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ocuments\zárszámadási rendeletek_2020 évről\Püspökmolnári zárszámadás_ 2020\"/>
    </mc:Choice>
  </mc:AlternateContent>
  <xr:revisionPtr revIDLastSave="0" documentId="8_{114B3721-D322-4652-8F0B-72762269CBE1}" xr6:coauthVersionLast="46" xr6:coauthVersionMax="46" xr10:uidLastSave="{00000000-0000-0000-0000-000000000000}"/>
  <bookViews>
    <workbookView xWindow="-108" yWindow="-108" windowWidth="23256" windowHeight="12576" firstSheet="19" activeTab="24"/>
  </bookViews>
  <sheets>
    <sheet name="kiemelt ei" sheetId="1" r:id="rId1"/>
    <sheet name="kiadások önk" sheetId="2" r:id="rId2"/>
    <sheet name="kiadások" sheetId="5" r:id="rId3"/>
    <sheet name="bevételek önk" sheetId="10" r:id="rId4"/>
    <sheet name="bevételek" sheetId="6" r:id="rId5"/>
    <sheet name="létszám" sheetId="8" r:id="rId6"/>
    <sheet name="beruházások felújítások" sheetId="11" r:id="rId7"/>
    <sheet name="tartalékok" sheetId="12" r:id="rId8"/>
    <sheet name="stabilitási 2" sheetId="14" r:id="rId9"/>
    <sheet name="EU projektek" sheetId="18" r:id="rId10"/>
    <sheet name="hitelek" sheetId="28" r:id="rId11"/>
    <sheet name="finanszírozás" sheetId="27" r:id="rId12"/>
    <sheet name="szociális kiadások" sheetId="29" r:id="rId13"/>
    <sheet name="átadott" sheetId="30" r:id="rId14"/>
    <sheet name="átvett" sheetId="31" r:id="rId15"/>
    <sheet name="helyi adók" sheetId="32" r:id="rId16"/>
    <sheet name="pénzmaradvány kimutatás" sheetId="48" r:id="rId17"/>
    <sheet name="eredménykimutatás önkorm" sheetId="49" r:id="rId18"/>
    <sheet name="vagyonmérleg" sheetId="51" r:id="rId19"/>
    <sheet name="TÖBB ÉVES" sheetId="21" r:id="rId20"/>
    <sheet name="MÉRLEG" sheetId="54" r:id="rId21"/>
    <sheet name="KÖZVETETT" sheetId="22" r:id="rId22"/>
    <sheet name="GÖRDÜLŐ" sheetId="36" r:id="rId23"/>
    <sheet name="Pénzeszközváltozás" sheetId="55" r:id="rId24"/>
    <sheet name="Vagyonkimutatás" sheetId="56" r:id="rId25"/>
  </sheets>
  <definedNames>
    <definedName name="foot_4_place" localSheetId="8">'stabilitási 2'!$A$20</definedName>
    <definedName name="foot_5_place" localSheetId="8">'stabilitási 2'!#REF!</definedName>
    <definedName name="foot_53_place" localSheetId="8">'stabilitási 2'!$A$65</definedName>
    <definedName name="_xlnm.Print_Area" localSheetId="13">átadott!$A$3:$E$120</definedName>
    <definedName name="_xlnm.Print_Area" localSheetId="14">átvett!$A$2:$E$118</definedName>
    <definedName name="_xlnm.Print_Area" localSheetId="6">'beruházások felújítások'!$A$2:$H$50</definedName>
    <definedName name="_xlnm.Print_Area" localSheetId="4">bevételek!$A$2:$M$271</definedName>
    <definedName name="_xlnm.Print_Area" localSheetId="3">'bevételek önk'!$A$2:$N$100</definedName>
    <definedName name="_xlnm.Print_Area" localSheetId="17">'eredménykimutatás önkorm'!$A$3:$B$45</definedName>
    <definedName name="_xlnm.Print_Area" localSheetId="9">'EU projektek'!$A$2:$D$45</definedName>
    <definedName name="_xlnm.Print_Area" localSheetId="11">finanszírozás!$A$2:$E$33</definedName>
    <definedName name="_xlnm.Print_Area" localSheetId="22">GÖRDÜLŐ!$A$4:$H$60</definedName>
    <definedName name="_xlnm.Print_Area" localSheetId="15">'helyi adók'!$A$1:$E$35</definedName>
    <definedName name="_xlnm.Print_Area" localSheetId="10">hitelek!$A$2:$H$72</definedName>
    <definedName name="_xlnm.Print_Area" localSheetId="2">kiadások!$A$2:$Y$303</definedName>
    <definedName name="_xlnm.Print_Area" localSheetId="1">'kiadások önk'!$A$2:$N$126</definedName>
    <definedName name="_xlnm.Print_Area" localSheetId="21">KÖZVETETT!$A$3:$E$48</definedName>
    <definedName name="_xlnm.Print_Area" localSheetId="5">létszám!$A$2:$C$35</definedName>
    <definedName name="_xlnm.Print_Area" localSheetId="16">'pénzmaradvány kimutatás'!$A$3:$C$29</definedName>
    <definedName name="_xlnm.Print_Area" localSheetId="12">'szociális kiadások'!$A$2:$E$41</definedName>
    <definedName name="_xlnm.Print_Area" localSheetId="7">tartalékok!$A$2:$F$19</definedName>
    <definedName name="_xlnm.Print_Area" localSheetId="19">'TÖBB ÉVES'!$A$3:$K$34</definedName>
    <definedName name="_xlnm.Print_Area" localSheetId="18">vagyonmérleg!$A$2:$D$131</definedName>
    <definedName name="_pr232" localSheetId="22">GÖRDÜLŐ!#REF!</definedName>
    <definedName name="_pr232" localSheetId="21">KÖZVETETT!$A$13</definedName>
    <definedName name="_pr232" localSheetId="19">'TÖBB ÉVES'!$A$19</definedName>
    <definedName name="_pr233" localSheetId="22">GÖRDÜLŐ!#REF!</definedName>
    <definedName name="_pr233" localSheetId="21">KÖZVETETT!$A$18</definedName>
    <definedName name="_pr233" localSheetId="19">'TÖBB ÉVES'!$A$20</definedName>
    <definedName name="_pr234" localSheetId="22">GÖRDÜLŐ!#REF!</definedName>
    <definedName name="_pr234" localSheetId="21">KÖZVETETT!$A$37</definedName>
    <definedName name="_pr234" localSheetId="19">'TÖBB ÉVES'!$A$21</definedName>
    <definedName name="_pr235" localSheetId="22">GÖRDÜLŐ!#REF!</definedName>
    <definedName name="_pr235" localSheetId="21">KÖZVETETT!$A$42</definedName>
    <definedName name="_pr235" localSheetId="19">'TÖBB ÉVES'!$A$22</definedName>
    <definedName name="_pr236" localSheetId="22">GÖRDÜLŐ!#REF!</definedName>
    <definedName name="_pr236" localSheetId="21">KÖZVETETT!$A$47</definedName>
    <definedName name="_pr236" localSheetId="19">'TÖBB ÉVES'!$A$23</definedName>
    <definedName name="_pr312" localSheetId="22">GÖRDÜLŐ!#REF!</definedName>
    <definedName name="_pr312" localSheetId="21">KÖZVETETT!#REF!</definedName>
    <definedName name="_pr312" localSheetId="19">'TÖBB ÉVES'!$A$10</definedName>
    <definedName name="_pr313" localSheetId="22">GÖRDÜLŐ!#REF!</definedName>
    <definedName name="_pr313" localSheetId="21">KÖZVETETT!#REF!</definedName>
    <definedName name="_pr313" localSheetId="19">'TÖBB ÉVES'!$A$5</definedName>
    <definedName name="_pr314" localSheetId="22">GÖRDÜLŐ!#REF!</definedName>
    <definedName name="_pr314" localSheetId="21">KÖZVETETT!$A$5</definedName>
    <definedName name="_pr314" localSheetId="19">'TÖBB ÉVES'!$A$12</definedName>
    <definedName name="_pr315" localSheetId="22">GÖRDÜLŐ!#REF!</definedName>
    <definedName name="_pr315" localSheetId="21">KÖZVETETT!#REF!</definedName>
    <definedName name="_pr315" localSheetId="19">'TÖBB ÉVES'!$A$13</definedName>
  </definedNames>
  <calcPr calcId="181029"/>
</workbook>
</file>

<file path=xl/calcChain.xml><?xml version="1.0" encoding="utf-8"?>
<calcChain xmlns="http://schemas.openxmlformats.org/spreadsheetml/2006/main">
  <c r="E22" i="5" l="1"/>
  <c r="F22" i="5"/>
  <c r="G22" i="5"/>
  <c r="H22" i="5"/>
  <c r="H27" i="5"/>
  <c r="I22" i="5"/>
  <c r="J22" i="5"/>
  <c r="K22" i="5"/>
  <c r="L22" i="5"/>
  <c r="M22" i="5"/>
  <c r="N22" i="5"/>
  <c r="O22" i="5"/>
  <c r="O27" i="5"/>
  <c r="P22" i="5"/>
  <c r="Q22" i="5"/>
  <c r="R22" i="5"/>
  <c r="R27" i="5"/>
  <c r="S22" i="5"/>
  <c r="T22" i="5"/>
  <c r="U22" i="5"/>
  <c r="V22" i="5"/>
  <c r="W22" i="5"/>
  <c r="X22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O189" i="5"/>
  <c r="P189" i="5"/>
  <c r="Q189" i="5"/>
  <c r="R189" i="5"/>
  <c r="S189" i="5"/>
  <c r="T189" i="5"/>
  <c r="U189" i="5"/>
  <c r="O203" i="5"/>
  <c r="P203" i="5"/>
  <c r="Q203" i="5"/>
  <c r="R203" i="5"/>
  <c r="S203" i="5"/>
  <c r="T203" i="5"/>
  <c r="U203" i="5"/>
  <c r="V203" i="5"/>
  <c r="W203" i="5"/>
  <c r="X203" i="5"/>
  <c r="O53" i="5"/>
  <c r="P53" i="5"/>
  <c r="Q53" i="5"/>
  <c r="R53" i="5"/>
  <c r="S53" i="5"/>
  <c r="T53" i="5"/>
  <c r="U53" i="5"/>
  <c r="V53" i="5"/>
  <c r="W53" i="5"/>
  <c r="X53" i="5"/>
  <c r="O67" i="5"/>
  <c r="P67" i="5"/>
  <c r="Q67" i="5"/>
  <c r="R67" i="5"/>
  <c r="S67" i="5"/>
  <c r="T67" i="5"/>
  <c r="U67" i="5"/>
  <c r="V67" i="5"/>
  <c r="W67" i="5"/>
  <c r="X67" i="5"/>
  <c r="K203" i="5"/>
  <c r="L203" i="5"/>
  <c r="O42" i="5"/>
  <c r="P42" i="5"/>
  <c r="Q42" i="5"/>
  <c r="R42" i="5"/>
  <c r="S42" i="5"/>
  <c r="T42" i="5"/>
  <c r="U42" i="5"/>
  <c r="U68" i="5"/>
  <c r="V42" i="5"/>
  <c r="W42" i="5"/>
  <c r="X42" i="5"/>
  <c r="K39" i="5"/>
  <c r="L39" i="5"/>
  <c r="M39" i="5"/>
  <c r="N39" i="5"/>
  <c r="O39" i="5"/>
  <c r="O68" i="5"/>
  <c r="P39" i="5"/>
  <c r="Q39" i="5"/>
  <c r="R39" i="5"/>
  <c r="R68" i="5"/>
  <c r="S39" i="5"/>
  <c r="S68" i="5"/>
  <c r="T39" i="5"/>
  <c r="U39" i="5"/>
  <c r="V39" i="5"/>
  <c r="W39" i="5"/>
  <c r="X39" i="5"/>
  <c r="O35" i="5"/>
  <c r="P35" i="5"/>
  <c r="Q35" i="5"/>
  <c r="R35" i="5"/>
  <c r="S35" i="5"/>
  <c r="T35" i="5"/>
  <c r="U35" i="5"/>
  <c r="V35" i="5"/>
  <c r="W35" i="5"/>
  <c r="X35" i="5"/>
  <c r="T27" i="5"/>
  <c r="U27" i="5"/>
  <c r="E50" i="6"/>
  <c r="J174" i="6"/>
  <c r="J50" i="6"/>
  <c r="J49" i="6"/>
  <c r="M158" i="6"/>
  <c r="Y8" i="5"/>
  <c r="E33" i="10"/>
  <c r="B147" i="56"/>
  <c r="B141" i="56"/>
  <c r="B130" i="56"/>
  <c r="B121" i="56"/>
  <c r="B115" i="56"/>
  <c r="B116" i="56"/>
  <c r="B105" i="56"/>
  <c r="B61" i="56"/>
  <c r="B31" i="56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C9" i="55"/>
  <c r="L130" i="6"/>
  <c r="L144" i="6"/>
  <c r="M144" i="6"/>
  <c r="H49" i="6"/>
  <c r="H50" i="6"/>
  <c r="I49" i="6"/>
  <c r="I50" i="6"/>
  <c r="G49" i="6"/>
  <c r="G50" i="6"/>
  <c r="G252" i="6"/>
  <c r="M252" i="6"/>
  <c r="F14" i="6"/>
  <c r="F50" i="6"/>
  <c r="E183" i="6"/>
  <c r="M183" i="6"/>
  <c r="E86" i="6"/>
  <c r="D174" i="6"/>
  <c r="D232" i="6"/>
  <c r="D270" i="6"/>
  <c r="E174" i="6"/>
  <c r="F174" i="6"/>
  <c r="G174" i="6"/>
  <c r="G232" i="6"/>
  <c r="G270" i="6"/>
  <c r="H174" i="6"/>
  <c r="I174" i="6"/>
  <c r="K174" i="6"/>
  <c r="K232" i="6"/>
  <c r="K270" i="6"/>
  <c r="L174" i="6"/>
  <c r="C174" i="6"/>
  <c r="C232" i="6"/>
  <c r="C270" i="6"/>
  <c r="D53" i="5"/>
  <c r="E58" i="36"/>
  <c r="D54" i="36"/>
  <c r="D55" i="36"/>
  <c r="D58" i="36"/>
  <c r="E54" i="36"/>
  <c r="F54" i="36"/>
  <c r="F55" i="36"/>
  <c r="F58" i="36"/>
  <c r="G54" i="36"/>
  <c r="G55" i="36"/>
  <c r="G58" i="36"/>
  <c r="H54" i="36"/>
  <c r="H55" i="36"/>
  <c r="H58" i="36"/>
  <c r="C54" i="36"/>
  <c r="C55" i="36"/>
  <c r="C58" i="36"/>
  <c r="D30" i="36"/>
  <c r="D33" i="36"/>
  <c r="E30" i="36"/>
  <c r="E33" i="36"/>
  <c r="F30" i="36"/>
  <c r="F33" i="36"/>
  <c r="C30" i="36"/>
  <c r="C33" i="36"/>
  <c r="D129" i="51"/>
  <c r="B129" i="51"/>
  <c r="D122" i="51"/>
  <c r="B122" i="51"/>
  <c r="D113" i="51"/>
  <c r="B113" i="51"/>
  <c r="B123" i="51"/>
  <c r="D103" i="51"/>
  <c r="B103" i="51"/>
  <c r="D93" i="51"/>
  <c r="B93" i="51"/>
  <c r="D84" i="51"/>
  <c r="B84" i="51"/>
  <c r="D78" i="51"/>
  <c r="B78" i="51"/>
  <c r="D65" i="51"/>
  <c r="B65" i="51"/>
  <c r="D56" i="51"/>
  <c r="B56" i="51"/>
  <c r="D47" i="51"/>
  <c r="B47" i="51"/>
  <c r="D18" i="51"/>
  <c r="B18" i="51"/>
  <c r="B26" i="51"/>
  <c r="D12" i="51"/>
  <c r="B12" i="51"/>
  <c r="D23" i="32"/>
  <c r="E23" i="32"/>
  <c r="C23" i="32"/>
  <c r="D11" i="32"/>
  <c r="E11" i="32"/>
  <c r="C11" i="32"/>
  <c r="D40" i="31"/>
  <c r="E40" i="31"/>
  <c r="C40" i="31"/>
  <c r="D40" i="29"/>
  <c r="E40" i="29"/>
  <c r="C40" i="29"/>
  <c r="F13" i="12"/>
  <c r="E13" i="12"/>
  <c r="D49" i="11"/>
  <c r="E49" i="11"/>
  <c r="C49" i="11"/>
  <c r="D32" i="11"/>
  <c r="E32" i="11"/>
  <c r="C32" i="11"/>
  <c r="D85" i="10"/>
  <c r="D91" i="10"/>
  <c r="E85" i="10"/>
  <c r="E91" i="10"/>
  <c r="N91" i="10"/>
  <c r="C85" i="10"/>
  <c r="L85" i="10"/>
  <c r="C105" i="2"/>
  <c r="L105" i="2"/>
  <c r="D151" i="54"/>
  <c r="E151" i="54"/>
  <c r="C151" i="54"/>
  <c r="D140" i="54"/>
  <c r="D146" i="54"/>
  <c r="D153" i="54"/>
  <c r="E140" i="54"/>
  <c r="E146" i="54"/>
  <c r="E153" i="54"/>
  <c r="C140" i="54"/>
  <c r="C146" i="54"/>
  <c r="C153" i="54"/>
  <c r="D129" i="54"/>
  <c r="E129" i="54"/>
  <c r="C129" i="54"/>
  <c r="D125" i="54"/>
  <c r="D130" i="54"/>
  <c r="E125" i="54"/>
  <c r="C125" i="54"/>
  <c r="D119" i="54"/>
  <c r="E119" i="54"/>
  <c r="E130" i="54"/>
  <c r="E131" i="54"/>
  <c r="E154" i="54"/>
  <c r="C119" i="54"/>
  <c r="C130" i="54"/>
  <c r="D112" i="54"/>
  <c r="E112" i="54"/>
  <c r="C112" i="54"/>
  <c r="D108" i="54"/>
  <c r="E108" i="54"/>
  <c r="C108" i="54"/>
  <c r="D97" i="54"/>
  <c r="E97" i="54"/>
  <c r="C97" i="54"/>
  <c r="C113" i="54"/>
  <c r="C131" i="54"/>
  <c r="C154" i="54"/>
  <c r="D90" i="54"/>
  <c r="D113" i="54"/>
  <c r="D131" i="54"/>
  <c r="E90" i="54"/>
  <c r="C90" i="54"/>
  <c r="D74" i="54"/>
  <c r="D81" i="54"/>
  <c r="E74" i="54"/>
  <c r="C74" i="54"/>
  <c r="C81" i="54"/>
  <c r="D79" i="54"/>
  <c r="E79" i="54"/>
  <c r="E81" i="54"/>
  <c r="C79" i="54"/>
  <c r="D63" i="54"/>
  <c r="E63" i="54"/>
  <c r="C63" i="54"/>
  <c r="C64" i="54"/>
  <c r="D54" i="54"/>
  <c r="E54" i="54"/>
  <c r="C54" i="54"/>
  <c r="D49" i="54"/>
  <c r="D64" i="54"/>
  <c r="E49" i="54"/>
  <c r="E64" i="54"/>
  <c r="C49" i="54"/>
  <c r="D40" i="54"/>
  <c r="E40" i="54"/>
  <c r="C40" i="54"/>
  <c r="C41" i="54"/>
  <c r="C65" i="54"/>
  <c r="C82" i="54"/>
  <c r="D26" i="54"/>
  <c r="E26" i="54"/>
  <c r="C26" i="54"/>
  <c r="D17" i="54"/>
  <c r="D41" i="54"/>
  <c r="D65" i="54"/>
  <c r="D82" i="54"/>
  <c r="E17" i="54"/>
  <c r="C17" i="54"/>
  <c r="D10" i="54"/>
  <c r="E10" i="54"/>
  <c r="C10" i="54"/>
  <c r="K53" i="5"/>
  <c r="K67" i="5"/>
  <c r="C24" i="48"/>
  <c r="C25" i="48"/>
  <c r="C26" i="48"/>
  <c r="C27" i="48"/>
  <c r="C28" i="48"/>
  <c r="C10" i="48"/>
  <c r="C11" i="48"/>
  <c r="C12" i="48"/>
  <c r="C13" i="48"/>
  <c r="C14" i="48"/>
  <c r="C15" i="48"/>
  <c r="C16" i="48"/>
  <c r="C17" i="48"/>
  <c r="C18" i="48"/>
  <c r="C19" i="48"/>
  <c r="C20" i="48"/>
  <c r="C21" i="48"/>
  <c r="C22" i="48"/>
  <c r="C23" i="48"/>
  <c r="C9" i="48"/>
  <c r="C38" i="14"/>
  <c r="E105" i="2"/>
  <c r="E117" i="2"/>
  <c r="D105" i="2"/>
  <c r="D117" i="2"/>
  <c r="D124" i="2"/>
  <c r="M124" i="2"/>
  <c r="N19" i="2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H11" i="11"/>
  <c r="G11" i="11"/>
  <c r="F11" i="11"/>
  <c r="N34" i="10"/>
  <c r="D67" i="10"/>
  <c r="E67" i="10"/>
  <c r="N67" i="10"/>
  <c r="F67" i="10"/>
  <c r="G67" i="10"/>
  <c r="H67" i="10"/>
  <c r="I67" i="10"/>
  <c r="J67" i="10"/>
  <c r="K67" i="10"/>
  <c r="C67" i="10"/>
  <c r="D63" i="10"/>
  <c r="M63" i="10"/>
  <c r="E63" i="10"/>
  <c r="F63" i="10"/>
  <c r="G63" i="10"/>
  <c r="H63" i="10"/>
  <c r="I63" i="10"/>
  <c r="J63" i="10"/>
  <c r="K63" i="10"/>
  <c r="C63" i="10"/>
  <c r="D57" i="10"/>
  <c r="D68" i="10"/>
  <c r="M68" i="10"/>
  <c r="E57" i="10"/>
  <c r="F57" i="10"/>
  <c r="G57" i="10"/>
  <c r="H57" i="10"/>
  <c r="I57" i="10"/>
  <c r="J57" i="10"/>
  <c r="K57" i="10"/>
  <c r="C57" i="10"/>
  <c r="D50" i="10"/>
  <c r="E50" i="10"/>
  <c r="F50" i="10"/>
  <c r="G50" i="10"/>
  <c r="M50" i="10"/>
  <c r="H50" i="10"/>
  <c r="I50" i="10"/>
  <c r="J50" i="10"/>
  <c r="K50" i="10"/>
  <c r="N50" i="10"/>
  <c r="C50" i="10"/>
  <c r="D46" i="10"/>
  <c r="E46" i="10"/>
  <c r="F46" i="10"/>
  <c r="G46" i="10"/>
  <c r="H46" i="10"/>
  <c r="I46" i="10"/>
  <c r="J46" i="10"/>
  <c r="K46" i="10"/>
  <c r="C46" i="10"/>
  <c r="D33" i="10"/>
  <c r="F33" i="10"/>
  <c r="G33" i="10"/>
  <c r="H33" i="10"/>
  <c r="I33" i="10"/>
  <c r="J33" i="10"/>
  <c r="K33" i="10"/>
  <c r="C33" i="10"/>
  <c r="D24" i="10"/>
  <c r="E24" i="10"/>
  <c r="E35" i="10"/>
  <c r="F24" i="10"/>
  <c r="G24" i="10"/>
  <c r="G35" i="10"/>
  <c r="H24" i="10"/>
  <c r="I24" i="10"/>
  <c r="J24" i="10"/>
  <c r="K24" i="10"/>
  <c r="K35" i="10"/>
  <c r="C24" i="10"/>
  <c r="C35" i="10"/>
  <c r="D15" i="10"/>
  <c r="D21" i="10"/>
  <c r="E15" i="10"/>
  <c r="E21" i="10"/>
  <c r="F15" i="10"/>
  <c r="F21" i="10"/>
  <c r="G15" i="10"/>
  <c r="G21" i="10"/>
  <c r="H15" i="10"/>
  <c r="H21" i="10"/>
  <c r="I15" i="10"/>
  <c r="I21" i="10"/>
  <c r="J15" i="10"/>
  <c r="J21" i="10"/>
  <c r="K15" i="10"/>
  <c r="K21" i="10"/>
  <c r="C15" i="10"/>
  <c r="C21" i="10"/>
  <c r="Y161" i="5"/>
  <c r="H189" i="5"/>
  <c r="E189" i="5"/>
  <c r="F189" i="5"/>
  <c r="G189" i="5"/>
  <c r="I189" i="5"/>
  <c r="J189" i="5"/>
  <c r="L189" i="5"/>
  <c r="M189" i="5"/>
  <c r="N189" i="5"/>
  <c r="V189" i="5"/>
  <c r="W189" i="5"/>
  <c r="X189" i="5"/>
  <c r="D186" i="5"/>
  <c r="Y186" i="5"/>
  <c r="D173" i="5"/>
  <c r="Y173" i="5"/>
  <c r="D160" i="5"/>
  <c r="Y160" i="5"/>
  <c r="D149" i="5"/>
  <c r="Y149" i="5"/>
  <c r="D138" i="5"/>
  <c r="Y138" i="5"/>
  <c r="E203" i="5"/>
  <c r="F203" i="5"/>
  <c r="G203" i="5"/>
  <c r="H203" i="5"/>
  <c r="I203" i="5"/>
  <c r="J203" i="5"/>
  <c r="M203" i="5"/>
  <c r="N203" i="5"/>
  <c r="D203" i="5"/>
  <c r="E198" i="5"/>
  <c r="F198" i="5"/>
  <c r="G198" i="5"/>
  <c r="H198" i="5"/>
  <c r="I198" i="5"/>
  <c r="J198" i="5"/>
  <c r="D198" i="5"/>
  <c r="E67" i="5"/>
  <c r="F67" i="5"/>
  <c r="G67" i="5"/>
  <c r="H67" i="5"/>
  <c r="I67" i="5"/>
  <c r="J67" i="5"/>
  <c r="L67" i="5"/>
  <c r="M67" i="5"/>
  <c r="N67" i="5"/>
  <c r="D67" i="5"/>
  <c r="E56" i="5"/>
  <c r="F56" i="5"/>
  <c r="G56" i="5"/>
  <c r="H56" i="5"/>
  <c r="I56" i="5"/>
  <c r="J56" i="5"/>
  <c r="L56" i="5"/>
  <c r="M56" i="5"/>
  <c r="N56" i="5"/>
  <c r="P56" i="5"/>
  <c r="Q56" i="5"/>
  <c r="S56" i="5"/>
  <c r="V56" i="5"/>
  <c r="W56" i="5"/>
  <c r="X56" i="5"/>
  <c r="D56" i="5"/>
  <c r="E53" i="5"/>
  <c r="F53" i="5"/>
  <c r="G53" i="5"/>
  <c r="H53" i="5"/>
  <c r="I53" i="5"/>
  <c r="J53" i="5"/>
  <c r="L53" i="5"/>
  <c r="M53" i="5"/>
  <c r="N53" i="5"/>
  <c r="G42" i="5"/>
  <c r="H42" i="5"/>
  <c r="I42" i="5"/>
  <c r="J42" i="5"/>
  <c r="L42" i="5"/>
  <c r="M42" i="5"/>
  <c r="N42" i="5"/>
  <c r="E42" i="5"/>
  <c r="F42" i="5"/>
  <c r="D42" i="5"/>
  <c r="E39" i="5"/>
  <c r="F39" i="5"/>
  <c r="G39" i="5"/>
  <c r="H39" i="5"/>
  <c r="I39" i="5"/>
  <c r="J39" i="5"/>
  <c r="D39" i="5"/>
  <c r="E35" i="5"/>
  <c r="F35" i="5"/>
  <c r="G35" i="5"/>
  <c r="H35" i="5"/>
  <c r="I35" i="5"/>
  <c r="J35" i="5"/>
  <c r="L35" i="5"/>
  <c r="M35" i="5"/>
  <c r="N35" i="5"/>
  <c r="D35" i="5"/>
  <c r="E26" i="5"/>
  <c r="F26" i="5"/>
  <c r="F27" i="5"/>
  <c r="G26" i="5"/>
  <c r="H26" i="5"/>
  <c r="I26" i="5"/>
  <c r="J26" i="5"/>
  <c r="L26" i="5"/>
  <c r="M26" i="5"/>
  <c r="N26" i="5"/>
  <c r="P26" i="5"/>
  <c r="Q26" i="5"/>
  <c r="Q27" i="5"/>
  <c r="S26" i="5"/>
  <c r="V26" i="5"/>
  <c r="W26" i="5"/>
  <c r="X26" i="5"/>
  <c r="D26" i="5"/>
  <c r="D22" i="5"/>
  <c r="D85" i="2"/>
  <c r="E85" i="2"/>
  <c r="N85" i="2"/>
  <c r="D26" i="2"/>
  <c r="E26" i="2"/>
  <c r="N26" i="2"/>
  <c r="C26" i="2"/>
  <c r="D99" i="2"/>
  <c r="M99" i="2"/>
  <c r="E99" i="2"/>
  <c r="N99" i="2"/>
  <c r="C99" i="2"/>
  <c r="L99" i="2"/>
  <c r="D90" i="2"/>
  <c r="M90" i="2"/>
  <c r="E90" i="2"/>
  <c r="N90" i="2"/>
  <c r="C90" i="2"/>
  <c r="L90" i="2"/>
  <c r="C85" i="2"/>
  <c r="L85" i="2"/>
  <c r="D76" i="2"/>
  <c r="E76" i="2"/>
  <c r="N76" i="2"/>
  <c r="F76" i="2"/>
  <c r="F77" i="2"/>
  <c r="G76" i="2"/>
  <c r="H76" i="2"/>
  <c r="H77" i="2"/>
  <c r="C76" i="2"/>
  <c r="D62" i="2"/>
  <c r="M62" i="2"/>
  <c r="E62" i="2"/>
  <c r="N62" i="2"/>
  <c r="C62" i="2"/>
  <c r="L62" i="2"/>
  <c r="D52" i="2"/>
  <c r="M52" i="2"/>
  <c r="E52" i="2"/>
  <c r="N52" i="2"/>
  <c r="C52" i="2"/>
  <c r="L52" i="2"/>
  <c r="D46" i="2"/>
  <c r="M46" i="2"/>
  <c r="E46" i="2"/>
  <c r="N46" i="2"/>
  <c r="C46" i="2"/>
  <c r="L46" i="2"/>
  <c r="D43" i="2"/>
  <c r="E43" i="2"/>
  <c r="N43" i="2"/>
  <c r="C43" i="2"/>
  <c r="L43" i="2"/>
  <c r="D35" i="2"/>
  <c r="E35" i="2"/>
  <c r="N35" i="2"/>
  <c r="C35" i="2"/>
  <c r="L35" i="2"/>
  <c r="D32" i="2"/>
  <c r="M32" i="2"/>
  <c r="E32" i="2"/>
  <c r="N32" i="2"/>
  <c r="C32" i="2"/>
  <c r="L32" i="2"/>
  <c r="F26" i="2"/>
  <c r="G26" i="2"/>
  <c r="H22" i="2"/>
  <c r="I22" i="2"/>
  <c r="J22" i="2"/>
  <c r="D22" i="2"/>
  <c r="M22" i="2"/>
  <c r="E22" i="2"/>
  <c r="F22" i="2"/>
  <c r="G22" i="2"/>
  <c r="C22" i="2"/>
  <c r="D44" i="36"/>
  <c r="E44" i="36"/>
  <c r="C44" i="36"/>
  <c r="D40" i="36"/>
  <c r="E40" i="36"/>
  <c r="C40" i="36"/>
  <c r="G44" i="36"/>
  <c r="G40" i="36"/>
  <c r="F44" i="36"/>
  <c r="F40" i="36"/>
  <c r="D20" i="36"/>
  <c r="E20" i="36"/>
  <c r="C20" i="36"/>
  <c r="D16" i="36"/>
  <c r="E16" i="36"/>
  <c r="C16" i="36"/>
  <c r="G20" i="36"/>
  <c r="G16" i="36"/>
  <c r="F20" i="36"/>
  <c r="F16" i="36"/>
  <c r="M34" i="10"/>
  <c r="Y177" i="5"/>
  <c r="Y169" i="5"/>
  <c r="H44" i="36"/>
  <c r="H40" i="36"/>
  <c r="H20" i="36"/>
  <c r="H16" i="36"/>
  <c r="M9" i="6"/>
  <c r="M10" i="6"/>
  <c r="M11" i="6"/>
  <c r="M12" i="6"/>
  <c r="M13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5" i="6"/>
  <c r="M176" i="6"/>
  <c r="M177" i="6"/>
  <c r="M178" i="6"/>
  <c r="M179" i="6"/>
  <c r="M180" i="6"/>
  <c r="M181" i="6"/>
  <c r="M182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8" i="6"/>
  <c r="N10" i="10"/>
  <c r="N11" i="10"/>
  <c r="N12" i="10"/>
  <c r="N13" i="10"/>
  <c r="N14" i="10"/>
  <c r="N16" i="10"/>
  <c r="N17" i="10"/>
  <c r="N18" i="10"/>
  <c r="N19" i="10"/>
  <c r="N20" i="10"/>
  <c r="N22" i="10"/>
  <c r="N23" i="10"/>
  <c r="N25" i="10"/>
  <c r="N26" i="10"/>
  <c r="N27" i="10"/>
  <c r="N28" i="10"/>
  <c r="N29" i="10"/>
  <c r="N30" i="10"/>
  <c r="N31" i="10"/>
  <c r="N32" i="10"/>
  <c r="N36" i="10"/>
  <c r="N37" i="10"/>
  <c r="N38" i="10"/>
  <c r="N39" i="10"/>
  <c r="N40" i="10"/>
  <c r="N41" i="10"/>
  <c r="N42" i="10"/>
  <c r="N43" i="10"/>
  <c r="N44" i="10"/>
  <c r="N45" i="10"/>
  <c r="N47" i="10"/>
  <c r="N48" i="10"/>
  <c r="N49" i="10"/>
  <c r="N52" i="10"/>
  <c r="N53" i="10"/>
  <c r="N54" i="10"/>
  <c r="N55" i="10"/>
  <c r="N56" i="10"/>
  <c r="N58" i="10"/>
  <c r="N59" i="10"/>
  <c r="N60" i="10"/>
  <c r="N61" i="10"/>
  <c r="N62" i="10"/>
  <c r="N64" i="10"/>
  <c r="N65" i="10"/>
  <c r="N66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2" i="10"/>
  <c r="N93" i="10"/>
  <c r="N94" i="10"/>
  <c r="N95" i="10"/>
  <c r="N96" i="10"/>
  <c r="N97" i="10"/>
  <c r="M10" i="10"/>
  <c r="M11" i="10"/>
  <c r="M12" i="10"/>
  <c r="M13" i="10"/>
  <c r="M14" i="10"/>
  <c r="M16" i="10"/>
  <c r="M17" i="10"/>
  <c r="M18" i="10"/>
  <c r="M19" i="10"/>
  <c r="M20" i="10"/>
  <c r="M22" i="10"/>
  <c r="M23" i="10"/>
  <c r="M25" i="10"/>
  <c r="M26" i="10"/>
  <c r="M27" i="10"/>
  <c r="M28" i="10"/>
  <c r="M29" i="10"/>
  <c r="M30" i="10"/>
  <c r="M31" i="10"/>
  <c r="M32" i="10"/>
  <c r="M36" i="10"/>
  <c r="M37" i="10"/>
  <c r="M38" i="10"/>
  <c r="M39" i="10"/>
  <c r="M40" i="10"/>
  <c r="M41" i="10"/>
  <c r="M42" i="10"/>
  <c r="M43" i="10"/>
  <c r="M44" i="10"/>
  <c r="M45" i="10"/>
  <c r="M47" i="10"/>
  <c r="M48" i="10"/>
  <c r="M49" i="10"/>
  <c r="M52" i="10"/>
  <c r="M53" i="10"/>
  <c r="M54" i="10"/>
  <c r="M55" i="10"/>
  <c r="M56" i="10"/>
  <c r="M58" i="10"/>
  <c r="M59" i="10"/>
  <c r="M60" i="10"/>
  <c r="M61" i="10"/>
  <c r="M62" i="10"/>
  <c r="M64" i="10"/>
  <c r="M65" i="10"/>
  <c r="M66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2" i="10"/>
  <c r="M93" i="10"/>
  <c r="M94" i="10"/>
  <c r="M95" i="10"/>
  <c r="M96" i="10"/>
  <c r="M97" i="10"/>
  <c r="L10" i="10"/>
  <c r="L11" i="10"/>
  <c r="L12" i="10"/>
  <c r="L13" i="10"/>
  <c r="L14" i="10"/>
  <c r="L16" i="10"/>
  <c r="L17" i="10"/>
  <c r="L18" i="10"/>
  <c r="L19" i="10"/>
  <c r="L20" i="10"/>
  <c r="L22" i="10"/>
  <c r="L23" i="10"/>
  <c r="L25" i="10"/>
  <c r="L26" i="10"/>
  <c r="L27" i="10"/>
  <c r="L28" i="10"/>
  <c r="L29" i="10"/>
  <c r="L30" i="10"/>
  <c r="L31" i="10"/>
  <c r="L32" i="10"/>
  <c r="L34" i="10"/>
  <c r="L36" i="10"/>
  <c r="L37" i="10"/>
  <c r="L38" i="10"/>
  <c r="L39" i="10"/>
  <c r="L40" i="10"/>
  <c r="L41" i="10"/>
  <c r="L42" i="10"/>
  <c r="L43" i="10"/>
  <c r="L44" i="10"/>
  <c r="L45" i="10"/>
  <c r="L47" i="10"/>
  <c r="L48" i="10"/>
  <c r="L49" i="10"/>
  <c r="L52" i="10"/>
  <c r="L53" i="10"/>
  <c r="L54" i="10"/>
  <c r="L55" i="10"/>
  <c r="L56" i="10"/>
  <c r="L58" i="10"/>
  <c r="L59" i="10"/>
  <c r="L60" i="10"/>
  <c r="L61" i="10"/>
  <c r="L62" i="10"/>
  <c r="L64" i="10"/>
  <c r="L65" i="10"/>
  <c r="L66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6" i="10"/>
  <c r="L87" i="10"/>
  <c r="L88" i="10"/>
  <c r="L89" i="10"/>
  <c r="L90" i="10"/>
  <c r="L92" i="10"/>
  <c r="L93" i="10"/>
  <c r="L94" i="10"/>
  <c r="L95" i="10"/>
  <c r="L96" i="10"/>
  <c r="L97" i="10"/>
  <c r="N9" i="10"/>
  <c r="M9" i="10"/>
  <c r="L9" i="10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3" i="5"/>
  <c r="Y24" i="5"/>
  <c r="Y25" i="5"/>
  <c r="Y28" i="5"/>
  <c r="Y29" i="5"/>
  <c r="Y30" i="5"/>
  <c r="Y31" i="5"/>
  <c r="Y32" i="5"/>
  <c r="Y33" i="5"/>
  <c r="Y34" i="5"/>
  <c r="Y36" i="5"/>
  <c r="Y37" i="5"/>
  <c r="Y38" i="5"/>
  <c r="Y40" i="5"/>
  <c r="Y41" i="5"/>
  <c r="Y43" i="5"/>
  <c r="Y44" i="5"/>
  <c r="Y45" i="5"/>
  <c r="Y46" i="5"/>
  <c r="Y47" i="5"/>
  <c r="Y48" i="5"/>
  <c r="Y49" i="5"/>
  <c r="Y50" i="5"/>
  <c r="Y51" i="5"/>
  <c r="Y52" i="5"/>
  <c r="Y54" i="5"/>
  <c r="Y55" i="5"/>
  <c r="Y57" i="5"/>
  <c r="Y58" i="5"/>
  <c r="Y59" i="5"/>
  <c r="Y60" i="5"/>
  <c r="Y61" i="5"/>
  <c r="Y62" i="5"/>
  <c r="Y63" i="5"/>
  <c r="Y64" i="5"/>
  <c r="Y65" i="5"/>
  <c r="Y66" i="5"/>
  <c r="Y69" i="5"/>
  <c r="Y70" i="5"/>
  <c r="Y71" i="5"/>
  <c r="Y72" i="5"/>
  <c r="Y73" i="5"/>
  <c r="Y74" i="5"/>
  <c r="Y75" i="5"/>
  <c r="Y76" i="5"/>
  <c r="Y77" i="5"/>
  <c r="Y78" i="5"/>
  <c r="Y79" i="5"/>
  <c r="Y80" i="5"/>
  <c r="Y81" i="5"/>
  <c r="Y82" i="5"/>
  <c r="Y83" i="5"/>
  <c r="Y84" i="5"/>
  <c r="Y85" i="5"/>
  <c r="Y86" i="5"/>
  <c r="Y87" i="5"/>
  <c r="Y88" i="5"/>
  <c r="Y89" i="5"/>
  <c r="Y90" i="5"/>
  <c r="Y91" i="5"/>
  <c r="Y92" i="5"/>
  <c r="Y93" i="5"/>
  <c r="Y94" i="5"/>
  <c r="Y95" i="5"/>
  <c r="Y96" i="5"/>
  <c r="Y97" i="5"/>
  <c r="Y98" i="5"/>
  <c r="Y99" i="5"/>
  <c r="Y100" i="5"/>
  <c r="Y101" i="5"/>
  <c r="Y102" i="5"/>
  <c r="Y103" i="5"/>
  <c r="Y104" i="5"/>
  <c r="Y105" i="5"/>
  <c r="Y106" i="5"/>
  <c r="Y107" i="5"/>
  <c r="Y108" i="5"/>
  <c r="Y109" i="5"/>
  <c r="Y110" i="5"/>
  <c r="Y111" i="5"/>
  <c r="Y112" i="5"/>
  <c r="Y113" i="5"/>
  <c r="Y114" i="5"/>
  <c r="Y115" i="5"/>
  <c r="Y116" i="5"/>
  <c r="Y117" i="5"/>
  <c r="Y118" i="5"/>
  <c r="Y119" i="5"/>
  <c r="Y120" i="5"/>
  <c r="Y121" i="5"/>
  <c r="Y122" i="5"/>
  <c r="Y123" i="5"/>
  <c r="Y124" i="5"/>
  <c r="Y125" i="5"/>
  <c r="Y126" i="5"/>
  <c r="Y127" i="5"/>
  <c r="Y128" i="5"/>
  <c r="Y129" i="5"/>
  <c r="Y130" i="5"/>
  <c r="Y131" i="5"/>
  <c r="Y132" i="5"/>
  <c r="Y133" i="5"/>
  <c r="Y134" i="5"/>
  <c r="Y135" i="5"/>
  <c r="Y136" i="5"/>
  <c r="Y137" i="5"/>
  <c r="Y139" i="5"/>
  <c r="Y140" i="5"/>
  <c r="Y141" i="5"/>
  <c r="Y142" i="5"/>
  <c r="Y143" i="5"/>
  <c r="Y144" i="5"/>
  <c r="Y145" i="5"/>
  <c r="Y146" i="5"/>
  <c r="Y147" i="5"/>
  <c r="Y148" i="5"/>
  <c r="Y150" i="5"/>
  <c r="Y151" i="5"/>
  <c r="Y152" i="5"/>
  <c r="Y153" i="5"/>
  <c r="Y154" i="5"/>
  <c r="Y155" i="5"/>
  <c r="Y156" i="5"/>
  <c r="Y157" i="5"/>
  <c r="Y158" i="5"/>
  <c r="Y159" i="5"/>
  <c r="Y162" i="5"/>
  <c r="Y163" i="5"/>
  <c r="Y164" i="5"/>
  <c r="Y165" i="5"/>
  <c r="Y166" i="5"/>
  <c r="Y167" i="5"/>
  <c r="Y168" i="5"/>
  <c r="Y170" i="5"/>
  <c r="Y171" i="5"/>
  <c r="Y172" i="5"/>
  <c r="Y174" i="5"/>
  <c r="Y175" i="5"/>
  <c r="Y176" i="5"/>
  <c r="Y178" i="5"/>
  <c r="Y179" i="5"/>
  <c r="Y180" i="5"/>
  <c r="Y181" i="5"/>
  <c r="Y182" i="5"/>
  <c r="Y183" i="5"/>
  <c r="Y184" i="5"/>
  <c r="Y185" i="5"/>
  <c r="Y187" i="5"/>
  <c r="Y188" i="5"/>
  <c r="Y190" i="5"/>
  <c r="Y191" i="5"/>
  <c r="Y192" i="5"/>
  <c r="Y193" i="5"/>
  <c r="Y194" i="5"/>
  <c r="Y195" i="5"/>
  <c r="Y196" i="5"/>
  <c r="Y197" i="5"/>
  <c r="Y199" i="5"/>
  <c r="Y200" i="5"/>
  <c r="Y201" i="5"/>
  <c r="Y202" i="5"/>
  <c r="Y204" i="5"/>
  <c r="Y205" i="5"/>
  <c r="Y206" i="5"/>
  <c r="Y207" i="5"/>
  <c r="Y208" i="5"/>
  <c r="Y209" i="5"/>
  <c r="Y210" i="5"/>
  <c r="Y211" i="5"/>
  <c r="Y212" i="5"/>
  <c r="Y213" i="5"/>
  <c r="Y214" i="5"/>
  <c r="Y215" i="5"/>
  <c r="Y216" i="5"/>
  <c r="Y217" i="5"/>
  <c r="Y218" i="5"/>
  <c r="Y219" i="5"/>
  <c r="Y220" i="5"/>
  <c r="Y221" i="5"/>
  <c r="Y222" i="5"/>
  <c r="Y223" i="5"/>
  <c r="Y224" i="5"/>
  <c r="Y225" i="5"/>
  <c r="Y226" i="5"/>
  <c r="Y227" i="5"/>
  <c r="Y228" i="5"/>
  <c r="Y229" i="5"/>
  <c r="Y230" i="5"/>
  <c r="Y231" i="5"/>
  <c r="Y232" i="5"/>
  <c r="Y233" i="5"/>
  <c r="Y234" i="5"/>
  <c r="Y235" i="5"/>
  <c r="Y236" i="5"/>
  <c r="Y237" i="5"/>
  <c r="Y238" i="5"/>
  <c r="Y239" i="5"/>
  <c r="Y240" i="5"/>
  <c r="Y241" i="5"/>
  <c r="Y242" i="5"/>
  <c r="Y243" i="5"/>
  <c r="Y244" i="5"/>
  <c r="Y245" i="5"/>
  <c r="Y246" i="5"/>
  <c r="Y247" i="5"/>
  <c r="Y248" i="5"/>
  <c r="Y249" i="5"/>
  <c r="Y250" i="5"/>
  <c r="Y251" i="5"/>
  <c r="Y252" i="5"/>
  <c r="Y253" i="5"/>
  <c r="Y254" i="5"/>
  <c r="Y255" i="5"/>
  <c r="Y256" i="5"/>
  <c r="Y257" i="5"/>
  <c r="Y258" i="5"/>
  <c r="Y259" i="5"/>
  <c r="Y260" i="5"/>
  <c r="Y261" i="5"/>
  <c r="Y262" i="5"/>
  <c r="Y263" i="5"/>
  <c r="Y265" i="5"/>
  <c r="Y266" i="5"/>
  <c r="Y267" i="5"/>
  <c r="Y268" i="5"/>
  <c r="Y269" i="5"/>
  <c r="Y270" i="5"/>
  <c r="Y271" i="5"/>
  <c r="Y272" i="5"/>
  <c r="Y273" i="5"/>
  <c r="Y274" i="5"/>
  <c r="Y275" i="5"/>
  <c r="Y276" i="5"/>
  <c r="Y277" i="5"/>
  <c r="Y278" i="5"/>
  <c r="Y279" i="5"/>
  <c r="Y280" i="5"/>
  <c r="Y281" i="5"/>
  <c r="Y282" i="5"/>
  <c r="Y283" i="5"/>
  <c r="Y284" i="5"/>
  <c r="Y285" i="5"/>
  <c r="Y286" i="5"/>
  <c r="Y287" i="5"/>
  <c r="Y288" i="5"/>
  <c r="Y289" i="5"/>
  <c r="Y290" i="5"/>
  <c r="Y291" i="5"/>
  <c r="Y292" i="5"/>
  <c r="Y293" i="5"/>
  <c r="Y294" i="5"/>
  <c r="Y295" i="5"/>
  <c r="Y296" i="5"/>
  <c r="Y297" i="5"/>
  <c r="Y298" i="5"/>
  <c r="Y299" i="5"/>
  <c r="Y300" i="5"/>
  <c r="Y301" i="5"/>
  <c r="N10" i="2"/>
  <c r="N11" i="2"/>
  <c r="N12" i="2"/>
  <c r="N13" i="2"/>
  <c r="N14" i="2"/>
  <c r="N15" i="2"/>
  <c r="N16" i="2"/>
  <c r="N17" i="2"/>
  <c r="N18" i="2"/>
  <c r="N20" i="2"/>
  <c r="N21" i="2"/>
  <c r="N23" i="2"/>
  <c r="N24" i="2"/>
  <c r="N25" i="2"/>
  <c r="N28" i="2"/>
  <c r="N29" i="2"/>
  <c r="N30" i="2"/>
  <c r="N31" i="2"/>
  <c r="N33" i="2"/>
  <c r="N34" i="2"/>
  <c r="N36" i="2"/>
  <c r="N37" i="2"/>
  <c r="N38" i="2"/>
  <c r="N39" i="2"/>
  <c r="N40" i="2"/>
  <c r="N41" i="2"/>
  <c r="N42" i="2"/>
  <c r="N44" i="2"/>
  <c r="N45" i="2"/>
  <c r="N47" i="2"/>
  <c r="N48" i="2"/>
  <c r="N49" i="2"/>
  <c r="N50" i="2"/>
  <c r="N51" i="2"/>
  <c r="N54" i="2"/>
  <c r="N55" i="2"/>
  <c r="N56" i="2"/>
  <c r="N57" i="2"/>
  <c r="N58" i="2"/>
  <c r="N59" i="2"/>
  <c r="N60" i="2"/>
  <c r="N61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8" i="2"/>
  <c r="N79" i="2"/>
  <c r="N80" i="2"/>
  <c r="N81" i="2"/>
  <c r="N82" i="2"/>
  <c r="N83" i="2"/>
  <c r="N84" i="2"/>
  <c r="N86" i="2"/>
  <c r="N87" i="2"/>
  <c r="N88" i="2"/>
  <c r="N89" i="2"/>
  <c r="N91" i="2"/>
  <c r="N92" i="2"/>
  <c r="N93" i="2"/>
  <c r="N94" i="2"/>
  <c r="N95" i="2"/>
  <c r="N96" i="2"/>
  <c r="N97" i="2"/>
  <c r="N98" i="2"/>
  <c r="N102" i="2"/>
  <c r="N103" i="2"/>
  <c r="N104" i="2"/>
  <c r="N106" i="2"/>
  <c r="N107" i="2"/>
  <c r="N108" i="2"/>
  <c r="N109" i="2"/>
  <c r="N110" i="2"/>
  <c r="N111" i="2"/>
  <c r="N112" i="2"/>
  <c r="N113" i="2"/>
  <c r="N114" i="2"/>
  <c r="N115" i="2"/>
  <c r="N116" i="2"/>
  <c r="N118" i="2"/>
  <c r="N119" i="2"/>
  <c r="N120" i="2"/>
  <c r="N121" i="2"/>
  <c r="N122" i="2"/>
  <c r="N123" i="2"/>
  <c r="M10" i="2"/>
  <c r="M11" i="2"/>
  <c r="M12" i="2"/>
  <c r="M13" i="2"/>
  <c r="M14" i="2"/>
  <c r="M15" i="2"/>
  <c r="M16" i="2"/>
  <c r="M17" i="2"/>
  <c r="M18" i="2"/>
  <c r="M19" i="2"/>
  <c r="M20" i="2"/>
  <c r="M21" i="2"/>
  <c r="M23" i="2"/>
  <c r="M24" i="2"/>
  <c r="M25" i="2"/>
  <c r="M28" i="2"/>
  <c r="M29" i="2"/>
  <c r="M30" i="2"/>
  <c r="M31" i="2"/>
  <c r="M33" i="2"/>
  <c r="M34" i="2"/>
  <c r="M35" i="2"/>
  <c r="M36" i="2"/>
  <c r="M37" i="2"/>
  <c r="M38" i="2"/>
  <c r="M39" i="2"/>
  <c r="M40" i="2"/>
  <c r="M41" i="2"/>
  <c r="M42" i="2"/>
  <c r="M44" i="2"/>
  <c r="M45" i="2"/>
  <c r="M47" i="2"/>
  <c r="M48" i="2"/>
  <c r="M49" i="2"/>
  <c r="M50" i="2"/>
  <c r="M51" i="2"/>
  <c r="M54" i="2"/>
  <c r="M55" i="2"/>
  <c r="M56" i="2"/>
  <c r="M57" i="2"/>
  <c r="M58" i="2"/>
  <c r="M59" i="2"/>
  <c r="M60" i="2"/>
  <c r="M61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8" i="2"/>
  <c r="M79" i="2"/>
  <c r="M80" i="2"/>
  <c r="M81" i="2"/>
  <c r="M82" i="2"/>
  <c r="M83" i="2"/>
  <c r="M84" i="2"/>
  <c r="M86" i="2"/>
  <c r="M87" i="2"/>
  <c r="M88" i="2"/>
  <c r="M89" i="2"/>
  <c r="M91" i="2"/>
  <c r="M92" i="2"/>
  <c r="M93" i="2"/>
  <c r="M94" i="2"/>
  <c r="M95" i="2"/>
  <c r="M96" i="2"/>
  <c r="M97" i="2"/>
  <c r="M98" i="2"/>
  <c r="M102" i="2"/>
  <c r="M103" i="2"/>
  <c r="M104" i="2"/>
  <c r="M106" i="2"/>
  <c r="M107" i="2"/>
  <c r="M108" i="2"/>
  <c r="M109" i="2"/>
  <c r="M110" i="2"/>
  <c r="M111" i="2"/>
  <c r="M112" i="2"/>
  <c r="M113" i="2"/>
  <c r="M114" i="2"/>
  <c r="M115" i="2"/>
  <c r="M116" i="2"/>
  <c r="M118" i="2"/>
  <c r="M119" i="2"/>
  <c r="M120" i="2"/>
  <c r="M121" i="2"/>
  <c r="M122" i="2"/>
  <c r="M123" i="2"/>
  <c r="L10" i="2"/>
  <c r="L11" i="2"/>
  <c r="L12" i="2"/>
  <c r="L13" i="2"/>
  <c r="L14" i="2"/>
  <c r="L15" i="2"/>
  <c r="L16" i="2"/>
  <c r="L17" i="2"/>
  <c r="L18" i="2"/>
  <c r="L19" i="2"/>
  <c r="L20" i="2"/>
  <c r="L21" i="2"/>
  <c r="L23" i="2"/>
  <c r="L24" i="2"/>
  <c r="L25" i="2"/>
  <c r="L28" i="2"/>
  <c r="L29" i="2"/>
  <c r="L30" i="2"/>
  <c r="L31" i="2"/>
  <c r="L33" i="2"/>
  <c r="L34" i="2"/>
  <c r="L36" i="2"/>
  <c r="L37" i="2"/>
  <c r="L38" i="2"/>
  <c r="L39" i="2"/>
  <c r="L40" i="2"/>
  <c r="L41" i="2"/>
  <c r="L42" i="2"/>
  <c r="L44" i="2"/>
  <c r="L45" i="2"/>
  <c r="L47" i="2"/>
  <c r="L48" i="2"/>
  <c r="L49" i="2"/>
  <c r="L50" i="2"/>
  <c r="L51" i="2"/>
  <c r="L54" i="2"/>
  <c r="L55" i="2"/>
  <c r="L56" i="2"/>
  <c r="L57" i="2"/>
  <c r="L58" i="2"/>
  <c r="L59" i="2"/>
  <c r="L60" i="2"/>
  <c r="L61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8" i="2"/>
  <c r="L79" i="2"/>
  <c r="L80" i="2"/>
  <c r="L81" i="2"/>
  <c r="L82" i="2"/>
  <c r="L83" i="2"/>
  <c r="L84" i="2"/>
  <c r="L86" i="2"/>
  <c r="L87" i="2"/>
  <c r="L88" i="2"/>
  <c r="L89" i="2"/>
  <c r="L91" i="2"/>
  <c r="L92" i="2"/>
  <c r="L93" i="2"/>
  <c r="L94" i="2"/>
  <c r="L95" i="2"/>
  <c r="L96" i="2"/>
  <c r="L97" i="2"/>
  <c r="L98" i="2"/>
  <c r="L102" i="2"/>
  <c r="L103" i="2"/>
  <c r="L104" i="2"/>
  <c r="L106" i="2"/>
  <c r="L107" i="2"/>
  <c r="L108" i="2"/>
  <c r="L109" i="2"/>
  <c r="L110" i="2"/>
  <c r="L111" i="2"/>
  <c r="L112" i="2"/>
  <c r="L113" i="2"/>
  <c r="L114" i="2"/>
  <c r="L115" i="2"/>
  <c r="L116" i="2"/>
  <c r="L118" i="2"/>
  <c r="L119" i="2"/>
  <c r="L120" i="2"/>
  <c r="L121" i="2"/>
  <c r="L122" i="2"/>
  <c r="L123" i="2"/>
  <c r="N9" i="2"/>
  <c r="M9" i="2"/>
  <c r="L9" i="2"/>
  <c r="F100" i="2"/>
  <c r="G100" i="2"/>
  <c r="H100" i="2"/>
  <c r="E31" i="27"/>
  <c r="D31" i="27"/>
  <c r="E30" i="27"/>
  <c r="D30" i="27"/>
  <c r="C31" i="27"/>
  <c r="C30" i="27"/>
  <c r="M105" i="2"/>
  <c r="E113" i="54"/>
  <c r="E27" i="5"/>
  <c r="M14" i="6"/>
  <c r="M27" i="5"/>
  <c r="I27" i="5"/>
  <c r="E41" i="54"/>
  <c r="E65" i="54"/>
  <c r="E82" i="54"/>
  <c r="L26" i="2"/>
  <c r="C117" i="2"/>
  <c r="L117" i="2"/>
  <c r="D27" i="2"/>
  <c r="M27" i="2"/>
  <c r="H101" i="2"/>
  <c r="H125" i="2"/>
  <c r="E27" i="2"/>
  <c r="N27" i="2"/>
  <c r="F101" i="2"/>
  <c r="F125" i="2"/>
  <c r="N22" i="2"/>
  <c r="D100" i="2"/>
  <c r="T68" i="5"/>
  <c r="S27" i="5"/>
  <c r="L27" i="5"/>
  <c r="G27" i="5"/>
  <c r="D68" i="5"/>
  <c r="Y198" i="5"/>
  <c r="W68" i="5"/>
  <c r="K68" i="5"/>
  <c r="K264" i="5"/>
  <c r="K302" i="5"/>
  <c r="P27" i="5"/>
  <c r="H68" i="5"/>
  <c r="M33" i="10"/>
  <c r="L50" i="10"/>
  <c r="L63" i="10"/>
  <c r="L33" i="10"/>
  <c r="H35" i="10"/>
  <c r="H51" i="10"/>
  <c r="L57" i="10"/>
  <c r="L15" i="10"/>
  <c r="E98" i="10"/>
  <c r="N98" i="10"/>
  <c r="M24" i="10"/>
  <c r="F35" i="10"/>
  <c r="D35" i="10"/>
  <c r="N46" i="10"/>
  <c r="N57" i="10"/>
  <c r="M174" i="6"/>
  <c r="M130" i="6"/>
  <c r="H232" i="6"/>
  <c r="H270" i="6"/>
  <c r="J232" i="6"/>
  <c r="J270" i="6"/>
  <c r="G32" i="11"/>
  <c r="H49" i="11"/>
  <c r="H32" i="11"/>
  <c r="D26" i="51"/>
  <c r="D79" i="51"/>
  <c r="D85" i="51"/>
  <c r="D123" i="51"/>
  <c r="D130" i="51"/>
  <c r="B130" i="51"/>
  <c r="F21" i="36"/>
  <c r="F34" i="36"/>
  <c r="F45" i="36"/>
  <c r="F59" i="36"/>
  <c r="D45" i="36"/>
  <c r="E21" i="36"/>
  <c r="E34" i="36"/>
  <c r="G21" i="36"/>
  <c r="G34" i="36"/>
  <c r="D21" i="36"/>
  <c r="D34" i="36"/>
  <c r="G45" i="36"/>
  <c r="G59" i="36"/>
  <c r="H45" i="36"/>
  <c r="H59" i="36"/>
  <c r="C21" i="36"/>
  <c r="C34" i="36"/>
  <c r="C45" i="36"/>
  <c r="C59" i="36"/>
  <c r="E45" i="36"/>
  <c r="E59" i="36"/>
  <c r="H21" i="36"/>
  <c r="H34" i="36"/>
  <c r="B95" i="56"/>
  <c r="B122" i="56"/>
  <c r="B148" i="56"/>
  <c r="D59" i="36"/>
  <c r="D154" i="54"/>
  <c r="B79" i="51"/>
  <c r="B85" i="51"/>
  <c r="F49" i="11"/>
  <c r="G49" i="11"/>
  <c r="F32" i="11"/>
  <c r="F232" i="6"/>
  <c r="F270" i="6"/>
  <c r="I232" i="6"/>
  <c r="I270" i="6"/>
  <c r="M50" i="6"/>
  <c r="M232" i="6"/>
  <c r="M270" i="6"/>
  <c r="E232" i="6"/>
  <c r="E270" i="6"/>
  <c r="M49" i="6"/>
  <c r="L232" i="6"/>
  <c r="L270" i="6"/>
  <c r="D98" i="10"/>
  <c r="M98" i="10"/>
  <c r="M91" i="10"/>
  <c r="C51" i="10"/>
  <c r="N35" i="10"/>
  <c r="L67" i="10"/>
  <c r="K51" i="10"/>
  <c r="J35" i="10"/>
  <c r="J51" i="10"/>
  <c r="L46" i="10"/>
  <c r="M67" i="10"/>
  <c r="D51" i="10"/>
  <c r="N33" i="10"/>
  <c r="L21" i="10"/>
  <c r="N24" i="10"/>
  <c r="I35" i="10"/>
  <c r="I51" i="10"/>
  <c r="M46" i="10"/>
  <c r="M57" i="10"/>
  <c r="N63" i="10"/>
  <c r="C91" i="10"/>
  <c r="L91" i="10"/>
  <c r="E68" i="10"/>
  <c r="N68" i="10"/>
  <c r="G51" i="10"/>
  <c r="M21" i="10"/>
  <c r="D69" i="10"/>
  <c r="F51" i="10"/>
  <c r="E51" i="10"/>
  <c r="N21" i="10"/>
  <c r="L24" i="10"/>
  <c r="M15" i="10"/>
  <c r="C68" i="10"/>
  <c r="L68" i="10"/>
  <c r="N15" i="10"/>
  <c r="H264" i="5"/>
  <c r="H302" i="5"/>
  <c r="T264" i="5"/>
  <c r="T302" i="5"/>
  <c r="Y39" i="5"/>
  <c r="Y22" i="5"/>
  <c r="Q68" i="5"/>
  <c r="Q264" i="5"/>
  <c r="Q302" i="5"/>
  <c r="Y35" i="5"/>
  <c r="Y26" i="5"/>
  <c r="X68" i="5"/>
  <c r="W27" i="5"/>
  <c r="Y203" i="5"/>
  <c r="Y67" i="5"/>
  <c r="Y42" i="5"/>
  <c r="F68" i="5"/>
  <c r="F264" i="5"/>
  <c r="F302" i="5"/>
  <c r="J68" i="5"/>
  <c r="N68" i="5"/>
  <c r="Y53" i="5"/>
  <c r="V68" i="5"/>
  <c r="Y56" i="5"/>
  <c r="L68" i="5"/>
  <c r="L264" i="5"/>
  <c r="L302" i="5"/>
  <c r="G68" i="5"/>
  <c r="V27" i="5"/>
  <c r="V264" i="5"/>
  <c r="V302" i="5"/>
  <c r="N27" i="5"/>
  <c r="N264" i="5"/>
  <c r="N302" i="5"/>
  <c r="J27" i="5"/>
  <c r="J264" i="5"/>
  <c r="J302" i="5"/>
  <c r="U264" i="5"/>
  <c r="U302" i="5"/>
  <c r="X27" i="5"/>
  <c r="X264" i="5"/>
  <c r="X302" i="5"/>
  <c r="E68" i="5"/>
  <c r="E264" i="5"/>
  <c r="E302" i="5"/>
  <c r="I68" i="5"/>
  <c r="I264" i="5"/>
  <c r="I302" i="5"/>
  <c r="M68" i="5"/>
  <c r="M264" i="5"/>
  <c r="M302" i="5"/>
  <c r="P68" i="5"/>
  <c r="P264" i="5"/>
  <c r="P302" i="5"/>
  <c r="S264" i="5"/>
  <c r="S302" i="5"/>
  <c r="O264" i="5"/>
  <c r="O302" i="5"/>
  <c r="R264" i="5"/>
  <c r="R302" i="5"/>
  <c r="D189" i="5"/>
  <c r="Y189" i="5"/>
  <c r="D27" i="5"/>
  <c r="N117" i="2"/>
  <c r="E124" i="2"/>
  <c r="N124" i="2"/>
  <c r="E100" i="2"/>
  <c r="N100" i="2"/>
  <c r="L22" i="2"/>
  <c r="M100" i="2"/>
  <c r="C124" i="2"/>
  <c r="L124" i="2"/>
  <c r="C53" i="2"/>
  <c r="L53" i="2"/>
  <c r="N105" i="2"/>
  <c r="E53" i="2"/>
  <c r="C100" i="2"/>
  <c r="L100" i="2"/>
  <c r="D53" i="2"/>
  <c r="D77" i="2"/>
  <c r="M76" i="2"/>
  <c r="M26" i="2"/>
  <c r="N53" i="2"/>
  <c r="L76" i="2"/>
  <c r="C27" i="2"/>
  <c r="G77" i="2"/>
  <c r="G101" i="2"/>
  <c r="G125" i="2"/>
  <c r="M117" i="2"/>
  <c r="M43" i="2"/>
  <c r="M85" i="2"/>
  <c r="E77" i="2"/>
  <c r="M53" i="2"/>
  <c r="W264" i="5"/>
  <c r="W302" i="5"/>
  <c r="G264" i="5"/>
  <c r="G302" i="5"/>
  <c r="Y27" i="5"/>
  <c r="Y68" i="5"/>
  <c r="D264" i="5"/>
  <c r="Y264" i="5"/>
  <c r="Y302" i="5"/>
  <c r="L35" i="10"/>
  <c r="M35" i="10"/>
  <c r="C98" i="10"/>
  <c r="L98" i="10"/>
  <c r="M51" i="10"/>
  <c r="L51" i="10"/>
  <c r="C69" i="10"/>
  <c r="N51" i="10"/>
  <c r="E69" i="10"/>
  <c r="D99" i="10"/>
  <c r="M99" i="10"/>
  <c r="M69" i="10"/>
  <c r="M77" i="2"/>
  <c r="D101" i="2"/>
  <c r="C77" i="2"/>
  <c r="L27" i="2"/>
  <c r="N77" i="2"/>
  <c r="E101" i="2"/>
  <c r="D302" i="5"/>
  <c r="N69" i="10"/>
  <c r="E99" i="10"/>
  <c r="N99" i="10"/>
  <c r="C99" i="10"/>
  <c r="L99" i="10"/>
  <c r="L69" i="10"/>
  <c r="C101" i="2"/>
  <c r="L77" i="2"/>
  <c r="E125" i="2"/>
  <c r="N125" i="2"/>
  <c r="N101" i="2"/>
  <c r="D125" i="2"/>
  <c r="M125" i="2"/>
  <c r="M101" i="2"/>
  <c r="L101" i="2"/>
  <c r="C125" i="2"/>
  <c r="L125" i="2"/>
</calcChain>
</file>

<file path=xl/sharedStrings.xml><?xml version="1.0" encoding="utf-8"?>
<sst xmlns="http://schemas.openxmlformats.org/spreadsheetml/2006/main" count="3486" uniqueCount="1110">
  <si>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</si>
  <si>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</si>
  <si>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</si>
  <si>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>Egyéb felhalmozási célú támogatások államháztartáson kívülre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</si>
  <si>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</si>
  <si>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</si>
  <si>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</si>
  <si>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</si>
  <si>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A költségvetési hiány külső finanszírozására vagy a költségvetési többlet felhasználására szolgáló finanszírozási bevételek és kiadások működési és felhalmozási cél szerinti tagolásban (E Ft)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</si>
  <si>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</si>
  <si>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</si>
  <si>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</si>
  <si>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</si>
  <si>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</si>
  <si>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</si>
  <si>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</si>
  <si>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</si>
  <si>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</si>
  <si>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</si>
  <si>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</si>
  <si>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</si>
  <si>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</si>
  <si>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</si>
  <si>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</si>
  <si>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</si>
  <si>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</si>
  <si>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</si>
  <si>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</si>
  <si>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</si>
  <si>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</si>
  <si>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</si>
  <si>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</si>
  <si>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</si>
  <si>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</si>
  <si>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</si>
  <si>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</si>
  <si>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</si>
  <si>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</si>
  <si>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</si>
  <si>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A/III/1a        - ebből: tartós részesedések jegybankban</t>
  </si>
  <si>
    <t>A/III/1b        - ebből: tartós részesedések társulásban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</si>
  <si>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</si>
  <si>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</si>
  <si>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</si>
  <si>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</si>
  <si>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</si>
  <si>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</si>
  <si>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</si>
  <si>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</si>
  <si>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</si>
  <si>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</si>
  <si>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</si>
  <si>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</si>
  <si>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</si>
  <si>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</si>
  <si>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</si>
  <si>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</si>
  <si>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</si>
  <si>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</si>
  <si>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</si>
  <si>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</si>
  <si>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</si>
  <si>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</si>
  <si>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</si>
  <si>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</si>
  <si>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</si>
  <si>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</si>
  <si>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</si>
  <si>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</si>
  <si>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</si>
  <si>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</si>
  <si>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</si>
  <si>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</si>
  <si>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</si>
  <si>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</si>
  <si>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</si>
  <si>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</si>
  <si>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</si>
  <si>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</si>
  <si>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</si>
  <si>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</si>
  <si>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</si>
  <si>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</si>
  <si>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</si>
  <si>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</si>
  <si>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</si>
  <si>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</si>
  <si>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</si>
  <si>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</si>
  <si>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</si>
  <si>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</si>
  <si>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</si>
  <si>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</si>
  <si>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</si>
  <si>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H/I/6        Költségvetési évben esedékes kötelezettségek beruházásokra</t>
  </si>
  <si>
    <t>H/I/7        Költségvetési évben esedékes kötelezettségek felújításokra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</si>
  <si>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</si>
  <si>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</si>
  <si>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</si>
  <si>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</si>
  <si>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H/II/6        Költségvetési évet követően esedékes kötelezettségek beruházásokra</t>
  </si>
  <si>
    <t>H/II/7        Költségvetési évet követően esedékes kötelezettségek felújításokra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</si>
  <si>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</si>
  <si>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</si>
  <si>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</si>
  <si>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</si>
  <si>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</si>
  <si>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</si>
  <si>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</si>
  <si>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        Kötelezettség jellegű sajátos elszámolások (=H)/III/1+…+H)/III/7) (146=139+...+145)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</si>
  <si>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</si>
  <si>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</si>
  <si>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</si>
  <si>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</si>
  <si>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</si>
  <si>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</si>
  <si>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</si>
  <si>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</si>
  <si>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</si>
  <si>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</si>
  <si>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A/IV        Koncesszióba, vagyonkezelésbe adott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</si>
  <si>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</si>
  <si>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</si>
  <si>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        Készletek </t>
  </si>
  <si>
    <t xml:space="preserve">B/II        Értékpapírok </t>
  </si>
  <si>
    <t xml:space="preserve">B)        NEMZETI VAGYONBA TARTOZÓ FORGÓESZKÖZÖK </t>
  </si>
  <si>
    <t xml:space="preserve">C)        PÉNZESZKÖZÖK </t>
  </si>
  <si>
    <t>D/I        Költségvetési évben esedékes követelések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</si>
  <si>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</si>
  <si>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</si>
  <si>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</si>
  <si>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>D)        KÖVETELÉSEK</t>
  </si>
  <si>
    <t xml:space="preserve">F)        AKTÍV IDŐBELI ELHATÁROLÁSOK </t>
  </si>
  <si>
    <t xml:space="preserve">ESZKÖZÖK ÖSSZESEN </t>
  </si>
  <si>
    <t>G)        SAJÁT TŐKE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</si>
  <si>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</si>
  <si>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</si>
  <si>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</si>
  <si>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 xml:space="preserve">K)        PASSZÍV IDŐBELI ELHATÁROLÁSOK </t>
  </si>
  <si>
    <t>FORRÁSOK ÖSSZESEN</t>
  </si>
  <si>
    <t>ebből forgalomképtelen törzsvagyon</t>
  </si>
  <si>
    <t>ebből nemzetgazdasági szempontból kiemelt jelentőségű törzsvagyon</t>
  </si>
  <si>
    <t>ebből korlátozottan forgalomképes vagyon</t>
  </si>
  <si>
    <t xml:space="preserve">ebből üzleti vagyon </t>
  </si>
  <si>
    <t>nettó-mérleg szerinti érték</t>
  </si>
  <si>
    <t>„0”-ra leírt eszközök</t>
  </si>
  <si>
    <t>használatban lévő kisértékű immateriális javak</t>
  </si>
  <si>
    <t>01-02. számlacsoportban nyilvántartott eszközök</t>
  </si>
  <si>
    <t>használatban lévő kisértékű tárgyi eszközök</t>
  </si>
  <si>
    <t>használatban lévő kisértékű készletek</t>
  </si>
  <si>
    <t>ÖNKORMÁNYZAT ÉS KÖLTSÉGVETÉSI SZERVEK ÖSSZESEN</t>
  </si>
  <si>
    <t xml:space="preserve">           Tartós részesedés: ………………. Kft.</t>
  </si>
  <si>
    <t xml:space="preserve">           Stb.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</si>
  <si>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</si>
  <si>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módosított ei. Működési célú</t>
  </si>
  <si>
    <t>módosított ei. Felhalmozási célú</t>
  </si>
  <si>
    <t>Teljesítés Működési célú</t>
  </si>
  <si>
    <t>Teljesítés Felhalmozási célú</t>
  </si>
  <si>
    <t>ebből adóelengedés</t>
  </si>
  <si>
    <t>ebből adókedvezmény</t>
  </si>
  <si>
    <t>teljesített bevétel</t>
  </si>
  <si>
    <t>elvárt bevétel</t>
  </si>
  <si>
    <t>ESZKÖZÖK</t>
  </si>
  <si>
    <t>Módosítások</t>
  </si>
  <si>
    <t xml:space="preserve">ESZKÖZÖK  </t>
  </si>
  <si>
    <t>A/IV        Koncesszióba, vagyonkezelésbe adott eszközök</t>
  </si>
  <si>
    <t>B/I        Készletek</t>
  </si>
  <si>
    <t>B)        NEMZETI VAGYONBA TARTOZÓ FORGÓESZKÖZÖK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</si>
  <si>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</si>
  <si>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</si>
  <si>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</si>
  <si>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</si>
  <si>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</si>
  <si>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</si>
  <si>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</si>
  <si>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</si>
  <si>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</si>
  <si>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</si>
  <si>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 xml:space="preserve">D/II/2        Költségvetési évet követően esedékes követelések felhalmozási célú támogatások bevételeire államháztartáson belülről </t>
  </si>
  <si>
    <t>F)        AKTÍV IDŐBELI ELHATÁROLÁSOK</t>
  </si>
  <si>
    <t xml:space="preserve">D)        KÖVETELÉSEK </t>
  </si>
  <si>
    <t xml:space="preserve">G)        SAJÁT TŐKE </t>
  </si>
  <si>
    <t xml:space="preserve">H/I/5        Költségvetési évben esedékes kötelezettségek egyéb működési célú kiadásokra 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</si>
  <si>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</si>
  <si>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</si>
  <si>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H/II/5        Költségvetési évet követően esedékes kötelezettségek egyéb működési célú kiadásokra 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</si>
  <si>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</si>
  <si>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</si>
  <si>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H/III        Kötelezettség jellegű sajátos elszámolások </t>
  </si>
  <si>
    <t>K)        PASSZÍV IDŐBELI ELHATÁROLÁSOK</t>
  </si>
  <si>
    <t xml:space="preserve">FORRÁSOK ÖSSZESEN </t>
  </si>
  <si>
    <t>ÖNKORMÁNYZAT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</si>
  <si>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</si>
  <si>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</si>
  <si>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</si>
  <si>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</si>
  <si>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</si>
  <si>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</si>
  <si>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</si>
  <si>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</si>
  <si>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</si>
  <si>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VI        Értékcsökkenési leírás</t>
  </si>
  <si>
    <t>VII        Egyéb ráfordítások</t>
  </si>
  <si>
    <t>A) TEVÉKENYSÉGEK EREDMÉNYE (=I±II+III-IV-V-VI-VII) (23=04±07+11-(16+20+21+22))</t>
  </si>
  <si>
    <t>B)        PÉNZÜGYI MŰVELETEK EREDMÉNYE (=VIII-IX) (34=28-33)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</si>
  <si>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</si>
  <si>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</si>
  <si>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</si>
  <si>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</si>
  <si>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</si>
  <si>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</si>
  <si>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</si>
  <si>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</si>
  <si>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</si>
  <si>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</si>
  <si>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</si>
  <si>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</si>
  <si>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</si>
  <si>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</si>
  <si>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</si>
  <si>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</si>
  <si>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</si>
  <si>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</si>
  <si>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</si>
  <si>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</si>
  <si>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</si>
  <si>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</si>
  <si>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</si>
  <si>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</si>
  <si>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</si>
  <si>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</si>
  <si>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</si>
  <si>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</si>
  <si>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</si>
  <si>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</si>
  <si>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</si>
  <si>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</si>
  <si>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</si>
  <si>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</si>
  <si>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</si>
  <si>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</si>
  <si>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</si>
  <si>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</si>
  <si>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</si>
  <si>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</si>
  <si>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</si>
  <si>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</si>
  <si>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</si>
  <si>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</si>
  <si>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</si>
  <si>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</si>
  <si>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</si>
  <si>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</si>
  <si>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</si>
  <si>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</si>
  <si>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</si>
  <si>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</si>
  <si>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</si>
  <si>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</si>
  <si>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</si>
  <si>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</si>
  <si>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</si>
  <si>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</si>
  <si>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</si>
  <si>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</si>
  <si>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</si>
  <si>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</si>
  <si>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</si>
  <si>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</si>
  <si>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</si>
  <si>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</si>
  <si>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</si>
  <si>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ebből:biztosítási díjak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</si>
  <si>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</si>
  <si>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</si>
  <si>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</si>
  <si>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</si>
  <si>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</si>
  <si>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</si>
  <si>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</si>
  <si>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</si>
  <si>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</si>
  <si>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</si>
  <si>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</si>
  <si>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</si>
  <si>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</si>
  <si>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</si>
  <si>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</si>
  <si>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</si>
  <si>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</si>
  <si>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</si>
  <si>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</si>
  <si>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</si>
  <si>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</si>
  <si>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</si>
  <si>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</si>
  <si>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</si>
  <si>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</si>
  <si>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</si>
  <si>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</si>
  <si>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ebből: a közszféra és a magánszféra együttműködésén (PPP) alapuló szerződéses konstrukció</t>
  </si>
  <si>
    <t>Karbantartási, kisjavítási szolgáltatások</t>
  </si>
  <si>
    <t>K334</t>
  </si>
  <si>
    <t>K335</t>
  </si>
  <si>
    <t>ebből: államháztartáson belül</t>
  </si>
  <si>
    <t xml:space="preserve">Szakmai tevékenységet segítő szolgáltatások </t>
  </si>
  <si>
    <t>K336</t>
  </si>
  <si>
    <t>K337</t>
  </si>
  <si>
    <t>ebből: biztosítási díjak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</si>
  <si>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</si>
  <si>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</si>
  <si>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</si>
  <si>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</si>
  <si>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</si>
  <si>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</si>
  <si>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</si>
  <si>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</si>
  <si>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</si>
  <si>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</si>
  <si>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</si>
  <si>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ebből: fedezeti ügyletek kamatkiadásai</t>
  </si>
  <si>
    <t>K354</t>
  </si>
  <si>
    <t>ebből: valuta, deviza eszközök realizált árfolyamvesztesége</t>
  </si>
  <si>
    <t>ebből: hitelviszonyt megtestesítő értékpapírok árfolyamkülönbözete</t>
  </si>
  <si>
    <t>ebből: deviza kötelezettségek realizált árfolyamvesztesége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</si>
  <si>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</si>
  <si>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</si>
  <si>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</si>
  <si>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</si>
  <si>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</si>
  <si>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</si>
  <si>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</si>
  <si>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</si>
  <si>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</si>
  <si>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</si>
  <si>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</si>
  <si>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</si>
  <si>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</si>
  <si>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</si>
  <si>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</si>
  <si>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ebből: Európai Unió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</si>
  <si>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</si>
  <si>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</si>
  <si>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</si>
  <si>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</si>
  <si>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</si>
  <si>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</si>
  <si>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</si>
  <si>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</si>
  <si>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ebből: állami vagy önkormányzati tulajdonban lévő gazdasági társaságok tartozásai miatti kifizetések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</si>
  <si>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</si>
  <si>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</si>
  <si>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</si>
  <si>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</si>
  <si>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</si>
  <si>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</si>
  <si>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</si>
  <si>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</si>
  <si>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</si>
  <si>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</si>
  <si>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</si>
  <si>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</si>
  <si>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</si>
  <si>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</si>
  <si>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</si>
  <si>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</si>
  <si>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</si>
  <si>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</si>
  <si>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</si>
  <si>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</si>
  <si>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</si>
  <si>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</si>
  <si>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</si>
  <si>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</si>
  <si>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</si>
  <si>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</si>
  <si>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</si>
  <si>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</si>
  <si>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</si>
  <si>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</si>
  <si>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</si>
  <si>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</si>
  <si>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</si>
  <si>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</si>
  <si>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</si>
  <si>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</si>
  <si>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</si>
  <si>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</si>
  <si>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</si>
  <si>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</si>
  <si>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</si>
  <si>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</si>
  <si>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</si>
  <si>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</si>
  <si>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</si>
  <si>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</si>
  <si>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</si>
  <si>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</si>
  <si>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</si>
  <si>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</si>
  <si>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</si>
  <si>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</si>
  <si>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</si>
  <si>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</si>
  <si>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</si>
  <si>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</si>
  <si>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</si>
  <si>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</si>
  <si>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</si>
  <si>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</si>
  <si>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</si>
  <si>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</si>
  <si>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</si>
  <si>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</si>
  <si>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</si>
  <si>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</si>
  <si>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</si>
  <si>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</si>
  <si>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</si>
  <si>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</si>
  <si>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</si>
  <si>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</si>
  <si>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</si>
  <si>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</si>
  <si>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</si>
  <si>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</si>
  <si>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</si>
  <si>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</si>
  <si>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</si>
  <si>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</si>
  <si>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</si>
  <si>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</si>
  <si>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</si>
  <si>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</si>
  <si>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</si>
  <si>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</si>
  <si>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</si>
  <si>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</si>
  <si>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</si>
  <si>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</si>
  <si>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</si>
  <si>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</si>
  <si>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</si>
  <si>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</si>
  <si>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</si>
  <si>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</si>
  <si>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</si>
  <si>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</si>
  <si>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</si>
  <si>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</si>
  <si>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</si>
  <si>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</si>
  <si>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</si>
  <si>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</si>
  <si>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</si>
  <si>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</si>
  <si>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</si>
  <si>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</si>
  <si>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</si>
  <si>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</si>
  <si>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</si>
  <si>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</si>
  <si>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</si>
  <si>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</si>
  <si>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</si>
  <si>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</si>
  <si>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ebből: személyi jövedelemadó</t>
  </si>
  <si>
    <t>ebből: magánszemély jogviszonyának megszűnéséhez kapcsolódó egyes jövedelmek különadója</t>
  </si>
  <si>
    <t>ebből: termőföld bérbeadásából származó jövedelem utáni személyi jövedelemadó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</si>
  <si>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</si>
  <si>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</si>
  <si>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</si>
  <si>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</si>
  <si>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</si>
  <si>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</si>
  <si>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</si>
  <si>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</si>
  <si>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</si>
  <si>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</si>
  <si>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</si>
  <si>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</si>
  <si>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</si>
  <si>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</si>
  <si>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</si>
  <si>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</si>
  <si>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</si>
  <si>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>ebből: kulturális adó</t>
  </si>
  <si>
    <t>ebből: baleseti adó</t>
  </si>
  <si>
    <t>ebből: nukleáris létesítmények Központi Nukleáris Pénzügyi Alapba történő kötelező befizetései</t>
  </si>
  <si>
    <t>ebből: környezetterhelési díj</t>
  </si>
  <si>
    <t>ebből: környezetvédelmi termékdíj</t>
  </si>
  <si>
    <t>ebből: bérfőzési szeszadó</t>
  </si>
  <si>
    <t>ebből: szerencsjáték szervezési díj</t>
  </si>
  <si>
    <t xml:space="preserve">ebből: tartózkodás után fizetett idegenforgalmi adó </t>
  </si>
  <si>
    <t>ebből: talajterhelési díj</t>
  </si>
  <si>
    <t>ebből: vizkészletjárulék</t>
  </si>
  <si>
    <t>ebből: állami vadászjegyek díja</t>
  </si>
  <si>
    <t>ebből: erdővédelmi járulék</t>
  </si>
  <si>
    <t>ebből: földvédelmi járulék</t>
  </si>
  <si>
    <t>ebből: halászati haszonbérleti díj</t>
  </si>
  <si>
    <t>ebből: korábbi évek megszünt adónemei áthúzódó fizetéseiből befolyt bevételek</t>
  </si>
  <si>
    <t>B35</t>
  </si>
  <si>
    <t>B36</t>
  </si>
  <si>
    <t>B3</t>
  </si>
  <si>
    <t>Áru- és készletértékesítés ellenértéke</t>
  </si>
  <si>
    <t>B401</t>
  </si>
  <si>
    <t>B402</t>
  </si>
  <si>
    <t>ebből:tárgyi eszközök bérbeadásából származó bevétel</t>
  </si>
  <si>
    <t>ebből: utak használata ellenében beszedett használati díj, pótdíj, elektronikus útdíj</t>
  </si>
  <si>
    <t>B403</t>
  </si>
  <si>
    <t>B404</t>
  </si>
  <si>
    <t>ebből: vadászati jog bérbeadásból származó bevétel</t>
  </si>
  <si>
    <t>ebből: önkormányzati vagyon üzemeltetéséből, koncesszióból származó bevétel</t>
  </si>
  <si>
    <t>ebből: önkormányzati vagyon vagyonkezelésbe adásából származó bevétel</t>
  </si>
  <si>
    <t>ebből: állami többségi tulajdonú vállalkozástól kapott osztalék</t>
  </si>
  <si>
    <t>ebből:  önkormányzati többségi tulajdonú vállalkozástól kapott osztalék</t>
  </si>
  <si>
    <t>ebből: egyéb részesedések után kapott osztalék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</si>
  <si>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</si>
  <si>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</si>
  <si>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</si>
  <si>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</si>
  <si>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</si>
  <si>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</si>
  <si>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</si>
  <si>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ebből: befektetési jegyek kamatbevételei</t>
  </si>
  <si>
    <t>B409</t>
  </si>
  <si>
    <t>ebből: részesedések értékesítéséhez kapcsolódó realizált nyereség</t>
  </si>
  <si>
    <t>ebből: hitelviszonyt megtestesítő értékpapírok értékesítési nyeresége</t>
  </si>
  <si>
    <t>ebből: hitelviszonyt megtestesítő értékpapírok kibocsátási nyeresége</t>
  </si>
  <si>
    <t>ebből: valuta és deviza eszközök realizált árfolyamnyeresége</t>
  </si>
  <si>
    <t>ebből: biztosító által fizetett kártérítés</t>
  </si>
  <si>
    <t>ebből: szerződésben vállalt kötelezettségek elmulasztásához kapcsolódó bevételek, káreseményekkel kapcsolatosan kapott bevételek, biztosítási bevételek, visszakapott óvadék (kaució), bánatpénz</t>
  </si>
  <si>
    <t>ebből: költségek visszatérítései</t>
  </si>
  <si>
    <t>B4</t>
  </si>
  <si>
    <t>B51</t>
  </si>
  <si>
    <t>ebből: kiotói egységek és kibocsátási egységek eladásából befolyt eladási ár</t>
  </si>
  <si>
    <t>B52</t>
  </si>
  <si>
    <t>ebből: termőföld-eladás bevételei</t>
  </si>
  <si>
    <t>Egyéb tárgyi eszközök értékesítése</t>
  </si>
  <si>
    <t>B53</t>
  </si>
  <si>
    <t>B54</t>
  </si>
  <si>
    <t>ebből: privatizációból származó bevétel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</si>
  <si>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</si>
  <si>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</si>
  <si>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</si>
  <si>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</si>
  <si>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</si>
  <si>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</si>
  <si>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</si>
  <si>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</si>
  <si>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</si>
  <si>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</si>
  <si>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</si>
  <si>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</si>
  <si>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</si>
  <si>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</si>
  <si>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</si>
  <si>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</si>
  <si>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</si>
  <si>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</si>
  <si>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</si>
  <si>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</si>
  <si>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</si>
  <si>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</si>
  <si>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</si>
  <si>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</si>
  <si>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</si>
  <si>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</si>
  <si>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</si>
  <si>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</si>
  <si>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</si>
  <si>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</si>
  <si>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</si>
  <si>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</si>
  <si>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</si>
  <si>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</si>
  <si>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</si>
  <si>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</si>
  <si>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</si>
  <si>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</si>
  <si>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</si>
  <si>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</si>
  <si>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</si>
  <si>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</si>
  <si>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</si>
  <si>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</si>
  <si>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</si>
  <si>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</si>
  <si>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</si>
  <si>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</si>
  <si>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</si>
  <si>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</si>
  <si>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</si>
  <si>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>Foglalkoztatottak egyéb személyi juttatása</t>
  </si>
  <si>
    <t xml:space="preserve">Foglalkoztatottak személyi juttatásai </t>
  </si>
  <si>
    <t xml:space="preserve">Külső személyi juttatások </t>
  </si>
  <si>
    <t>Személyi juttatások összesen</t>
  </si>
  <si>
    <t>szociális hozzájárulási adó</t>
  </si>
  <si>
    <t>rehabilitációs hozzájárulás</t>
  </si>
  <si>
    <t>korkedvezmény-biztosítási járulék</t>
  </si>
  <si>
    <t>egészségügyi hozzájárulás</t>
  </si>
  <si>
    <t>táppénz hozzájárulás</t>
  </si>
  <si>
    <t>munkaadót a foglalkoztatottak részére történő kifizetésekkel kapcsolatban terhelő más járulék jellegű kötelezettségek</t>
  </si>
  <si>
    <t>munkáltatót terhelő személyi jövedelemadó</t>
  </si>
  <si>
    <t xml:space="preserve">Munkaadókat terhelő járulékok és szociális hozzájárulási adó                                                                        </t>
  </si>
  <si>
    <t xml:space="preserve">Készletbeszerzés </t>
  </si>
  <si>
    <t>Kommunikációs szolgáltatások</t>
  </si>
  <si>
    <t xml:space="preserve">Bérleti és lízing díjak </t>
  </si>
  <si>
    <t xml:space="preserve">Közvetített szolgáltatások  </t>
  </si>
  <si>
    <t xml:space="preserve">Egyéb szolgáltatások </t>
  </si>
  <si>
    <t xml:space="preserve">Szolgáltatási kiadások </t>
  </si>
  <si>
    <t xml:space="preserve">Kiküldetések, reklám- és propagandakiadások </t>
  </si>
  <si>
    <t xml:space="preserve">Kamatkiadások   </t>
  </si>
  <si>
    <t xml:space="preserve">Egyéb pénzügyi műveletek kiadásai  </t>
  </si>
  <si>
    <t xml:space="preserve">Különféle befizetések és egyéb dologi kiadások </t>
  </si>
  <si>
    <t xml:space="preserve">Dologi kiadások </t>
  </si>
  <si>
    <t>családi pótlék</t>
  </si>
  <si>
    <t>anyasági támogatás</t>
  </si>
  <si>
    <t>gyermekgondozási segély</t>
  </si>
  <si>
    <t>gyermeknevelési támogatás</t>
  </si>
  <si>
    <t>gyermekek születésével kapcsolatos szabadság megtérítése</t>
  </si>
  <si>
    <t>életkezdési támogatás</t>
  </si>
  <si>
    <t>otthonteremtési támogatás</t>
  </si>
  <si>
    <t>pénzbeli és természetbeni gyermekvédelmi támogatások</t>
  </si>
  <si>
    <t>gyermektartásdíj megelőlegezése</t>
  </si>
  <si>
    <t>GYES-en és GYED-en lévők hallgatói hitelének célzott támogatása</t>
  </si>
  <si>
    <t xml:space="preserve">endszeres gyermekvédelmi kedvezményben részesülők pénzbeli támogatása [Gyvt. 20/A.§] </t>
  </si>
  <si>
    <t>kiegészítő gyermekvédelmi támogatás és a kiegészítő gyermekvédelmi támogatás pótléka [Gyvt. 20/B.´§]</t>
  </si>
  <si>
    <t>óvodáztatási támogatás [Gyvt. 20/C. §]</t>
  </si>
  <si>
    <t xml:space="preserve">helyi megállapítású rendkívüli gyermekvédelmi támogatás [Gyvt. 21.§] </t>
  </si>
  <si>
    <t>rendkívüli gyermekvédelmi támogatás [Gyvt. 18. § (5) bek.]</t>
  </si>
  <si>
    <t>természetben nyújtott gyermekvédelmi támogatás [Gyvt. 20/C.§ (4) bek.]</t>
  </si>
  <si>
    <t>Családi támogatások</t>
  </si>
  <si>
    <t>életüktől és szabadságuktól politikai okokból jogtalanul megfosztottak pénzbeli kárpótlása</t>
  </si>
  <si>
    <t>az 1947-es Párizsi Békeszerződésből eredő kárpótlás</t>
  </si>
  <si>
    <t>kárpótlási életjáradék</t>
  </si>
  <si>
    <t xml:space="preserve">Pénzbeli kárpótlások, kártérítések 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</si>
  <si>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</si>
  <si>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</si>
  <si>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</si>
  <si>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</si>
  <si>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</si>
  <si>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</si>
  <si>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</si>
  <si>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</si>
  <si>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</si>
  <si>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</si>
  <si>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</si>
  <si>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</si>
  <si>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</si>
  <si>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</si>
  <si>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</si>
  <si>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</si>
  <si>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</si>
  <si>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</si>
  <si>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</si>
  <si>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</si>
  <si>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</si>
  <si>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</si>
  <si>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</si>
  <si>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</si>
  <si>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</si>
  <si>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</si>
  <si>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</si>
  <si>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</si>
  <si>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</si>
  <si>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 xml:space="preserve">Nemzetközi kötelezettségek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</si>
  <si>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</si>
  <si>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</si>
  <si>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</si>
  <si>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garancia- és kezességvállalásból származó kifizetés államháztartáson kívülre 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</si>
  <si>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</si>
  <si>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</si>
  <si>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</si>
  <si>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</si>
  <si>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</si>
  <si>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</si>
  <si>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</si>
  <si>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>Költségvetési kiadások</t>
  </si>
  <si>
    <t xml:space="preserve">Felhalmozási célú visszatérítendő támogatások, kölcsönök nyújtása államháztartáson kívülre </t>
  </si>
  <si>
    <t xml:space="preserve">Felhalmozási célú garancia- és kezességvállalásból származó kifizetés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</si>
  <si>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</si>
  <si>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</si>
  <si>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</si>
  <si>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</si>
  <si>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</si>
  <si>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</si>
  <si>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</si>
  <si>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</si>
  <si>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</si>
  <si>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</si>
  <si>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</si>
  <si>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</si>
  <si>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</si>
  <si>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</si>
  <si>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Finanszírozási kiadások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</si>
  <si>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</si>
  <si>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</si>
  <si>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</si>
  <si>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</si>
  <si>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</si>
  <si>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</si>
  <si>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</si>
  <si>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</si>
  <si>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</si>
  <si>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</si>
  <si>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</si>
  <si>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</si>
  <si>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</si>
  <si>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</si>
  <si>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</si>
  <si>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</si>
  <si>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</si>
  <si>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</si>
  <si>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</si>
  <si>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</si>
  <si>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</si>
  <si>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</si>
  <si>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</si>
  <si>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</si>
  <si>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</si>
  <si>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</si>
  <si>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</si>
  <si>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</si>
  <si>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</si>
  <si>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</si>
  <si>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</si>
  <si>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</si>
  <si>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</si>
  <si>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</si>
  <si>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</si>
  <si>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</si>
  <si>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</si>
  <si>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</si>
  <si>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</si>
  <si>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</si>
  <si>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</si>
  <si>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</si>
  <si>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</si>
  <si>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</si>
  <si>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</si>
  <si>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</si>
  <si>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</si>
  <si>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</si>
  <si>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</si>
  <si>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</si>
  <si>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</si>
  <si>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</si>
  <si>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</si>
  <si>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</si>
  <si>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</si>
  <si>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</si>
  <si>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</si>
  <si>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</si>
  <si>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</si>
  <si>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</si>
  <si>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</si>
  <si>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</si>
  <si>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</si>
  <si>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</si>
  <si>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</si>
  <si>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</si>
  <si>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</si>
  <si>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</si>
  <si>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</si>
  <si>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</si>
  <si>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</si>
  <si>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</si>
  <si>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</si>
  <si>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</si>
  <si>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</si>
  <si>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</si>
  <si>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</si>
  <si>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</si>
  <si>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</si>
  <si>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</si>
  <si>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</si>
  <si>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</si>
  <si>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</si>
  <si>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</si>
  <si>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</si>
  <si>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</si>
  <si>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</si>
  <si>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</si>
  <si>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</si>
  <si>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</si>
  <si>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Működési célú támogatások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</si>
  <si>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</si>
  <si>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</si>
  <si>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</si>
  <si>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Magánszemélyek jövedelemadói </t>
  </si>
  <si>
    <t xml:space="preserve">Bérhez és foglalkoztatáshoz kapcsolódó adók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</si>
  <si>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</si>
  <si>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</si>
  <si>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</si>
  <si>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</si>
  <si>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>luxusadó</t>
  </si>
  <si>
    <t>cégautóadó</t>
  </si>
  <si>
    <t>közművezetékek adója</t>
  </si>
  <si>
    <t>öröklési és ajándékozási illeték</t>
  </si>
  <si>
    <t xml:space="preserve">Egyéb áruhasználati és szolgáltatási adók  </t>
  </si>
  <si>
    <t>eljárási illetékek</t>
  </si>
  <si>
    <t>cégnyílvántartás bevételei</t>
  </si>
  <si>
    <t>igazgatási szolgáltatási díjak</t>
  </si>
  <si>
    <t>felügyeleti díjak</t>
  </si>
  <si>
    <t>ebrendészeti hozzájárulás</t>
  </si>
  <si>
    <t>mezőgazdasági termelést érintő időjárási és más természeti kockázatok kezeléséről szóló törvény szerinti kárenyhítési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</si>
  <si>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</si>
  <si>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</si>
  <si>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</si>
  <si>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</si>
  <si>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</si>
  <si>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</si>
  <si>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Tulajdonosi bevételek </t>
  </si>
  <si>
    <t xml:space="preserve">Kamatbevételek </t>
  </si>
  <si>
    <t>ebből: fedezeti ügyletek kamatbevételei</t>
  </si>
  <si>
    <t xml:space="preserve">Egyéb pénzügyi műveletek bevételei </t>
  </si>
  <si>
    <t xml:space="preserve">Egyéb működési bevételek </t>
  </si>
  <si>
    <t>Működési bevételek</t>
  </si>
  <si>
    <t xml:space="preserve">Immateriális javak értékesítése </t>
  </si>
  <si>
    <t xml:space="preserve">Ingatlanok értékesítése </t>
  </si>
  <si>
    <t xml:space="preserve">Részesedések értékesítése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</si>
  <si>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</si>
  <si>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</si>
  <si>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</si>
  <si>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</si>
  <si>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</si>
  <si>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</si>
  <si>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</si>
  <si>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</si>
  <si>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</si>
  <si>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</si>
  <si>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</si>
  <si>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</si>
  <si>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</si>
  <si>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</si>
  <si>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</si>
  <si>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</si>
  <si>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</si>
  <si>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</si>
  <si>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</si>
  <si>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</si>
  <si>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</si>
  <si>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</si>
  <si>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</si>
  <si>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</si>
  <si>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</si>
  <si>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</si>
  <si>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</si>
  <si>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</si>
  <si>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</si>
  <si>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</si>
  <si>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</si>
  <si>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</si>
  <si>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</si>
  <si>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</si>
  <si>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</si>
  <si>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</si>
  <si>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</si>
  <si>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</si>
  <si>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</si>
  <si>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</si>
  <si>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</si>
  <si>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</si>
  <si>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</si>
  <si>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</si>
  <si>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</si>
  <si>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</si>
  <si>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</si>
  <si>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</si>
  <si>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</si>
  <si>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</si>
  <si>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</si>
  <si>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</si>
  <si>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</si>
  <si>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</si>
  <si>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</si>
  <si>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</si>
  <si>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</si>
  <si>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</si>
  <si>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</si>
  <si>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</si>
  <si>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</si>
  <si>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</si>
  <si>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</si>
  <si>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</si>
  <si>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</si>
  <si>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</si>
  <si>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</si>
  <si>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</si>
  <si>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</si>
  <si>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</si>
  <si>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</si>
  <si>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</si>
  <si>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</si>
  <si>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</si>
  <si>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</si>
  <si>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</si>
  <si>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</si>
  <si>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</si>
  <si>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</si>
  <si>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</si>
  <si>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</si>
  <si>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</si>
  <si>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</si>
  <si>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</si>
  <si>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</si>
  <si>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</si>
  <si>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</si>
  <si>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</si>
  <si>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</si>
  <si>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</si>
  <si>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</si>
  <si>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</si>
  <si>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</si>
  <si>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</si>
  <si>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</si>
  <si>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</si>
  <si>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>adósságot keletkeztető ügylet kezdő időpontja</t>
  </si>
  <si>
    <t>adósságot keletkeztető ügylet lejárati időpontja</t>
  </si>
  <si>
    <t xml:space="preserve">adósságot keletkeztető ügyletekből és kezességvállalásokból fennálló kötelezettségek 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</si>
  <si>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</si>
  <si>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</si>
  <si>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</si>
  <si>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</si>
  <si>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</si>
  <si>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</si>
  <si>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</si>
  <si>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</si>
  <si>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</si>
  <si>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</si>
  <si>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</si>
  <si>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</si>
  <si>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</si>
  <si>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</si>
  <si>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</si>
  <si>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</si>
  <si>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KÖLTSÉGVETÉSI SZERV</t>
  </si>
  <si>
    <t>MINDÖSSZESEN</t>
  </si>
  <si>
    <t>ÖNKORMÁNYZAT ÉS KÖLTSÉGVETÉSI SZERVEI ELŐIRÁNYZATA 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</si>
  <si>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</si>
  <si>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</si>
  <si>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</si>
  <si>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</si>
  <si>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</si>
  <si>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</si>
  <si>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</si>
  <si>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</si>
  <si>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</si>
  <si>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</si>
  <si>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</si>
  <si>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</si>
  <si>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</si>
  <si>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</si>
  <si>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</si>
  <si>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</si>
  <si>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közvetett támogatás</t>
  </si>
  <si>
    <t>011130 Önkormányzatok és önkormányzati hivatalok jogalkotó és általános igazgatási tevékenysége</t>
  </si>
  <si>
    <t>013350 Az önkormányzati vagyonnal való gazdálkodással kapcsolatos feladatok</t>
  </si>
  <si>
    <t>018010 Önkormányzatok elszámolásai a központi költségvetéssel</t>
  </si>
  <si>
    <t>018030 Támogatási célú finanszírozási műveletek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</si>
  <si>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</si>
  <si>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</si>
  <si>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</si>
  <si>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</t>
  </si>
  <si>
    <t>ÖSSZESEN:</t>
  </si>
  <si>
    <t>eredeti ei.</t>
  </si>
  <si>
    <t>013320 Köztemető</t>
  </si>
  <si>
    <t>064010 Közvilágítás</t>
  </si>
  <si>
    <t>066020 Községgazdálkodás</t>
  </si>
  <si>
    <t>107060 Egyéb szociális feladatok</t>
  </si>
  <si>
    <t>107051 Szociális étkeztetés</t>
  </si>
  <si>
    <t>900020 Önkormányzati funkcióra nem sorolható bevételek</t>
  </si>
  <si>
    <t>Szennyvízberuházás</t>
  </si>
  <si>
    <t>2012.</t>
  </si>
  <si>
    <t>b354</t>
  </si>
  <si>
    <t>b34</t>
  </si>
  <si>
    <t>gépjárműadónál kedvezmény</t>
  </si>
  <si>
    <t>gépjárműadónál mentesség</t>
  </si>
  <si>
    <t>kommunális adó kedvezmény</t>
  </si>
  <si>
    <t>megnevezés</t>
  </si>
  <si>
    <t>Önkormányzati előirányzatok</t>
  </si>
  <si>
    <t>ÖNKORMÁNYZAT ÖSSZESEN</t>
  </si>
  <si>
    <t>Pénzkészlet tárgyidőszak elején</t>
  </si>
  <si>
    <t>- Forintban vezetett költségvetési pénzforgalmi számlák egyenlege (Előirányzat-felhasználási keretszámlák egyenlege)</t>
  </si>
  <si>
    <t>- Devizabetét számlák egyenlege</t>
  </si>
  <si>
    <t>- Forintpénztárak és betétkönyvek egyenlege</t>
  </si>
  <si>
    <t>- Valutapénztárak egyenlege</t>
  </si>
  <si>
    <t>Pénzkészlet összesen</t>
  </si>
  <si>
    <t>Pénzkészlet tárgyidőszak végén</t>
  </si>
  <si>
    <t xml:space="preserve">Pénzkészlet összesen </t>
  </si>
  <si>
    <t>Általános Iskola épülete</t>
  </si>
  <si>
    <t>1.a.melléklet</t>
  </si>
  <si>
    <t>018030 Támogatás célú finanszírozási műveletek</t>
  </si>
  <si>
    <t>K513</t>
  </si>
  <si>
    <r>
      <t>Mű</t>
    </r>
    <r>
      <rPr>
        <b/>
        <sz val="10"/>
        <rFont val="Bookman Old Style"/>
        <family val="1"/>
        <charset val="238"/>
      </rPr>
      <t>ködési célú támogatás államháztartáson kívülre</t>
    </r>
  </si>
  <si>
    <t>B75</t>
  </si>
  <si>
    <t>C)        MÉRLEG SZERINTI EREDMÉNY (=±C±D) (41=±35±40)</t>
  </si>
  <si>
    <t>H/III/8 Letétre, megőrzésre, fedezetkezelésre átvett pénzeszközök, biztosítékok</t>
  </si>
  <si>
    <t>egyéb pótlék</t>
  </si>
  <si>
    <t>2020. évi eredeti ei.</t>
  </si>
  <si>
    <t>041233 Közfoglalkoztatási mintaprogram</t>
  </si>
  <si>
    <t>2021. évi eredeti ei.</t>
  </si>
  <si>
    <t>Költségvetési előirányzatok</t>
  </si>
  <si>
    <t>Kiadások (Ft)</t>
  </si>
  <si>
    <t>Bevételek (Ft)</t>
  </si>
  <si>
    <t>Bevételek  (Ft)</t>
  </si>
  <si>
    <t>Beruházások és felújítások (Ft)</t>
  </si>
  <si>
    <t>Általános- és céltartalékok (Ft)</t>
  </si>
  <si>
    <t>Irányító szervi támogatások folyósítása (Ft)</t>
  </si>
  <si>
    <t>Lakosságnak juttatott támogatások, szociális, rászorultsági jellegű ellátások (Ft)</t>
  </si>
  <si>
    <t>Támogatások, kölcsönök nyújtása és törlesztése (Ft)</t>
  </si>
  <si>
    <t>Támogatások, kölcsönök bevételei (Ft)</t>
  </si>
  <si>
    <t>Helyi adó és egyéb közhatalmi bevételek (Ft)</t>
  </si>
  <si>
    <t>A helyi önkormányzat pénzmaradvány kimutatása (Ft)</t>
  </si>
  <si>
    <t>A helyi önkormányzat eredménykimutatása (Ft)</t>
  </si>
  <si>
    <t>A helyi önkormányzat mérlege (Ft)</t>
  </si>
  <si>
    <t>A közvetett támogatások (Ft)</t>
  </si>
  <si>
    <t>A költségvetési évet követő három év tervezett bevételi előirányzatainak és kiadási előirányzatainak keretszámai (Ft)</t>
  </si>
  <si>
    <t>2022. évi eredeti ei.</t>
  </si>
  <si>
    <t>A helyi önkormányzat vagyonkimutatása (Ft)</t>
  </si>
  <si>
    <t>Pénzforgalmi kimutatás (Ft)</t>
  </si>
  <si>
    <t>A többéves kihatással járó döntések számszerűsítése évenkénti bontásban és összesítve (Ft)</t>
  </si>
  <si>
    <t>B411</t>
  </si>
  <si>
    <t>saját bevételek 2020.</t>
  </si>
  <si>
    <t>saját bevételek 2021.</t>
  </si>
  <si>
    <t>saját bevételek 2022.</t>
  </si>
  <si>
    <t xml:space="preserve">08        Felhalmozási célú támogatások eredményszemléletű bevételei </t>
  </si>
  <si>
    <t>09        Különféle egyéb eredményszemléletű bevételek</t>
  </si>
  <si>
    <t>III        Egyéb eredményszemléletű bevételek (=06+07+08+09) (11=08+09+10)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</si>
  <si>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</si>
  <si>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</si>
  <si>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</si>
  <si>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</si>
  <si>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IV        Anyagjellegű ráfordítások (=10+11+12+13) (16=12+...+15)</t>
  </si>
  <si>
    <t>14        Bérköltség</t>
  </si>
  <si>
    <t>15        Személyi jellegű egyéb kifizetések</t>
  </si>
  <si>
    <t>16        Bérjárulékok</t>
  </si>
  <si>
    <t>V        Személyi jellegű ráfordítások (=14+15+16) (20=17+...+19)</t>
  </si>
  <si>
    <t>17        Kapott (járó) osztalék és részesedés</t>
  </si>
  <si>
    <t>18        Kapott (járó) kamatok és kamatjellegű eredményszemléletű bevételek</t>
  </si>
  <si>
    <t>19        Pénzügyi műveletek egyéb eredményszemléletű bevételei (&gt;=18a) (26&gt;=27)</t>
  </si>
  <si>
    <t>19a        - ebből: árfolyamnyereség</t>
  </si>
  <si>
    <t>20        Fizetendő kamatok és kamatjellegű ráfordítások</t>
  </si>
  <si>
    <t>21        Részesedések, értékpapírok, pénzeszközök értékvesztése</t>
  </si>
  <si>
    <t>22a        - ebből: árfolyamveszteség</t>
  </si>
  <si>
    <t>VIII        Pénzügyi műveletek eredményszemléletű bevételei (=17+18+19) (28=24+...+26)</t>
  </si>
  <si>
    <t>22        Pénzügyi műveletek egyéb ráfordításai (&gt;=22a) (31&gt;=32)</t>
  </si>
  <si>
    <t>IX        Pénzügyi műveletek ráfordításai (=20+21+22) (33=29+...+31)</t>
  </si>
  <si>
    <t>2021. évi kifizetés</t>
  </si>
  <si>
    <t>2022. évi kifizetés</t>
  </si>
  <si>
    <t>051030 Hulladék begyűjtése</t>
  </si>
  <si>
    <t>062020 Településfejlesztési projektek és támogatásuk</t>
  </si>
  <si>
    <t>072111 Háziorvosi alapellátás</t>
  </si>
  <si>
    <t>081030 Sportlétesítmények működtetése</t>
  </si>
  <si>
    <t xml:space="preserve">082091 Közművelődés </t>
  </si>
  <si>
    <t>091140 Óvodai nevelés, ellátás műk. Feladatai</t>
  </si>
  <si>
    <t>096015 Germekétkeztetés</t>
  </si>
  <si>
    <t>107051 Szociális étkeztetés szociális konyhán</t>
  </si>
  <si>
    <t>900020 Önkormányzatok funkciókra nem sorolható bevételei államháztartáson kívülre</t>
  </si>
  <si>
    <t>900060 Forgatási célú befektetési célú finanszírozási műveletek</t>
  </si>
  <si>
    <t>041233 Közfoglalkozatatás</t>
  </si>
  <si>
    <t xml:space="preserve">066020 Város-,községgazdálkodás </t>
  </si>
  <si>
    <t>Az önkormányzat költségvetési mérlege közgazdasági tagolásban (Ft)</t>
  </si>
  <si>
    <t>Kiadások                       (-)</t>
  </si>
  <si>
    <t>Bevételek                     (+)</t>
  </si>
  <si>
    <t>Önkormányzat 2020. évi zárszámadása</t>
  </si>
  <si>
    <t>2020. évi módosított ei.</t>
  </si>
  <si>
    <t>2020. évi tény (teljesítés)</t>
  </si>
  <si>
    <t>2023. évi eredeti ei.</t>
  </si>
  <si>
    <t>Püspökmolnári Község Önkormányzat 2020. évi zárszámadás</t>
  </si>
  <si>
    <t>B65</t>
  </si>
  <si>
    <t>saját bevételek 2023.</t>
  </si>
  <si>
    <t>Tárgyi időszak (2020. év)</t>
  </si>
  <si>
    <t>Előző időszak (2019. év)</t>
  </si>
  <si>
    <t>Tárgyévi kifizetés (2020. évi ei.)</t>
  </si>
  <si>
    <t>Tárgyévi kifizetés (2020. évi mód. ei.)</t>
  </si>
  <si>
    <t>Tárgyévi kifizetés (2020. évi teljesítés)</t>
  </si>
  <si>
    <t>2023. évi kifizetés</t>
  </si>
  <si>
    <t>2024. év utáni kifizetések</t>
  </si>
  <si>
    <t>070404 Fertőző megbetegedések, járványügyi ellátás</t>
  </si>
  <si>
    <t>104037 Intézményen kívüli gyermekétkeztetés</t>
  </si>
  <si>
    <t>096015 Gyermekétkeztetés köznevelési intézményben</t>
  </si>
  <si>
    <t>Püspökmolnári Község Önkormányzata 2020. évi zárszámadása</t>
  </si>
  <si>
    <t>Püspökmolnári Község Önkormányzata 2020.évi zárszámadása</t>
  </si>
  <si>
    <t>Püspökmolnári Község Önkormányzata  2020. évi zárszámadása</t>
  </si>
  <si>
    <t>15. melléklet az önkormányzat 2020.évi zárszámadásáról szóló 3/2021.(V.26.)önkormányzati rendelethez</t>
  </si>
  <si>
    <t>17. melléklet az önkormányzat 2020.évi zárszámadásáról szóló 3/2021.(V.26.)önkormányzati rendelethez</t>
  </si>
  <si>
    <t>8. melléklet az önkormányzat 2020.évi zárszámadásáról szóló 3/2021.(V.26.)önkormányzati rendelethez</t>
  </si>
  <si>
    <t>6. melléklet az önkormányzat 2020.évi zárszámadásáról szóló 3/2021.(V.26.)önkormányzati rendelethez</t>
  </si>
  <si>
    <t>3.melléklet az önkormányzat 2020.évi zárszámadásáról szóló 3/2021.(V.26.)önkormányzati rendelethez</t>
  </si>
  <si>
    <t>22.melléklet az önkormányzat 2020.évi zárszámadásáról szóló 3/2021.(V.26.)önkormányzati rendelethez</t>
  </si>
  <si>
    <t>18.melléklet az önkormányzat 2020.évi zárszámadásáról szóló 3/2021.(V.26.)önkormányzati rendelethez</t>
  </si>
  <si>
    <t>20. melléklet az önkormányzat 2020.évi zárszámadásáról szóló 3/2021.(V.26.)önkormányzati rendelethez</t>
  </si>
  <si>
    <t>21. melléklet az önkormányzat 2020.évi zárszámadásáról szóló 3/2021.(V.26.)önkormányzati rendelethez</t>
  </si>
  <si>
    <t>12.melléklet az önkormányzat 2020.évi zárszámadásáról szóló 3/2021.(V.26.)önkormányzati rendelethez</t>
  </si>
  <si>
    <t>7.melléklet az önkormányzat 2020.évi zárszámadásáról szóló 3/2021.(V.26.)önkormányzati rendelethez</t>
  </si>
  <si>
    <t>19.melléklet az önkormányzat 2020.évi zárszámadásáról szóló 3/2021.(V.26.)önkormányzati rendelethez</t>
  </si>
  <si>
    <t>11.melléklet az önkormányzat 2020.évi zárszámadásáról szóló 3/2021.(V.26.)önkormányzati rendelethez</t>
  </si>
  <si>
    <t>5. melléklet az önkormányzat 2020.évi zárszámadásáról szóló 3/2021.(V.26.)önkormányzati rendelethez</t>
  </si>
  <si>
    <t>4. melléklet az önkormányzat 2020.évi zárszámadásáról szóló 3/2021.(V.26.)önkormányzati rendelethez</t>
  </si>
  <si>
    <t>9. melléklet az önkormányzat 2020.évi zárszámadásáról szóló 3/2021.(V.26.)önkormányzati rendelethez</t>
  </si>
  <si>
    <t>16.melléklet az önkormányzat 2020.évi zárszámadásáról szóló 3/2021.(V.26.)önkormányzati rendelethez</t>
  </si>
  <si>
    <t>13. melléklet az önkormányzat 2020.évi zárszámadásáról szóló 3/2021.(V.26.)önkormányzati rendelethez</t>
  </si>
  <si>
    <t>10.melléklet az önkormányzat 2020.évi zárszámadásáról szóló 3/2021.(V.26.)önkormányzati rendelethez</t>
  </si>
  <si>
    <t>14. melléklet az önkormányzat 2020.évi zárszámadásáról szóló 3/2021.(V.26.)önkormányzati rendelethez</t>
  </si>
  <si>
    <t>2. melléklet az önkormányzat 2020.évi zárszámadásáról szóló 3/2021.(V.26.)önkormányzati rendelethez</t>
  </si>
  <si>
    <t>2.melléklet az önkormányzat 2020.évi zárszámadásáról szóló 3/2021.(V.26.)önkormányzati rendelethez</t>
  </si>
  <si>
    <t>1. melléklet az önkormányzat 2020.évi zárszámadásáról szóló 3/2021.(V.26.)önkormányzati rendelethez</t>
  </si>
  <si>
    <t>1.melléklet az önkormányzat 2020.évi zárszámadásáról szóló 3/2021.(V.26.)önkormányzati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</si>
</sst>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0__"/>
    <numFmt numFmtId="167" formatCode="\ ##########"/>
  </numFmts>
  <fonts count="5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4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10"/>
      <name val="Tahoma"/>
      <family val="2"/>
      <charset val="238"/>
    </font>
    <font>
      <b/>
      <i/>
      <sz val="14"/>
      <color indexed="63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7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sz val="11"/>
      <color rgb="FF00B050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i/>
      <sz val="14"/>
      <color theme="1"/>
      <name val="Bookman Old Style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362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5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66" fontId="26" fillId="0" borderId="1" xfId="0" applyNumberFormat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166" fontId="4" fillId="0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7" fontId="3" fillId="0" borderId="1" xfId="0" applyNumberFormat="1" applyFont="1" applyFill="1" applyBorder="1" applyAlignment="1">
      <alignment vertical="center"/>
    </xf>
    <xf numFmtId="166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5" fillId="0" borderId="1" xfId="0" applyFont="1" applyBorder="1"/>
    <xf numFmtId="0" fontId="27" fillId="0" borderId="1" xfId="0" applyFont="1" applyBorder="1"/>
    <xf numFmtId="0" fontId="28" fillId="0" borderId="1" xfId="0" applyFont="1" applyBorder="1"/>
    <xf numFmtId="0" fontId="29" fillId="5" borderId="1" xfId="0" applyFont="1" applyFill="1" applyBorder="1"/>
    <xf numFmtId="0" fontId="30" fillId="5" borderId="1" xfId="0" applyFont="1" applyFill="1" applyBorder="1"/>
    <xf numFmtId="0" fontId="8" fillId="4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31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167" fontId="11" fillId="0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/>
    </xf>
    <xf numFmtId="0" fontId="32" fillId="3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29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wrapText="1"/>
    </xf>
    <xf numFmtId="0" fontId="5" fillId="6" borderId="1" xfId="0" applyFont="1" applyFill="1" applyBorder="1" applyAlignment="1">
      <alignment horizontal="left" vertical="center"/>
    </xf>
    <xf numFmtId="0" fontId="29" fillId="6" borderId="1" xfId="0" applyFont="1" applyFill="1" applyBorder="1"/>
    <xf numFmtId="0" fontId="35" fillId="0" borderId="1" xfId="0" applyFont="1" applyBorder="1"/>
    <xf numFmtId="0" fontId="36" fillId="0" borderId="0" xfId="1" applyFont="1" applyAlignment="1" applyProtection="1"/>
    <xf numFmtId="0" fontId="37" fillId="0" borderId="0" xfId="0" applyFont="1"/>
    <xf numFmtId="0" fontId="38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9" fillId="0" borderId="1" xfId="0" applyFont="1" applyBorder="1" applyAlignment="1">
      <alignment wrapText="1"/>
    </xf>
    <xf numFmtId="0" fontId="27" fillId="5" borderId="1" xfId="0" applyFont="1" applyFill="1" applyBorder="1"/>
    <xf numFmtId="0" fontId="31" fillId="0" borderId="0" xfId="0" applyFont="1" applyAlignment="1">
      <alignment horizontal="center"/>
    </xf>
    <xf numFmtId="0" fontId="25" fillId="0" borderId="1" xfId="0" applyFont="1" applyBorder="1" applyAlignment="1">
      <alignment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31" fillId="0" borderId="0" xfId="0" applyFont="1" applyAlignment="1">
      <alignment horizontal="justify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justify"/>
    </xf>
    <xf numFmtId="0" fontId="27" fillId="0" borderId="1" xfId="0" applyFont="1" applyBorder="1" applyAlignment="1">
      <alignment horizontal="justify"/>
    </xf>
    <xf numFmtId="0" fontId="41" fillId="0" borderId="1" xfId="0" applyFont="1" applyBorder="1" applyAlignment="1">
      <alignment horizontal="justify"/>
    </xf>
    <xf numFmtId="0" fontId="16" fillId="0" borderId="1" xfId="0" applyFont="1" applyFill="1" applyBorder="1" applyAlignment="1">
      <alignment horizontal="left" vertical="center"/>
    </xf>
    <xf numFmtId="0" fontId="42" fillId="0" borderId="1" xfId="0" applyFont="1" applyBorder="1" applyAlignment="1">
      <alignment wrapText="1"/>
    </xf>
    <xf numFmtId="0" fontId="43" fillId="0" borderId="0" xfId="0" applyFont="1"/>
    <xf numFmtId="0" fontId="39" fillId="0" borderId="1" xfId="0" applyFont="1" applyBorder="1"/>
    <xf numFmtId="0" fontId="17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0" fontId="19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9" fillId="0" borderId="1" xfId="0" applyFont="1" applyFill="1" applyBorder="1"/>
    <xf numFmtId="3" fontId="19" fillId="0" borderId="1" xfId="0" applyNumberFormat="1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0" fontId="21" fillId="0" borderId="1" xfId="0" applyFont="1" applyFill="1" applyBorder="1" applyAlignment="1">
      <alignment wrapText="1"/>
    </xf>
    <xf numFmtId="0" fontId="45" fillId="0" borderId="0" xfId="0" applyFont="1"/>
    <xf numFmtId="0" fontId="46" fillId="0" borderId="0" xfId="0" applyFont="1"/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45" fillId="0" borderId="1" xfId="0" applyFont="1" applyBorder="1" applyAlignment="1">
      <alignment wrapText="1"/>
    </xf>
    <xf numFmtId="0" fontId="46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9" fillId="0" borderId="1" xfId="0" applyFont="1" applyBorder="1" applyAlignment="1">
      <alignment horizontal="center" wrapText="1"/>
    </xf>
    <xf numFmtId="0" fontId="27" fillId="0" borderId="0" xfId="0" applyFont="1"/>
    <xf numFmtId="0" fontId="6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/>
    </xf>
    <xf numFmtId="0" fontId="0" fillId="7" borderId="1" xfId="0" applyFill="1" applyBorder="1"/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8" fillId="7" borderId="1" xfId="0" applyFont="1" applyFill="1" applyBorder="1" applyAlignment="1">
      <alignment horizontal="left" vertical="top" wrapText="1"/>
    </xf>
    <xf numFmtId="3" fontId="6" fillId="7" borderId="1" xfId="0" applyNumberFormat="1" applyFont="1" applyFill="1" applyBorder="1" applyAlignment="1">
      <alignment horizontal="right" vertical="top" wrapText="1"/>
    </xf>
    <xf numFmtId="0" fontId="29" fillId="0" borderId="1" xfId="0" applyFont="1" applyBorder="1"/>
    <xf numFmtId="0" fontId="25" fillId="7" borderId="1" xfId="0" applyFont="1" applyFill="1" applyBorder="1"/>
    <xf numFmtId="0" fontId="47" fillId="0" borderId="0" xfId="0" applyFont="1"/>
    <xf numFmtId="0" fontId="49" fillId="8" borderId="1" xfId="0" applyFont="1" applyFill="1" applyBorder="1"/>
    <xf numFmtId="167" fontId="11" fillId="8" borderId="1" xfId="0" applyNumberFormat="1" applyFont="1" applyFill="1" applyBorder="1" applyAlignment="1">
      <alignment vertical="center"/>
    </xf>
    <xf numFmtId="0" fontId="11" fillId="8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167" fontId="5" fillId="9" borderId="1" xfId="0" applyNumberFormat="1" applyFont="1" applyFill="1" applyBorder="1" applyAlignment="1">
      <alignment vertical="center"/>
    </xf>
    <xf numFmtId="0" fontId="25" fillId="9" borderId="1" xfId="0" applyFont="1" applyFill="1" applyBorder="1"/>
    <xf numFmtId="0" fontId="8" fillId="9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0" fillId="9" borderId="1" xfId="0" applyFill="1" applyBorder="1"/>
    <xf numFmtId="0" fontId="29" fillId="10" borderId="1" xfId="0" applyFont="1" applyFill="1" applyBorder="1"/>
    <xf numFmtId="0" fontId="30" fillId="10" borderId="1" xfId="0" applyFont="1" applyFill="1" applyBorder="1"/>
    <xf numFmtId="0" fontId="29" fillId="11" borderId="1" xfId="0" applyFont="1" applyFill="1" applyBorder="1"/>
    <xf numFmtId="0" fontId="5" fillId="11" borderId="1" xfId="0" applyFont="1" applyFill="1" applyBorder="1" applyAlignment="1">
      <alignment horizontal="left" vertical="center"/>
    </xf>
    <xf numFmtId="0" fontId="29" fillId="12" borderId="1" xfId="0" applyFont="1" applyFill="1" applyBorder="1"/>
    <xf numFmtId="0" fontId="5" fillId="12" borderId="1" xfId="0" applyFont="1" applyFill="1" applyBorder="1" applyAlignment="1">
      <alignment horizontal="left" vertical="center"/>
    </xf>
    <xf numFmtId="0" fontId="0" fillId="12" borderId="1" xfId="0" applyFill="1" applyBorder="1"/>
    <xf numFmtId="0" fontId="29" fillId="9" borderId="1" xfId="0" applyFont="1" applyFill="1" applyBorder="1"/>
    <xf numFmtId="0" fontId="30" fillId="9" borderId="1" xfId="0" applyFont="1" applyFill="1" applyBorder="1"/>
    <xf numFmtId="0" fontId="30" fillId="12" borderId="1" xfId="0" applyFont="1" applyFill="1" applyBorder="1"/>
    <xf numFmtId="0" fontId="49" fillId="13" borderId="1" xfId="0" applyFont="1" applyFill="1" applyBorder="1"/>
    <xf numFmtId="0" fontId="11" fillId="13" borderId="1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center" wrapText="1"/>
    </xf>
    <xf numFmtId="0" fontId="27" fillId="9" borderId="1" xfId="0" applyFont="1" applyFill="1" applyBorder="1"/>
    <xf numFmtId="0" fontId="10" fillId="7" borderId="1" xfId="0" applyFont="1" applyFill="1" applyBorder="1" applyAlignment="1">
      <alignment vertical="center"/>
    </xf>
    <xf numFmtId="0" fontId="11" fillId="7" borderId="1" xfId="0" applyFont="1" applyFill="1" applyBorder="1" applyAlignment="1">
      <alignment horizontal="left" vertical="center" wrapText="1"/>
    </xf>
    <xf numFmtId="0" fontId="10" fillId="12" borderId="1" xfId="0" applyFont="1" applyFill="1" applyBorder="1" applyAlignment="1">
      <alignment vertical="center" wrapText="1"/>
    </xf>
    <xf numFmtId="0" fontId="11" fillId="12" borderId="1" xfId="0" applyFont="1" applyFill="1" applyBorder="1" applyAlignment="1">
      <alignment horizontal="left" vertical="center" wrapText="1"/>
    </xf>
    <xf numFmtId="0" fontId="10" fillId="12" borderId="1" xfId="0" applyFont="1" applyFill="1" applyBorder="1" applyAlignment="1">
      <alignment vertical="center"/>
    </xf>
    <xf numFmtId="0" fontId="8" fillId="12" borderId="1" xfId="0" applyFont="1" applyFill="1" applyBorder="1" applyAlignment="1">
      <alignment vertical="center" wrapText="1"/>
    </xf>
    <xf numFmtId="0" fontId="3" fillId="12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29" fillId="0" borderId="1" xfId="0" applyFont="1" applyBorder="1" applyAlignment="1">
      <alignment wrapText="1"/>
    </xf>
    <xf numFmtId="0" fontId="6" fillId="9" borderId="1" xfId="0" applyFont="1" applyFill="1" applyBorder="1" applyAlignment="1">
      <alignment horizontal="left" vertical="top" wrapText="1"/>
    </xf>
    <xf numFmtId="3" fontId="6" fillId="9" borderId="1" xfId="0" applyNumberFormat="1" applyFont="1" applyFill="1" applyBorder="1" applyAlignment="1">
      <alignment horizontal="right" vertical="top" wrapText="1"/>
    </xf>
    <xf numFmtId="0" fontId="10" fillId="7" borderId="1" xfId="0" applyFont="1" applyFill="1" applyBorder="1" applyAlignment="1">
      <alignment horizontal="left" vertical="top" wrapText="1"/>
    </xf>
    <xf numFmtId="0" fontId="16" fillId="0" borderId="1" xfId="0" applyFont="1" applyBorder="1"/>
    <xf numFmtId="0" fontId="11" fillId="0" borderId="1" xfId="0" applyFont="1" applyBorder="1" applyAlignment="1">
      <alignment horizontal="justify"/>
    </xf>
    <xf numFmtId="0" fontId="23" fillId="0" borderId="1" xfId="0" applyFont="1" applyBorder="1" applyAlignment="1">
      <alignment horizontal="justify"/>
    </xf>
    <xf numFmtId="0" fontId="17" fillId="0" borderId="1" xfId="0" applyFont="1" applyBorder="1"/>
    <xf numFmtId="0" fontId="52" fillId="0" borderId="1" xfId="0" applyFont="1" applyBorder="1"/>
    <xf numFmtId="3" fontId="53" fillId="0" borderId="1" xfId="0" applyNumberFormat="1" applyFont="1" applyBorder="1"/>
    <xf numFmtId="3" fontId="52" fillId="0" borderId="1" xfId="0" applyNumberFormat="1" applyFont="1" applyBorder="1"/>
    <xf numFmtId="0" fontId="6" fillId="14" borderId="1" xfId="0" applyFont="1" applyFill="1" applyBorder="1" applyAlignment="1">
      <alignment horizontal="left" vertical="top" wrapText="1"/>
    </xf>
    <xf numFmtId="3" fontId="52" fillId="14" borderId="1" xfId="0" applyNumberFormat="1" applyFont="1" applyFill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3" fontId="0" fillId="0" borderId="0" xfId="0" applyNumberFormat="1"/>
    <xf numFmtId="3" fontId="6" fillId="9" borderId="1" xfId="0" applyNumberFormat="1" applyFont="1" applyFill="1" applyBorder="1" applyAlignment="1">
      <alignment horizontal="left" vertical="center"/>
    </xf>
    <xf numFmtId="49" fontId="42" fillId="0" borderId="1" xfId="0" applyNumberFormat="1" applyFont="1" applyBorder="1" applyAlignment="1">
      <alignment wrapText="1"/>
    </xf>
    <xf numFmtId="3" fontId="16" fillId="0" borderId="1" xfId="0" applyNumberFormat="1" applyFont="1" applyBorder="1"/>
    <xf numFmtId="0" fontId="13" fillId="0" borderId="0" xfId="0" applyFont="1" applyAlignment="1">
      <alignment horizontal="center"/>
    </xf>
    <xf numFmtId="0" fontId="1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7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167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49" fillId="7" borderId="1" xfId="0" applyFont="1" applyFill="1" applyBorder="1"/>
    <xf numFmtId="167" fontId="11" fillId="7" borderId="1" xfId="0" applyNumberFormat="1" applyFont="1" applyFill="1" applyBorder="1" applyAlignment="1">
      <alignment vertical="center"/>
    </xf>
    <xf numFmtId="166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49" fillId="12" borderId="1" xfId="0" applyFont="1" applyFill="1" applyBorder="1"/>
    <xf numFmtId="167" fontId="11" fillId="12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5" fillId="7" borderId="1" xfId="0" applyFont="1" applyFill="1" applyBorder="1"/>
    <xf numFmtId="0" fontId="12" fillId="7" borderId="1" xfId="0" applyFont="1" applyFill="1" applyBorder="1"/>
    <xf numFmtId="0" fontId="11" fillId="7" borderId="1" xfId="0" applyFont="1" applyFill="1" applyBorder="1" applyAlignment="1">
      <alignment horizontal="left" vertical="center"/>
    </xf>
    <xf numFmtId="0" fontId="5" fillId="11" borderId="1" xfId="0" applyFont="1" applyFill="1" applyBorder="1"/>
    <xf numFmtId="0" fontId="5" fillId="12" borderId="1" xfId="0" applyFont="1" applyFill="1" applyBorder="1"/>
    <xf numFmtId="0" fontId="12" fillId="12" borderId="1" xfId="0" applyFont="1" applyFill="1" applyBorder="1"/>
    <xf numFmtId="3" fontId="16" fillId="7" borderId="1" xfId="0" applyNumberFormat="1" applyFont="1" applyFill="1" applyBorder="1"/>
    <xf numFmtId="3" fontId="16" fillId="12" borderId="1" xfId="0" applyNumberFormat="1" applyFont="1" applyFill="1" applyBorder="1"/>
    <xf numFmtId="3" fontId="16" fillId="9" borderId="1" xfId="0" applyNumberFormat="1" applyFont="1" applyFill="1" applyBorder="1"/>
    <xf numFmtId="3" fontId="53" fillId="7" borderId="1" xfId="0" applyNumberFormat="1" applyFont="1" applyFill="1" applyBorder="1"/>
    <xf numFmtId="3" fontId="53" fillId="9" borderId="1" xfId="0" applyNumberFormat="1" applyFont="1" applyFill="1" applyBorder="1"/>
    <xf numFmtId="3" fontId="53" fillId="11" borderId="1" xfId="0" applyNumberFormat="1" applyFont="1" applyFill="1" applyBorder="1"/>
    <xf numFmtId="3" fontId="53" fillId="12" borderId="1" xfId="0" applyNumberFormat="1" applyFont="1" applyFill="1" applyBorder="1"/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 wrapText="1"/>
    </xf>
    <xf numFmtId="0" fontId="50" fillId="0" borderId="1" xfId="0" applyFont="1" applyBorder="1" applyAlignment="1">
      <alignment wrapText="1"/>
    </xf>
    <xf numFmtId="0" fontId="54" fillId="15" borderId="0" xfId="0" applyFont="1" applyFill="1"/>
    <xf numFmtId="3" fontId="55" fillId="0" borderId="1" xfId="0" applyNumberFormat="1" applyFont="1" applyBorder="1"/>
    <xf numFmtId="3" fontId="55" fillId="12" borderId="1" xfId="0" applyNumberFormat="1" applyFont="1" applyFill="1" applyBorder="1"/>
    <xf numFmtId="3" fontId="55" fillId="7" borderId="1" xfId="0" applyNumberFormat="1" applyFont="1" applyFill="1" applyBorder="1"/>
    <xf numFmtId="3" fontId="55" fillId="2" borderId="1" xfId="0" applyNumberFormat="1" applyFont="1" applyFill="1" applyBorder="1"/>
    <xf numFmtId="0" fontId="25" fillId="0" borderId="1" xfId="0" applyFont="1" applyFill="1" applyBorder="1" applyAlignment="1">
      <alignment horizontal="center" vertical="center" wrapText="1"/>
    </xf>
    <xf numFmtId="3" fontId="55" fillId="13" borderId="1" xfId="0" applyNumberFormat="1" applyFont="1" applyFill="1" applyBorder="1"/>
    <xf numFmtId="3" fontId="55" fillId="9" borderId="1" xfId="0" applyNumberFormat="1" applyFont="1" applyFill="1" applyBorder="1"/>
    <xf numFmtId="3" fontId="55" fillId="11" borderId="1" xfId="0" applyNumberFormat="1" applyFont="1" applyFill="1" applyBorder="1"/>
    <xf numFmtId="3" fontId="4" fillId="0" borderId="1" xfId="0" applyNumberFormat="1" applyFont="1" applyBorder="1"/>
    <xf numFmtId="3" fontId="15" fillId="0" borderId="1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left" vertical="center"/>
    </xf>
    <xf numFmtId="3" fontId="15" fillId="0" borderId="1" xfId="0" applyNumberFormat="1" applyFont="1" applyBorder="1" applyAlignment="1">
      <alignment horizontal="lef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left" vertical="center" wrapText="1"/>
    </xf>
    <xf numFmtId="3" fontId="15" fillId="9" borderId="1" xfId="0" applyNumberFormat="1" applyFont="1" applyFill="1" applyBorder="1" applyAlignment="1">
      <alignment horizontal="right" vertical="center"/>
    </xf>
    <xf numFmtId="3" fontId="16" fillId="7" borderId="1" xfId="0" applyNumberFormat="1" applyFont="1" applyFill="1" applyBorder="1" applyAlignment="1">
      <alignment horizontal="right"/>
    </xf>
    <xf numFmtId="3" fontId="25" fillId="0" borderId="1" xfId="0" applyNumberFormat="1" applyFont="1" applyBorder="1"/>
    <xf numFmtId="3" fontId="4" fillId="8" borderId="1" xfId="0" applyNumberFormat="1" applyFont="1" applyFill="1" applyBorder="1"/>
    <xf numFmtId="3" fontId="4" fillId="9" borderId="1" xfId="0" applyNumberFormat="1" applyFont="1" applyFill="1" applyBorder="1"/>
    <xf numFmtId="3" fontId="6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8" borderId="1" xfId="0" applyNumberFormat="1" applyFont="1" applyFill="1" applyBorder="1" applyAlignment="1">
      <alignment horizontal="right" vertical="center"/>
    </xf>
    <xf numFmtId="3" fontId="4" fillId="9" borderId="1" xfId="0" applyNumberFormat="1" applyFont="1" applyFill="1" applyBorder="1" applyAlignment="1">
      <alignment horizontal="right" vertical="center"/>
    </xf>
    <xf numFmtId="3" fontId="4" fillId="10" borderId="1" xfId="0" applyNumberFormat="1" applyFont="1" applyFill="1" applyBorder="1" applyAlignment="1">
      <alignment horizontal="right" vertical="center"/>
    </xf>
    <xf numFmtId="3" fontId="7" fillId="9" borderId="1" xfId="0" applyNumberFormat="1" applyFont="1" applyFill="1" applyBorder="1" applyAlignment="1">
      <alignment horizontal="right" vertical="center"/>
    </xf>
    <xf numFmtId="3" fontId="55" fillId="0" borderId="1" xfId="0" applyNumberFormat="1" applyFont="1" applyBorder="1" applyAlignment="1">
      <alignment horizontal="right" vertical="center"/>
    </xf>
    <xf numFmtId="3" fontId="55" fillId="8" borderId="1" xfId="0" applyNumberFormat="1" applyFont="1" applyFill="1" applyBorder="1" applyAlignment="1">
      <alignment horizontal="right" vertical="center"/>
    </xf>
    <xf numFmtId="3" fontId="55" fillId="9" borderId="1" xfId="0" applyNumberFormat="1" applyFont="1" applyFill="1" applyBorder="1" applyAlignment="1">
      <alignment horizontal="right" vertical="center"/>
    </xf>
    <xf numFmtId="3" fontId="55" fillId="12" borderId="1" xfId="0" applyNumberFormat="1" applyFont="1" applyFill="1" applyBorder="1" applyAlignment="1">
      <alignment horizontal="right" vertical="center"/>
    </xf>
    <xf numFmtId="3" fontId="55" fillId="10" borderId="1" xfId="0" applyNumberFormat="1" applyFont="1" applyFill="1" applyBorder="1" applyAlignment="1">
      <alignment horizontal="right" vertical="center"/>
    </xf>
    <xf numFmtId="3" fontId="55" fillId="0" borderId="0" xfId="0" applyNumberFormat="1" applyFont="1"/>
    <xf numFmtId="3" fontId="4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3" fillId="8" borderId="1" xfId="0" applyNumberFormat="1" applyFont="1" applyFill="1" applyBorder="1" applyAlignment="1">
      <alignment vertical="center"/>
    </xf>
    <xf numFmtId="3" fontId="3" fillId="9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9" borderId="1" xfId="0" applyNumberFormat="1" applyFont="1" applyFill="1" applyBorder="1" applyAlignment="1">
      <alignment horizontal="right" vertical="center" wrapText="1"/>
    </xf>
    <xf numFmtId="3" fontId="4" fillId="12" borderId="1" xfId="0" applyNumberFormat="1" applyFont="1" applyFill="1" applyBorder="1"/>
    <xf numFmtId="0" fontId="50" fillId="0" borderId="1" xfId="0" applyFont="1" applyBorder="1" applyAlignment="1">
      <alignment vertical="center" wrapText="1"/>
    </xf>
    <xf numFmtId="0" fontId="42" fillId="0" borderId="1" xfId="0" applyFont="1" applyBorder="1" applyAlignment="1">
      <alignment wrapText="1" shrinkToFit="1"/>
    </xf>
    <xf numFmtId="0" fontId="0" fillId="0" borderId="0" xfId="0"/>
    <xf numFmtId="0" fontId="56" fillId="0" borderId="0" xfId="0" applyFont="1" applyAlignment="1">
      <alignment wrapText="1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/>
    <xf numFmtId="0" fontId="6" fillId="0" borderId="1" xfId="0" applyFont="1" applyBorder="1" applyAlignment="1"/>
    <xf numFmtId="0" fontId="7" fillId="0" borderId="1" xfId="0" applyFont="1" applyBorder="1" applyAlignment="1">
      <alignment horizontal="left" vertical="top"/>
    </xf>
    <xf numFmtId="0" fontId="0" fillId="0" borderId="0" xfId="0" applyAlignment="1">
      <alignment horizontal="right"/>
    </xf>
    <xf numFmtId="0" fontId="11" fillId="0" borderId="1" xfId="0" applyFont="1" applyBorder="1"/>
    <xf numFmtId="0" fontId="3" fillId="0" borderId="1" xfId="0" applyFont="1" applyBorder="1" applyAlignment="1">
      <alignment wrapText="1"/>
    </xf>
    <xf numFmtId="0" fontId="11" fillId="7" borderId="1" xfId="0" applyFont="1" applyFill="1" applyBorder="1"/>
    <xf numFmtId="0" fontId="23" fillId="0" borderId="1" xfId="0" applyFont="1" applyBorder="1"/>
    <xf numFmtId="0" fontId="28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ont="1" applyFill="1" applyAlignment="1">
      <alignment horizontal="center" wrapText="1"/>
    </xf>
    <xf numFmtId="0" fontId="0" fillId="0" borderId="0" xfId="0"/>
    <xf numFmtId="3" fontId="4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53" fillId="0" borderId="1" xfId="0" applyNumberFormat="1" applyFont="1" applyBorder="1" applyAlignment="1">
      <alignment horizontal="right"/>
    </xf>
    <xf numFmtId="3" fontId="53" fillId="0" borderId="1" xfId="0" applyNumberFormat="1" applyFont="1" applyBorder="1" applyAlignment="1">
      <alignment horizontal="right" vertical="center"/>
    </xf>
    <xf numFmtId="0" fontId="3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9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39" fillId="0" borderId="1" xfId="0" applyFont="1" applyFill="1" applyBorder="1" applyAlignment="1">
      <alignment horizontal="center" wrapText="1"/>
    </xf>
    <xf numFmtId="0" fontId="24" fillId="0" borderId="1" xfId="0" applyFont="1" applyBorder="1" applyAlignment="1"/>
    <xf numFmtId="0" fontId="3" fillId="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9" fillId="0" borderId="1" xfId="0" applyFont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/>
    <xf numFmtId="0" fontId="39" fillId="0" borderId="2" xfId="0" applyFont="1" applyBorder="1" applyAlignment="1">
      <alignment wrapText="1"/>
    </xf>
    <xf numFmtId="0" fontId="24" fillId="0" borderId="4" xfId="0" applyFont="1" applyBorder="1" applyAlignment="1">
      <alignment wrapText="1"/>
    </xf>
    <xf numFmtId="0" fontId="29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39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7" fillId="0" borderId="5" xfId="0" applyFont="1" applyBorder="1" applyAlignment="1"/>
    <xf numFmtId="0" fontId="17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wrapText="1"/>
    </xf>
    <xf numFmtId="0" fontId="4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8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/>
    </xf>
    <xf numFmtId="0" fontId="53" fillId="0" borderId="0" xfId="0" applyFont="1" applyAlignment="1">
      <alignment horizontal="right" wrapText="1"/>
    </xf>
    <xf numFmtId="0" fontId="0" fillId="0" borderId="0" xfId="0"/>
    <xf numFmtId="0" fontId="56" fillId="0" borderId="0" xfId="0" applyFont="1" applyAlignment="1">
      <alignment horizontal="center" wrapText="1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njt.hu/cgi_bin/njt_doc.cgi?docid=139876.24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H32"/>
  <sheetViews>
    <sheetView view="pageLayout" zoomScaleNormal="100" workbookViewId="0"/>
  </sheetViews>
  <sheetFormatPr defaultRowHeight="14.4" x14ac:dyDescent="0.3"/>
  <cols>
    <col min="1" max="1" width="92.88671875" customWidth="1"/>
  </cols>
  <sheetData>
    <row r="1" spans="1:8" ht="18" x14ac:dyDescent="0.35">
      <c r="A1" s="107" t="s">
        <v>1066</v>
      </c>
    </row>
    <row r="2" spans="1:8" ht="50.25" customHeight="1" x14ac:dyDescent="0.35">
      <c r="A2" s="87" t="s">
        <v>767</v>
      </c>
    </row>
    <row r="4" spans="1:8" x14ac:dyDescent="0.3">
      <c r="B4" s="4"/>
      <c r="C4" s="4"/>
      <c r="D4" s="4"/>
      <c r="E4" s="4"/>
      <c r="F4" s="4"/>
      <c r="G4" s="4"/>
      <c r="H4" s="4"/>
    </row>
    <row r="5" spans="1:8" x14ac:dyDescent="0.3">
      <c r="A5" s="50" t="s">
        <v>227</v>
      </c>
      <c r="B5" s="4"/>
      <c r="C5" s="4"/>
      <c r="D5" s="4"/>
      <c r="E5" s="4"/>
      <c r="F5" s="4"/>
      <c r="G5" s="4"/>
      <c r="H5" s="4"/>
    </row>
    <row r="6" spans="1:8" x14ac:dyDescent="0.3">
      <c r="A6" s="50" t="s">
        <v>228</v>
      </c>
      <c r="B6" s="4"/>
      <c r="C6" s="4"/>
      <c r="D6" s="4"/>
      <c r="E6" s="4"/>
      <c r="F6" s="4"/>
      <c r="G6" s="4"/>
      <c r="H6" s="4"/>
    </row>
    <row r="7" spans="1:8" x14ac:dyDescent="0.3">
      <c r="A7" s="50" t="s">
        <v>229</v>
      </c>
      <c r="B7" s="4"/>
      <c r="C7" s="4"/>
      <c r="D7" s="4"/>
      <c r="E7" s="4"/>
      <c r="F7" s="4"/>
      <c r="G7" s="4"/>
      <c r="H7" s="4"/>
    </row>
    <row r="8" spans="1:8" x14ac:dyDescent="0.3">
      <c r="A8" s="50" t="s">
        <v>230</v>
      </c>
      <c r="B8" s="4"/>
      <c r="C8" s="4"/>
      <c r="D8" s="4"/>
      <c r="E8" s="4"/>
      <c r="F8" s="4"/>
      <c r="G8" s="4"/>
      <c r="H8" s="4"/>
    </row>
    <row r="9" spans="1:8" x14ac:dyDescent="0.3">
      <c r="A9" s="50" t="s">
        <v>231</v>
      </c>
      <c r="B9" s="4"/>
      <c r="C9" s="4"/>
      <c r="D9" s="4"/>
      <c r="E9" s="4"/>
      <c r="F9" s="4"/>
      <c r="G9" s="4"/>
      <c r="H9" s="4"/>
    </row>
    <row r="10" spans="1:8" x14ac:dyDescent="0.3">
      <c r="A10" s="50" t="s">
        <v>232</v>
      </c>
      <c r="B10" s="4"/>
      <c r="C10" s="4"/>
      <c r="D10" s="4"/>
      <c r="E10" s="4"/>
      <c r="F10" s="4"/>
      <c r="G10" s="4"/>
      <c r="H10" s="4"/>
    </row>
    <row r="11" spans="1:8" x14ac:dyDescent="0.3">
      <c r="A11" s="50" t="s">
        <v>233</v>
      </c>
      <c r="B11" s="4"/>
      <c r="C11" s="4"/>
      <c r="D11" s="4"/>
      <c r="E11" s="4"/>
      <c r="F11" s="4"/>
      <c r="G11" s="4"/>
      <c r="H11" s="4"/>
    </row>
    <row r="12" spans="1:8" x14ac:dyDescent="0.3">
      <c r="A12" s="50" t="s">
        <v>234</v>
      </c>
      <c r="B12" s="4"/>
      <c r="C12" s="4"/>
      <c r="D12" s="4"/>
      <c r="E12" s="4"/>
      <c r="F12" s="4"/>
      <c r="G12" s="4"/>
      <c r="H12" s="4"/>
    </row>
    <row r="13" spans="1:8" x14ac:dyDescent="0.3">
      <c r="A13" s="51" t="s">
        <v>226</v>
      </c>
      <c r="B13" s="4"/>
      <c r="C13" s="4"/>
      <c r="D13" s="4"/>
      <c r="E13" s="4"/>
      <c r="F13" s="4"/>
      <c r="G13" s="4"/>
      <c r="H13" s="4"/>
    </row>
    <row r="14" spans="1:8" x14ac:dyDescent="0.3">
      <c r="A14" s="51" t="s">
        <v>235</v>
      </c>
      <c r="B14" s="4"/>
      <c r="C14" s="4"/>
      <c r="D14" s="4"/>
      <c r="E14" s="4"/>
      <c r="F14" s="4"/>
      <c r="G14" s="4"/>
      <c r="H14" s="4"/>
    </row>
    <row r="15" spans="1:8" x14ac:dyDescent="0.3">
      <c r="A15" s="90" t="s">
        <v>765</v>
      </c>
      <c r="B15" s="4"/>
      <c r="C15" s="4"/>
      <c r="D15" s="4"/>
      <c r="E15" s="4"/>
      <c r="F15" s="4"/>
      <c r="G15" s="4"/>
      <c r="H15" s="4"/>
    </row>
    <row r="16" spans="1:8" x14ac:dyDescent="0.3">
      <c r="A16" s="50" t="s">
        <v>237</v>
      </c>
      <c r="B16" s="4"/>
      <c r="C16" s="4"/>
      <c r="D16" s="4"/>
      <c r="E16" s="4"/>
      <c r="F16" s="4"/>
      <c r="G16" s="4"/>
      <c r="H16" s="4"/>
    </row>
    <row r="17" spans="1:8" x14ac:dyDescent="0.3">
      <c r="A17" s="50" t="s">
        <v>238</v>
      </c>
      <c r="B17" s="4"/>
      <c r="C17" s="4"/>
      <c r="D17" s="4"/>
      <c r="E17" s="4"/>
      <c r="F17" s="4"/>
      <c r="G17" s="4"/>
      <c r="H17" s="4"/>
    </row>
    <row r="18" spans="1:8" x14ac:dyDescent="0.3">
      <c r="A18" s="50" t="s">
        <v>239</v>
      </c>
      <c r="B18" s="4"/>
      <c r="C18" s="4"/>
      <c r="D18" s="4"/>
      <c r="E18" s="4"/>
      <c r="F18" s="4"/>
      <c r="G18" s="4"/>
      <c r="H18" s="4"/>
    </row>
    <row r="19" spans="1:8" x14ac:dyDescent="0.3">
      <c r="A19" s="50" t="s">
        <v>240</v>
      </c>
      <c r="B19" s="4"/>
      <c r="C19" s="4">
        <v>18</v>
      </c>
      <c r="D19" s="4"/>
      <c r="E19" s="4"/>
      <c r="F19" s="4"/>
      <c r="G19" s="4"/>
      <c r="H19" s="4"/>
    </row>
    <row r="20" spans="1:8" x14ac:dyDescent="0.3">
      <c r="A20" s="50" t="s">
        <v>241</v>
      </c>
      <c r="B20" s="4"/>
      <c r="C20" s="4"/>
      <c r="D20" s="4"/>
      <c r="E20" s="4"/>
      <c r="F20" s="4"/>
      <c r="G20" s="4"/>
      <c r="H20" s="4"/>
    </row>
    <row r="21" spans="1:8" x14ac:dyDescent="0.3">
      <c r="A21" s="50" t="s">
        <v>242</v>
      </c>
      <c r="B21" s="4"/>
      <c r="C21" s="4"/>
      <c r="D21" s="4"/>
      <c r="E21" s="4"/>
      <c r="F21" s="4"/>
      <c r="G21" s="4"/>
      <c r="H21" s="4"/>
    </row>
    <row r="22" spans="1:8" x14ac:dyDescent="0.3">
      <c r="A22" s="50" t="s">
        <v>243</v>
      </c>
      <c r="B22" s="4"/>
      <c r="C22" s="4"/>
      <c r="D22" s="4"/>
      <c r="E22" s="4"/>
      <c r="F22" s="4"/>
      <c r="G22" s="4"/>
      <c r="H22" s="4"/>
    </row>
    <row r="23" spans="1:8" x14ac:dyDescent="0.3">
      <c r="A23" s="51" t="s">
        <v>236</v>
      </c>
      <c r="B23" s="4"/>
      <c r="C23" s="4"/>
      <c r="D23" s="4"/>
      <c r="E23" s="4"/>
      <c r="F23" s="4"/>
      <c r="G23" s="4"/>
      <c r="H23" s="4"/>
    </row>
    <row r="24" spans="1:8" x14ac:dyDescent="0.3">
      <c r="A24" s="51" t="s">
        <v>244</v>
      </c>
      <c r="B24" s="4"/>
      <c r="C24" s="4"/>
      <c r="D24" s="4"/>
      <c r="E24" s="4"/>
      <c r="F24" s="4"/>
      <c r="G24" s="4"/>
      <c r="H24" s="4"/>
    </row>
    <row r="25" spans="1:8" x14ac:dyDescent="0.3">
      <c r="A25" s="90" t="s">
        <v>766</v>
      </c>
      <c r="B25" s="4"/>
      <c r="C25" s="4"/>
      <c r="D25" s="4"/>
      <c r="E25" s="4"/>
      <c r="F25" s="4"/>
      <c r="G25" s="4"/>
      <c r="H25" s="4"/>
    </row>
    <row r="26" spans="1:8" x14ac:dyDescent="0.3">
      <c r="A26" s="4"/>
      <c r="B26" s="4"/>
      <c r="C26" s="4"/>
      <c r="D26" s="4"/>
      <c r="E26" s="4"/>
      <c r="F26" s="4"/>
      <c r="G26" s="4"/>
      <c r="H26" s="4"/>
    </row>
    <row r="27" spans="1:8" x14ac:dyDescent="0.3">
      <c r="A27" s="4"/>
      <c r="B27" s="4"/>
      <c r="C27" s="4"/>
      <c r="D27" s="4"/>
      <c r="E27" s="4"/>
      <c r="F27" s="4"/>
      <c r="G27" s="4"/>
      <c r="H27" s="4"/>
    </row>
    <row r="28" spans="1:8" x14ac:dyDescent="0.3">
      <c r="A28" s="4"/>
      <c r="B28" s="4"/>
      <c r="C28" s="4"/>
      <c r="D28" s="4"/>
      <c r="E28" s="4"/>
      <c r="F28" s="4"/>
      <c r="G28" s="4"/>
      <c r="H28" s="4"/>
    </row>
    <row r="29" spans="1:8" x14ac:dyDescent="0.3">
      <c r="A29" s="4"/>
      <c r="B29" s="4"/>
      <c r="C29" s="4"/>
      <c r="D29" s="4"/>
      <c r="E29" s="4"/>
      <c r="F29" s="4"/>
      <c r="G29" s="4"/>
      <c r="H29" s="4"/>
    </row>
    <row r="30" spans="1:8" x14ac:dyDescent="0.3">
      <c r="A30" s="4"/>
      <c r="B30" s="4"/>
      <c r="C30" s="4"/>
      <c r="D30" s="4"/>
      <c r="E30" s="4"/>
      <c r="F30" s="4"/>
      <c r="G30" s="4"/>
      <c r="H30" s="4"/>
    </row>
    <row r="31" spans="1:8" x14ac:dyDescent="0.3">
      <c r="A31" s="4"/>
      <c r="B31" s="4"/>
      <c r="C31" s="4"/>
      <c r="D31" s="4"/>
      <c r="E31" s="4"/>
      <c r="F31" s="4"/>
      <c r="G31" s="4"/>
      <c r="H31" s="4"/>
    </row>
    <row r="32" spans="1:8" x14ac:dyDescent="0.3">
      <c r="A32" s="4"/>
      <c r="B32" s="4"/>
      <c r="C32" s="4"/>
      <c r="D32" s="4"/>
      <c r="E32" s="4"/>
      <c r="F32" s="4"/>
      <c r="G32" s="4"/>
      <c r="H32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78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44"/>
  <sheetViews>
    <sheetView workbookViewId="0">
      <selection activeCell="A2" sqref="A2:D2"/>
    </sheetView>
  </sheetViews>
  <sheetFormatPr defaultRowHeight="14.4" x14ac:dyDescent="0.3"/>
  <cols>
    <col min="1" max="1" width="83.33203125" customWidth="1"/>
    <col min="2" max="2" width="15.6640625" customWidth="1"/>
    <col min="3" max="3" width="13.109375" customWidth="1"/>
    <col min="4" max="4" width="14.5546875" customWidth="1"/>
  </cols>
  <sheetData>
    <row r="1" spans="1:7" s="303" customFormat="1" x14ac:dyDescent="0.3">
      <c r="A1" s="311"/>
      <c r="B1" s="311"/>
      <c r="C1" s="311"/>
      <c r="D1" s="311"/>
    </row>
    <row r="2" spans="1:7" s="303" customFormat="1" ht="27" customHeight="1" x14ac:dyDescent="0.35">
      <c r="A2" s="312" t="s">
        <v>1101</v>
      </c>
      <c r="B2" s="313"/>
      <c r="C2" s="313"/>
      <c r="D2" s="313"/>
    </row>
    <row r="3" spans="1:7" s="303" customFormat="1" ht="27" customHeight="1" x14ac:dyDescent="0.35">
      <c r="A3" s="313" t="s">
        <v>1083</v>
      </c>
      <c r="B3" s="313"/>
      <c r="C3" s="313"/>
      <c r="D3" s="313"/>
    </row>
    <row r="4" spans="1:7" ht="71.25" customHeight="1" x14ac:dyDescent="0.35">
      <c r="A4" s="333" t="s">
        <v>0</v>
      </c>
      <c r="B4" s="333"/>
      <c r="C4" s="327"/>
      <c r="D4" s="327"/>
      <c r="E4" s="91"/>
      <c r="F4" s="91"/>
      <c r="G4" s="91"/>
    </row>
    <row r="5" spans="1:7" ht="24" customHeight="1" x14ac:dyDescent="0.35">
      <c r="A5" s="87"/>
      <c r="B5" s="87"/>
      <c r="C5" s="91"/>
      <c r="D5" s="195"/>
      <c r="E5" s="91"/>
      <c r="F5" s="91"/>
      <c r="G5" s="91"/>
    </row>
    <row r="6" spans="1:7" ht="22.5" customHeight="1" x14ac:dyDescent="0.3">
      <c r="A6" s="4" t="s">
        <v>936</v>
      </c>
    </row>
    <row r="7" spans="1:7" ht="27.6" x14ac:dyDescent="0.3">
      <c r="A7" s="136" t="s">
        <v>940</v>
      </c>
      <c r="B7" s="98" t="s">
        <v>966</v>
      </c>
      <c r="C7" s="98" t="s">
        <v>28</v>
      </c>
      <c r="D7" s="161" t="s">
        <v>29</v>
      </c>
    </row>
    <row r="8" spans="1:7" x14ac:dyDescent="0.3">
      <c r="A8" s="50" t="s">
        <v>227</v>
      </c>
      <c r="B8" s="50"/>
      <c r="C8" s="38"/>
      <c r="D8" s="38"/>
    </row>
    <row r="9" spans="1:7" x14ac:dyDescent="0.3">
      <c r="A9" s="92" t="s">
        <v>228</v>
      </c>
      <c r="B9" s="50"/>
      <c r="C9" s="38"/>
      <c r="D9" s="38"/>
    </row>
    <row r="10" spans="1:7" x14ac:dyDescent="0.3">
      <c r="A10" s="50" t="s">
        <v>229</v>
      </c>
      <c r="B10" s="50"/>
      <c r="C10" s="38"/>
      <c r="D10" s="38"/>
    </row>
    <row r="11" spans="1:7" x14ac:dyDescent="0.3">
      <c r="A11" s="50" t="s">
        <v>230</v>
      </c>
      <c r="B11" s="50"/>
      <c r="C11" s="38"/>
      <c r="D11" s="38"/>
    </row>
    <row r="12" spans="1:7" x14ac:dyDescent="0.3">
      <c r="A12" s="50" t="s">
        <v>231</v>
      </c>
      <c r="B12" s="50"/>
      <c r="C12" s="38"/>
      <c r="D12" s="38"/>
    </row>
    <row r="13" spans="1:7" x14ac:dyDescent="0.3">
      <c r="A13" s="50" t="s">
        <v>232</v>
      </c>
      <c r="B13" s="50"/>
      <c r="C13" s="38"/>
      <c r="D13" s="38"/>
    </row>
    <row r="14" spans="1:7" x14ac:dyDescent="0.3">
      <c r="A14" s="50" t="s">
        <v>233</v>
      </c>
      <c r="B14" s="50"/>
      <c r="C14" s="38"/>
      <c r="D14" s="38"/>
    </row>
    <row r="15" spans="1:7" x14ac:dyDescent="0.3">
      <c r="A15" s="50" t="s">
        <v>234</v>
      </c>
      <c r="B15" s="50"/>
      <c r="C15" s="38"/>
      <c r="D15" s="38"/>
    </row>
    <row r="16" spans="1:7" x14ac:dyDescent="0.3">
      <c r="A16" s="162" t="s">
        <v>948</v>
      </c>
      <c r="B16" s="144"/>
      <c r="C16" s="148"/>
      <c r="D16" s="148"/>
    </row>
    <row r="17" spans="1:4" ht="27.6" x14ac:dyDescent="0.3">
      <c r="A17" s="93" t="s">
        <v>941</v>
      </c>
      <c r="B17" s="50"/>
      <c r="C17" s="38"/>
      <c r="D17" s="38"/>
    </row>
    <row r="18" spans="1:4" ht="27.6" x14ac:dyDescent="0.3">
      <c r="A18" s="93" t="s">
        <v>942</v>
      </c>
      <c r="B18" s="50"/>
      <c r="C18" s="38"/>
      <c r="D18" s="38"/>
    </row>
    <row r="19" spans="1:4" x14ac:dyDescent="0.3">
      <c r="A19" s="94" t="s">
        <v>943</v>
      </c>
      <c r="B19" s="50"/>
      <c r="C19" s="38"/>
      <c r="D19" s="38"/>
    </row>
    <row r="20" spans="1:4" x14ac:dyDescent="0.3">
      <c r="A20" s="94" t="s">
        <v>944</v>
      </c>
      <c r="B20" s="50"/>
      <c r="C20" s="38"/>
      <c r="D20" s="38"/>
    </row>
    <row r="21" spans="1:4" x14ac:dyDescent="0.3">
      <c r="A21" s="50" t="s">
        <v>946</v>
      </c>
      <c r="B21" s="50"/>
      <c r="C21" s="38"/>
      <c r="D21" s="38"/>
    </row>
    <row r="22" spans="1:4" x14ac:dyDescent="0.3">
      <c r="A22" s="60" t="s">
        <v>945</v>
      </c>
      <c r="B22" s="50"/>
      <c r="C22" s="38"/>
      <c r="D22" s="38"/>
    </row>
    <row r="23" spans="1:4" ht="31.2" x14ac:dyDescent="0.3">
      <c r="A23" s="95" t="s">
        <v>947</v>
      </c>
      <c r="B23" s="31"/>
      <c r="C23" s="38"/>
      <c r="D23" s="38"/>
    </row>
    <row r="24" spans="1:4" ht="15.6" x14ac:dyDescent="0.3">
      <c r="A24" s="156" t="s">
        <v>829</v>
      </c>
      <c r="B24" s="157"/>
      <c r="C24" s="148"/>
      <c r="D24" s="148"/>
    </row>
    <row r="27" spans="1:4" ht="27.6" x14ac:dyDescent="0.35">
      <c r="A27" s="52" t="s">
        <v>940</v>
      </c>
      <c r="B27" s="98" t="s">
        <v>966</v>
      </c>
      <c r="C27" s="98" t="s">
        <v>28</v>
      </c>
      <c r="D27" s="161" t="s">
        <v>29</v>
      </c>
    </row>
    <row r="28" spans="1:4" x14ac:dyDescent="0.3">
      <c r="A28" s="50" t="s">
        <v>227</v>
      </c>
      <c r="B28" s="50"/>
      <c r="C28" s="38"/>
      <c r="D28" s="38"/>
    </row>
    <row r="29" spans="1:4" x14ac:dyDescent="0.3">
      <c r="A29" s="92" t="s">
        <v>228</v>
      </c>
      <c r="B29" s="50"/>
      <c r="C29" s="38"/>
      <c r="D29" s="38"/>
    </row>
    <row r="30" spans="1:4" x14ac:dyDescent="0.3">
      <c r="A30" s="50" t="s">
        <v>229</v>
      </c>
      <c r="B30" s="50"/>
      <c r="C30" s="38"/>
      <c r="D30" s="38"/>
    </row>
    <row r="31" spans="1:4" x14ac:dyDescent="0.3">
      <c r="A31" s="50" t="s">
        <v>230</v>
      </c>
      <c r="B31" s="50"/>
      <c r="C31" s="38"/>
      <c r="D31" s="38"/>
    </row>
    <row r="32" spans="1:4" x14ac:dyDescent="0.3">
      <c r="A32" s="50" t="s">
        <v>231</v>
      </c>
      <c r="B32" s="50"/>
      <c r="C32" s="38"/>
      <c r="D32" s="38"/>
    </row>
    <row r="33" spans="1:4" x14ac:dyDescent="0.3">
      <c r="A33" s="50" t="s">
        <v>232</v>
      </c>
      <c r="B33" s="50"/>
      <c r="C33" s="38"/>
      <c r="D33" s="38"/>
    </row>
    <row r="34" spans="1:4" x14ac:dyDescent="0.3">
      <c r="A34" s="50" t="s">
        <v>233</v>
      </c>
      <c r="B34" s="50"/>
      <c r="C34" s="38"/>
      <c r="D34" s="38"/>
    </row>
    <row r="35" spans="1:4" x14ac:dyDescent="0.3">
      <c r="A35" s="50" t="s">
        <v>234</v>
      </c>
      <c r="B35" s="50"/>
      <c r="C35" s="38"/>
      <c r="D35" s="38"/>
    </row>
    <row r="36" spans="1:4" x14ac:dyDescent="0.3">
      <c r="A36" s="162" t="s">
        <v>948</v>
      </c>
      <c r="B36" s="144"/>
      <c r="C36" s="148"/>
      <c r="D36" s="148"/>
    </row>
    <row r="37" spans="1:4" ht="27.6" x14ac:dyDescent="0.3">
      <c r="A37" s="93" t="s">
        <v>941</v>
      </c>
      <c r="B37" s="50"/>
      <c r="C37" s="38"/>
      <c r="D37" s="38"/>
    </row>
    <row r="38" spans="1:4" ht="27.6" x14ac:dyDescent="0.3">
      <c r="A38" s="93" t="s">
        <v>942</v>
      </c>
      <c r="B38" s="50"/>
      <c r="C38" s="38"/>
      <c r="D38" s="38"/>
    </row>
    <row r="39" spans="1:4" x14ac:dyDescent="0.3">
      <c r="A39" s="94" t="s">
        <v>943</v>
      </c>
      <c r="B39" s="50"/>
      <c r="C39" s="38"/>
      <c r="D39" s="38"/>
    </row>
    <row r="40" spans="1:4" x14ac:dyDescent="0.3">
      <c r="A40" s="94" t="s">
        <v>944</v>
      </c>
      <c r="B40" s="50"/>
      <c r="C40" s="38"/>
      <c r="D40" s="38"/>
    </row>
    <row r="41" spans="1:4" x14ac:dyDescent="0.3">
      <c r="A41" s="50" t="s">
        <v>946</v>
      </c>
      <c r="B41" s="50"/>
      <c r="C41" s="38"/>
      <c r="D41" s="38"/>
    </row>
    <row r="42" spans="1:4" x14ac:dyDescent="0.3">
      <c r="A42" s="60" t="s">
        <v>945</v>
      </c>
      <c r="B42" s="50"/>
      <c r="C42" s="38"/>
      <c r="D42" s="38"/>
    </row>
    <row r="43" spans="1:4" ht="31.2" x14ac:dyDescent="0.3">
      <c r="A43" s="95" t="s">
        <v>947</v>
      </c>
      <c r="B43" s="31"/>
      <c r="C43" s="38"/>
      <c r="D43" s="38"/>
    </row>
    <row r="44" spans="1:4" ht="15.6" x14ac:dyDescent="0.3">
      <c r="A44" s="156" t="s">
        <v>829</v>
      </c>
      <c r="B44" s="157"/>
      <c r="C44" s="148"/>
      <c r="D44" s="148"/>
    </row>
  </sheetData>
  <mergeCells count="4">
    <mergeCell ref="A4:D4"/>
    <mergeCell ref="A1:D1"/>
    <mergeCell ref="A2:D2"/>
    <mergeCell ref="A3:D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H71"/>
  <sheetViews>
    <sheetView workbookViewId="0">
      <selection activeCell="A2" sqref="A2:IV3"/>
    </sheetView>
  </sheetViews>
  <sheetFormatPr defaultRowHeight="14.4" x14ac:dyDescent="0.3"/>
  <cols>
    <col min="1" max="1" width="64.5546875" customWidth="1"/>
    <col min="2" max="2" width="11" customWidth="1"/>
    <col min="3" max="3" width="14.109375" customWidth="1"/>
    <col min="4" max="4" width="15.33203125" customWidth="1"/>
    <col min="5" max="5" width="12" customWidth="1"/>
    <col min="6" max="6" width="12.109375" customWidth="1"/>
    <col min="7" max="7" width="12.88671875" customWidth="1"/>
    <col min="8" max="8" width="13.88671875" bestFit="1" customWidth="1"/>
  </cols>
  <sheetData>
    <row r="1" spans="1:8" s="303" customFormat="1" x14ac:dyDescent="0.3">
      <c r="A1" s="311"/>
      <c r="B1" s="311"/>
      <c r="C1" s="311"/>
      <c r="D1" s="311"/>
      <c r="E1" s="311"/>
      <c r="F1" s="311"/>
      <c r="G1" s="311"/>
      <c r="H1" s="311"/>
    </row>
    <row r="2" spans="1:8" s="303" customFormat="1" ht="22.5" customHeight="1" x14ac:dyDescent="0.35">
      <c r="A2" s="312" t="s">
        <v>1100</v>
      </c>
      <c r="B2" s="313"/>
      <c r="C2" s="313"/>
      <c r="D2" s="313"/>
      <c r="E2" s="313"/>
      <c r="F2" s="313"/>
      <c r="G2" s="313"/>
      <c r="H2" s="313"/>
    </row>
    <row r="3" spans="1:8" s="303" customFormat="1" ht="22.5" customHeight="1" x14ac:dyDescent="0.35">
      <c r="A3" s="313" t="s">
        <v>1083</v>
      </c>
      <c r="B3" s="313"/>
      <c r="C3" s="313"/>
      <c r="D3" s="313"/>
      <c r="E3" s="313"/>
      <c r="F3" s="313"/>
      <c r="G3" s="313"/>
      <c r="H3" s="313"/>
    </row>
    <row r="4" spans="1:8" ht="48.75" customHeight="1" x14ac:dyDescent="0.35">
      <c r="A4" s="333" t="s">
        <v>8</v>
      </c>
      <c r="B4" s="315"/>
      <c r="C4" s="315"/>
      <c r="D4" s="316"/>
      <c r="E4" s="317"/>
      <c r="F4" s="317"/>
      <c r="G4" s="317"/>
      <c r="H4" s="317"/>
    </row>
    <row r="5" spans="1:8" ht="21" customHeight="1" x14ac:dyDescent="0.35">
      <c r="A5" s="87"/>
      <c r="B5" s="88"/>
      <c r="C5" s="88"/>
    </row>
    <row r="6" spans="1:8" x14ac:dyDescent="0.3">
      <c r="A6" s="4" t="s">
        <v>936</v>
      </c>
    </row>
    <row r="7" spans="1:8" ht="53.4" x14ac:dyDescent="0.3">
      <c r="A7" s="51" t="s">
        <v>917</v>
      </c>
      <c r="B7" s="3" t="s">
        <v>246</v>
      </c>
      <c r="C7" s="125" t="s">
        <v>1</v>
      </c>
      <c r="D7" s="125" t="s">
        <v>2</v>
      </c>
      <c r="E7" s="125" t="s">
        <v>154</v>
      </c>
      <c r="F7" s="125" t="s">
        <v>155</v>
      </c>
      <c r="G7" s="125" t="s">
        <v>156</v>
      </c>
      <c r="H7" s="125" t="s">
        <v>157</v>
      </c>
    </row>
    <row r="8" spans="1:8" x14ac:dyDescent="0.3">
      <c r="A8" s="16" t="s">
        <v>686</v>
      </c>
      <c r="B8" s="5" t="s">
        <v>394</v>
      </c>
      <c r="C8" s="38"/>
      <c r="D8" s="38"/>
      <c r="E8" s="38"/>
      <c r="F8" s="38"/>
      <c r="G8" s="38"/>
      <c r="H8" s="38"/>
    </row>
    <row r="9" spans="1:8" x14ac:dyDescent="0.3">
      <c r="A9" s="25" t="s">
        <v>395</v>
      </c>
      <c r="B9" s="25" t="s">
        <v>394</v>
      </c>
      <c r="C9" s="38"/>
      <c r="D9" s="38"/>
      <c r="E9" s="38"/>
      <c r="F9" s="38"/>
      <c r="G9" s="38"/>
      <c r="H9" s="38"/>
    </row>
    <row r="10" spans="1:8" x14ac:dyDescent="0.3">
      <c r="A10" s="25" t="s">
        <v>396</v>
      </c>
      <c r="B10" s="25" t="s">
        <v>394</v>
      </c>
      <c r="C10" s="38"/>
      <c r="D10" s="38"/>
      <c r="E10" s="38"/>
      <c r="F10" s="38"/>
      <c r="G10" s="38"/>
      <c r="H10" s="38"/>
    </row>
    <row r="11" spans="1:8" ht="26.4" x14ac:dyDescent="0.3">
      <c r="A11" s="16" t="s">
        <v>397</v>
      </c>
      <c r="B11" s="5" t="s">
        <v>398</v>
      </c>
      <c r="C11" s="38"/>
      <c r="D11" s="38"/>
      <c r="E11" s="38"/>
      <c r="F11" s="38"/>
      <c r="G11" s="38"/>
      <c r="H11" s="38"/>
    </row>
    <row r="12" spans="1:8" x14ac:dyDescent="0.3">
      <c r="A12" s="16" t="s">
        <v>685</v>
      </c>
      <c r="B12" s="5" t="s">
        <v>399</v>
      </c>
      <c r="C12" s="38"/>
      <c r="D12" s="38"/>
      <c r="E12" s="38"/>
      <c r="F12" s="38"/>
      <c r="G12" s="38"/>
      <c r="H12" s="38"/>
    </row>
    <row r="13" spans="1:8" x14ac:dyDescent="0.3">
      <c r="A13" s="25" t="s">
        <v>395</v>
      </c>
      <c r="B13" s="25" t="s">
        <v>399</v>
      </c>
      <c r="C13" s="38"/>
      <c r="D13" s="38"/>
      <c r="E13" s="38"/>
      <c r="F13" s="38"/>
      <c r="G13" s="38"/>
      <c r="H13" s="38"/>
    </row>
    <row r="14" spans="1:8" x14ac:dyDescent="0.3">
      <c r="A14" s="25" t="s">
        <v>396</v>
      </c>
      <c r="B14" s="25" t="s">
        <v>400</v>
      </c>
      <c r="C14" s="38"/>
      <c r="D14" s="38"/>
      <c r="E14" s="38"/>
      <c r="F14" s="38"/>
      <c r="G14" s="38"/>
      <c r="H14" s="38"/>
    </row>
    <row r="15" spans="1:8" x14ac:dyDescent="0.3">
      <c r="A15" s="15" t="s">
        <v>684</v>
      </c>
      <c r="B15" s="9" t="s">
        <v>401</v>
      </c>
      <c r="C15" s="38"/>
      <c r="D15" s="38"/>
      <c r="E15" s="38"/>
      <c r="F15" s="38"/>
      <c r="G15" s="38"/>
      <c r="H15" s="38"/>
    </row>
    <row r="16" spans="1:8" x14ac:dyDescent="0.3">
      <c r="A16" s="29" t="s">
        <v>689</v>
      </c>
      <c r="B16" s="5" t="s">
        <v>402</v>
      </c>
      <c r="C16" s="38"/>
      <c r="D16" s="38"/>
      <c r="E16" s="38"/>
      <c r="F16" s="38"/>
      <c r="G16" s="38"/>
      <c r="H16" s="38"/>
    </row>
    <row r="17" spans="1:8" x14ac:dyDescent="0.3">
      <c r="A17" s="25" t="s">
        <v>403</v>
      </c>
      <c r="B17" s="25" t="s">
        <v>402</v>
      </c>
      <c r="C17" s="38"/>
      <c r="D17" s="38"/>
      <c r="E17" s="38"/>
      <c r="F17" s="38"/>
      <c r="G17" s="38"/>
      <c r="H17" s="38"/>
    </row>
    <row r="18" spans="1:8" x14ac:dyDescent="0.3">
      <c r="A18" s="25" t="s">
        <v>404</v>
      </c>
      <c r="B18" s="25" t="s">
        <v>402</v>
      </c>
      <c r="C18" s="38"/>
      <c r="D18" s="38"/>
      <c r="E18" s="38"/>
      <c r="F18" s="38"/>
      <c r="G18" s="38"/>
      <c r="H18" s="38"/>
    </row>
    <row r="19" spans="1:8" x14ac:dyDescent="0.3">
      <c r="A19" s="29" t="s">
        <v>690</v>
      </c>
      <c r="B19" s="5" t="s">
        <v>405</v>
      </c>
      <c r="C19" s="38"/>
      <c r="D19" s="38"/>
      <c r="E19" s="38"/>
      <c r="F19" s="38"/>
      <c r="G19" s="38"/>
      <c r="H19" s="38"/>
    </row>
    <row r="20" spans="1:8" x14ac:dyDescent="0.3">
      <c r="A20" s="25" t="s">
        <v>396</v>
      </c>
      <c r="B20" s="25" t="s">
        <v>405</v>
      </c>
      <c r="C20" s="38"/>
      <c r="D20" s="38"/>
      <c r="E20" s="38"/>
      <c r="F20" s="38"/>
      <c r="G20" s="38"/>
      <c r="H20" s="38"/>
    </row>
    <row r="21" spans="1:8" x14ac:dyDescent="0.3">
      <c r="A21" s="17" t="s">
        <v>406</v>
      </c>
      <c r="B21" s="5" t="s">
        <v>407</v>
      </c>
      <c r="C21" s="38"/>
      <c r="D21" s="38"/>
      <c r="E21" s="38"/>
      <c r="F21" s="38"/>
      <c r="G21" s="38"/>
      <c r="H21" s="38"/>
    </row>
    <row r="22" spans="1:8" x14ac:dyDescent="0.3">
      <c r="A22" s="17" t="s">
        <v>691</v>
      </c>
      <c r="B22" s="5" t="s">
        <v>408</v>
      </c>
      <c r="C22" s="38"/>
      <c r="D22" s="38"/>
      <c r="E22" s="38"/>
      <c r="F22" s="38"/>
      <c r="G22" s="38"/>
      <c r="H22" s="38"/>
    </row>
    <row r="23" spans="1:8" x14ac:dyDescent="0.3">
      <c r="A23" s="25" t="s">
        <v>404</v>
      </c>
      <c r="B23" s="25" t="s">
        <v>408</v>
      </c>
      <c r="C23" s="38"/>
      <c r="D23" s="38"/>
      <c r="E23" s="38"/>
      <c r="F23" s="38"/>
      <c r="G23" s="38"/>
      <c r="H23" s="38"/>
    </row>
    <row r="24" spans="1:8" x14ac:dyDescent="0.3">
      <c r="A24" s="25" t="s">
        <v>396</v>
      </c>
      <c r="B24" s="25" t="s">
        <v>408</v>
      </c>
      <c r="C24" s="38"/>
      <c r="D24" s="38"/>
      <c r="E24" s="38"/>
      <c r="F24" s="38"/>
      <c r="G24" s="38"/>
      <c r="H24" s="38"/>
    </row>
    <row r="25" spans="1:8" x14ac:dyDescent="0.3">
      <c r="A25" s="30" t="s">
        <v>687</v>
      </c>
      <c r="B25" s="9" t="s">
        <v>409</v>
      </c>
      <c r="C25" s="38"/>
      <c r="D25" s="38"/>
      <c r="E25" s="38"/>
      <c r="F25" s="38"/>
      <c r="G25" s="38"/>
      <c r="H25" s="38"/>
    </row>
    <row r="26" spans="1:8" x14ac:dyDescent="0.3">
      <c r="A26" s="29" t="s">
        <v>410</v>
      </c>
      <c r="B26" s="5" t="s">
        <v>411</v>
      </c>
      <c r="C26" s="38"/>
      <c r="D26" s="38"/>
      <c r="E26" s="38"/>
      <c r="F26" s="38"/>
      <c r="G26" s="38"/>
      <c r="H26" s="38"/>
    </row>
    <row r="27" spans="1:8" x14ac:dyDescent="0.3">
      <c r="A27" s="29" t="s">
        <v>412</v>
      </c>
      <c r="B27" s="5" t="s">
        <v>413</v>
      </c>
      <c r="C27" s="38"/>
      <c r="D27" s="38"/>
      <c r="E27" s="38"/>
      <c r="F27" s="38"/>
      <c r="G27" s="38"/>
      <c r="H27" s="38"/>
    </row>
    <row r="28" spans="1:8" x14ac:dyDescent="0.3">
      <c r="A28" s="29" t="s">
        <v>416</v>
      </c>
      <c r="B28" s="5" t="s">
        <v>417</v>
      </c>
      <c r="C28" s="38"/>
      <c r="D28" s="38"/>
      <c r="E28" s="38"/>
      <c r="F28" s="38"/>
      <c r="G28" s="38"/>
      <c r="H28" s="38"/>
    </row>
    <row r="29" spans="1:8" x14ac:dyDescent="0.3">
      <c r="A29" s="29" t="s">
        <v>418</v>
      </c>
      <c r="B29" s="5" t="s">
        <v>419</v>
      </c>
      <c r="C29" s="38"/>
      <c r="D29" s="38"/>
      <c r="E29" s="38"/>
      <c r="F29" s="38"/>
      <c r="G29" s="38"/>
      <c r="H29" s="38"/>
    </row>
    <row r="30" spans="1:8" x14ac:dyDescent="0.3">
      <c r="A30" s="29" t="s">
        <v>420</v>
      </c>
      <c r="B30" s="5" t="s">
        <v>421</v>
      </c>
      <c r="C30" s="38"/>
      <c r="D30" s="38"/>
      <c r="E30" s="38"/>
      <c r="F30" s="38"/>
      <c r="G30" s="38"/>
      <c r="H30" s="38"/>
    </row>
    <row r="31" spans="1:8" x14ac:dyDescent="0.3">
      <c r="A31" s="163" t="s">
        <v>688</v>
      </c>
      <c r="B31" s="164" t="s">
        <v>422</v>
      </c>
      <c r="C31" s="129"/>
      <c r="D31" s="129"/>
      <c r="E31" s="129"/>
      <c r="F31" s="129"/>
      <c r="G31" s="129"/>
      <c r="H31" s="129"/>
    </row>
    <row r="32" spans="1:8" x14ac:dyDescent="0.3">
      <c r="A32" s="29" t="s">
        <v>423</v>
      </c>
      <c r="B32" s="5" t="s">
        <v>424</v>
      </c>
      <c r="C32" s="38"/>
      <c r="D32" s="38"/>
      <c r="E32" s="38"/>
      <c r="F32" s="38"/>
      <c r="G32" s="38"/>
      <c r="H32" s="38"/>
    </row>
    <row r="33" spans="1:8" x14ac:dyDescent="0.3">
      <c r="A33" s="16" t="s">
        <v>425</v>
      </c>
      <c r="B33" s="5" t="s">
        <v>426</v>
      </c>
      <c r="C33" s="38"/>
      <c r="D33" s="38"/>
      <c r="E33" s="38"/>
      <c r="F33" s="38"/>
      <c r="G33" s="38"/>
      <c r="H33" s="38"/>
    </row>
    <row r="34" spans="1:8" x14ac:dyDescent="0.3">
      <c r="A34" s="29" t="s">
        <v>692</v>
      </c>
      <c r="B34" s="5" t="s">
        <v>427</v>
      </c>
      <c r="C34" s="38"/>
      <c r="D34" s="38"/>
      <c r="E34" s="38"/>
      <c r="F34" s="38"/>
      <c r="G34" s="38"/>
      <c r="H34" s="38"/>
    </row>
    <row r="35" spans="1:8" x14ac:dyDescent="0.3">
      <c r="A35" s="25" t="s">
        <v>396</v>
      </c>
      <c r="B35" s="25" t="s">
        <v>427</v>
      </c>
      <c r="C35" s="38"/>
      <c r="D35" s="38"/>
      <c r="E35" s="38"/>
      <c r="F35" s="38"/>
      <c r="G35" s="38"/>
      <c r="H35" s="38"/>
    </row>
    <row r="36" spans="1:8" x14ac:dyDescent="0.3">
      <c r="A36" s="29" t="s">
        <v>693</v>
      </c>
      <c r="B36" s="5" t="s">
        <v>428</v>
      </c>
      <c r="C36" s="38"/>
      <c r="D36" s="38"/>
      <c r="E36" s="38"/>
      <c r="F36" s="38"/>
      <c r="G36" s="38"/>
      <c r="H36" s="38"/>
    </row>
    <row r="37" spans="1:8" x14ac:dyDescent="0.3">
      <c r="A37" s="25" t="s">
        <v>429</v>
      </c>
      <c r="B37" s="25" t="s">
        <v>428</v>
      </c>
      <c r="C37" s="38"/>
      <c r="D37" s="38"/>
      <c r="E37" s="38"/>
      <c r="F37" s="38"/>
      <c r="G37" s="38"/>
      <c r="H37" s="38"/>
    </row>
    <row r="38" spans="1:8" x14ac:dyDescent="0.3">
      <c r="A38" s="25" t="s">
        <v>430</v>
      </c>
      <c r="B38" s="25" t="s">
        <v>428</v>
      </c>
      <c r="C38" s="38"/>
      <c r="D38" s="38"/>
      <c r="E38" s="38"/>
      <c r="F38" s="38"/>
      <c r="G38" s="38"/>
      <c r="H38" s="38"/>
    </row>
    <row r="39" spans="1:8" x14ac:dyDescent="0.3">
      <c r="A39" s="25" t="s">
        <v>431</v>
      </c>
      <c r="B39" s="25" t="s">
        <v>428</v>
      </c>
      <c r="C39" s="38"/>
      <c r="D39" s="38"/>
      <c r="E39" s="38"/>
      <c r="F39" s="38"/>
      <c r="G39" s="38"/>
      <c r="H39" s="38"/>
    </row>
    <row r="40" spans="1:8" x14ac:dyDescent="0.3">
      <c r="A40" s="25" t="s">
        <v>396</v>
      </c>
      <c r="B40" s="25" t="s">
        <v>428</v>
      </c>
      <c r="C40" s="38"/>
      <c r="D40" s="38"/>
      <c r="E40" s="38"/>
      <c r="F40" s="38"/>
      <c r="G40" s="38"/>
      <c r="H40" s="38"/>
    </row>
    <row r="41" spans="1:8" x14ac:dyDescent="0.3">
      <c r="A41" s="163" t="s">
        <v>694</v>
      </c>
      <c r="B41" s="164" t="s">
        <v>432</v>
      </c>
      <c r="C41" s="129"/>
      <c r="D41" s="129"/>
      <c r="E41" s="129"/>
      <c r="F41" s="129"/>
      <c r="G41" s="129"/>
      <c r="H41" s="129"/>
    </row>
    <row r="44" spans="1:8" ht="53.4" x14ac:dyDescent="0.3">
      <c r="A44" s="51" t="s">
        <v>917</v>
      </c>
      <c r="B44" s="3" t="s">
        <v>246</v>
      </c>
      <c r="C44" s="125" t="s">
        <v>1</v>
      </c>
      <c r="D44" s="125" t="s">
        <v>2</v>
      </c>
      <c r="E44" s="125" t="s">
        <v>154</v>
      </c>
      <c r="F44" s="125" t="s">
        <v>155</v>
      </c>
      <c r="G44" s="125" t="s">
        <v>156</v>
      </c>
      <c r="H44" s="125" t="s">
        <v>157</v>
      </c>
    </row>
    <row r="45" spans="1:8" x14ac:dyDescent="0.3">
      <c r="A45" s="29" t="s">
        <v>759</v>
      </c>
      <c r="B45" s="5" t="s">
        <v>556</v>
      </c>
      <c r="C45" s="38"/>
      <c r="D45" s="38"/>
      <c r="E45" s="38"/>
      <c r="F45" s="38"/>
      <c r="G45" s="38"/>
      <c r="H45" s="38"/>
    </row>
    <row r="46" spans="1:8" x14ac:dyDescent="0.3">
      <c r="A46" s="65" t="s">
        <v>395</v>
      </c>
      <c r="B46" s="65" t="s">
        <v>556</v>
      </c>
      <c r="C46" s="38"/>
      <c r="D46" s="38"/>
      <c r="E46" s="38"/>
      <c r="F46" s="38"/>
      <c r="G46" s="38"/>
      <c r="H46" s="38"/>
    </row>
    <row r="47" spans="1:8" x14ac:dyDescent="0.3">
      <c r="A47" s="16" t="s">
        <v>557</v>
      </c>
      <c r="B47" s="5" t="s">
        <v>558</v>
      </c>
      <c r="C47" s="38"/>
      <c r="D47" s="38"/>
      <c r="E47" s="38"/>
      <c r="F47" s="38"/>
      <c r="G47" s="38"/>
      <c r="H47" s="38"/>
    </row>
    <row r="48" spans="1:8" x14ac:dyDescent="0.3">
      <c r="A48" s="29" t="s">
        <v>826</v>
      </c>
      <c r="B48" s="5" t="s">
        <v>559</v>
      </c>
      <c r="C48" s="38"/>
      <c r="D48" s="38"/>
      <c r="E48" s="38"/>
      <c r="F48" s="38"/>
      <c r="G48" s="38"/>
      <c r="H48" s="38"/>
    </row>
    <row r="49" spans="1:8" x14ac:dyDescent="0.3">
      <c r="A49" s="65" t="s">
        <v>395</v>
      </c>
      <c r="B49" s="65" t="s">
        <v>559</v>
      </c>
      <c r="C49" s="38"/>
      <c r="D49" s="38"/>
      <c r="E49" s="38"/>
      <c r="F49" s="38"/>
      <c r="G49" s="38"/>
      <c r="H49" s="38"/>
    </row>
    <row r="50" spans="1:8" x14ac:dyDescent="0.3">
      <c r="A50" s="15" t="s">
        <v>779</v>
      </c>
      <c r="B50" s="9" t="s">
        <v>560</v>
      </c>
      <c r="C50" s="38"/>
      <c r="D50" s="38"/>
      <c r="E50" s="38"/>
      <c r="F50" s="38"/>
      <c r="G50" s="38"/>
      <c r="H50" s="38"/>
    </row>
    <row r="51" spans="1:8" x14ac:dyDescent="0.3">
      <c r="A51" s="16" t="s">
        <v>827</v>
      </c>
      <c r="B51" s="5" t="s">
        <v>561</v>
      </c>
      <c r="C51" s="38"/>
      <c r="D51" s="38"/>
      <c r="E51" s="38"/>
      <c r="F51" s="38"/>
      <c r="G51" s="38"/>
      <c r="H51" s="38"/>
    </row>
    <row r="52" spans="1:8" x14ac:dyDescent="0.3">
      <c r="A52" s="65" t="s">
        <v>403</v>
      </c>
      <c r="B52" s="65" t="s">
        <v>561</v>
      </c>
      <c r="C52" s="38"/>
      <c r="D52" s="38"/>
      <c r="E52" s="38"/>
      <c r="F52" s="38"/>
      <c r="G52" s="38"/>
      <c r="H52" s="38"/>
    </row>
    <row r="53" spans="1:8" x14ac:dyDescent="0.3">
      <c r="A53" s="29" t="s">
        <v>562</v>
      </c>
      <c r="B53" s="5" t="s">
        <v>563</v>
      </c>
      <c r="C53" s="38"/>
      <c r="D53" s="38"/>
      <c r="E53" s="38"/>
      <c r="F53" s="38"/>
      <c r="G53" s="38"/>
      <c r="H53" s="38"/>
    </row>
    <row r="54" spans="1:8" x14ac:dyDescent="0.3">
      <c r="A54" s="17" t="s">
        <v>828</v>
      </c>
      <c r="B54" s="5" t="s">
        <v>564</v>
      </c>
      <c r="C54" s="38"/>
      <c r="D54" s="38"/>
      <c r="E54" s="38"/>
      <c r="F54" s="38"/>
      <c r="G54" s="38"/>
      <c r="H54" s="38"/>
    </row>
    <row r="55" spans="1:8" x14ac:dyDescent="0.3">
      <c r="A55" s="65" t="s">
        <v>404</v>
      </c>
      <c r="B55" s="65" t="s">
        <v>564</v>
      </c>
      <c r="C55" s="38"/>
      <c r="D55" s="38"/>
      <c r="E55" s="38"/>
      <c r="F55" s="38"/>
      <c r="G55" s="38"/>
      <c r="H55" s="38"/>
    </row>
    <row r="56" spans="1:8" x14ac:dyDescent="0.3">
      <c r="A56" s="29" t="s">
        <v>565</v>
      </c>
      <c r="B56" s="5" t="s">
        <v>566</v>
      </c>
      <c r="C56" s="38"/>
      <c r="D56" s="38"/>
      <c r="E56" s="38"/>
      <c r="F56" s="38"/>
      <c r="G56" s="38"/>
      <c r="H56" s="38"/>
    </row>
    <row r="57" spans="1:8" x14ac:dyDescent="0.3">
      <c r="A57" s="30" t="s">
        <v>780</v>
      </c>
      <c r="B57" s="9" t="s">
        <v>567</v>
      </c>
      <c r="C57" s="38"/>
      <c r="D57" s="38"/>
      <c r="E57" s="38"/>
      <c r="F57" s="38"/>
      <c r="G57" s="38"/>
      <c r="H57" s="38"/>
    </row>
    <row r="58" spans="1:8" x14ac:dyDescent="0.3">
      <c r="A58" s="30" t="s">
        <v>571</v>
      </c>
      <c r="B58" s="9" t="s">
        <v>572</v>
      </c>
      <c r="C58" s="38"/>
      <c r="D58" s="38"/>
      <c r="E58" s="38"/>
      <c r="F58" s="38"/>
      <c r="G58" s="38"/>
      <c r="H58" s="38"/>
    </row>
    <row r="59" spans="1:8" x14ac:dyDescent="0.3">
      <c r="A59" s="30" t="s">
        <v>573</v>
      </c>
      <c r="B59" s="9" t="s">
        <v>574</v>
      </c>
      <c r="C59" s="38"/>
      <c r="D59" s="38"/>
      <c r="E59" s="38"/>
      <c r="F59" s="38"/>
      <c r="G59" s="38"/>
      <c r="H59" s="38"/>
    </row>
    <row r="60" spans="1:8" x14ac:dyDescent="0.3">
      <c r="A60" s="30" t="s">
        <v>577</v>
      </c>
      <c r="B60" s="9" t="s">
        <v>578</v>
      </c>
      <c r="C60" s="38"/>
      <c r="D60" s="38"/>
      <c r="E60" s="38"/>
      <c r="F60" s="38"/>
      <c r="G60" s="38"/>
      <c r="H60" s="38"/>
    </row>
    <row r="61" spans="1:8" x14ac:dyDescent="0.3">
      <c r="A61" s="15" t="s">
        <v>935</v>
      </c>
      <c r="B61" s="9" t="s">
        <v>579</v>
      </c>
      <c r="C61" s="38"/>
      <c r="D61" s="38"/>
      <c r="E61" s="38"/>
      <c r="F61" s="38"/>
      <c r="G61" s="38"/>
      <c r="H61" s="38"/>
    </row>
    <row r="62" spans="1:8" x14ac:dyDescent="0.3">
      <c r="A62" s="20" t="s">
        <v>580</v>
      </c>
      <c r="B62" s="9" t="s">
        <v>579</v>
      </c>
      <c r="C62" s="38"/>
      <c r="D62" s="38"/>
      <c r="E62" s="38"/>
      <c r="F62" s="38"/>
      <c r="G62" s="38"/>
      <c r="H62" s="38"/>
    </row>
    <row r="63" spans="1:8" x14ac:dyDescent="0.3">
      <c r="A63" s="165" t="s">
        <v>782</v>
      </c>
      <c r="B63" s="166" t="s">
        <v>581</v>
      </c>
      <c r="C63" s="155"/>
      <c r="D63" s="155"/>
      <c r="E63" s="155"/>
      <c r="F63" s="155"/>
      <c r="G63" s="155"/>
      <c r="H63" s="155"/>
    </row>
    <row r="64" spans="1:8" x14ac:dyDescent="0.3">
      <c r="A64" s="16" t="s">
        <v>582</v>
      </c>
      <c r="B64" s="5" t="s">
        <v>583</v>
      </c>
      <c r="C64" s="38"/>
      <c r="D64" s="38"/>
      <c r="E64" s="38"/>
      <c r="F64" s="38"/>
      <c r="G64" s="38"/>
      <c r="H64" s="38"/>
    </row>
    <row r="65" spans="1:8" x14ac:dyDescent="0.3">
      <c r="A65" s="17" t="s">
        <v>584</v>
      </c>
      <c r="B65" s="5" t="s">
        <v>585</v>
      </c>
      <c r="C65" s="38"/>
      <c r="D65" s="38"/>
      <c r="E65" s="38"/>
      <c r="F65" s="38"/>
      <c r="G65" s="38"/>
      <c r="H65" s="38"/>
    </row>
    <row r="66" spans="1:8" x14ac:dyDescent="0.3">
      <c r="A66" s="29" t="s">
        <v>586</v>
      </c>
      <c r="B66" s="5" t="s">
        <v>587</v>
      </c>
      <c r="C66" s="38"/>
      <c r="D66" s="38"/>
      <c r="E66" s="38"/>
      <c r="F66" s="38"/>
      <c r="G66" s="38"/>
      <c r="H66" s="38"/>
    </row>
    <row r="67" spans="1:8" x14ac:dyDescent="0.3">
      <c r="A67" s="29" t="s">
        <v>764</v>
      </c>
      <c r="B67" s="5" t="s">
        <v>588</v>
      </c>
      <c r="C67" s="38"/>
      <c r="D67" s="38"/>
      <c r="E67" s="38"/>
      <c r="F67" s="38"/>
      <c r="G67" s="38"/>
      <c r="H67" s="38"/>
    </row>
    <row r="68" spans="1:8" x14ac:dyDescent="0.3">
      <c r="A68" s="65" t="s">
        <v>429</v>
      </c>
      <c r="B68" s="65" t="s">
        <v>588</v>
      </c>
      <c r="C68" s="38"/>
      <c r="D68" s="38"/>
      <c r="E68" s="38"/>
      <c r="F68" s="38"/>
      <c r="G68" s="38"/>
      <c r="H68" s="38"/>
    </row>
    <row r="69" spans="1:8" x14ac:dyDescent="0.3">
      <c r="A69" s="65" t="s">
        <v>430</v>
      </c>
      <c r="B69" s="65" t="s">
        <v>588</v>
      </c>
      <c r="C69" s="38"/>
      <c r="D69" s="38"/>
      <c r="E69" s="38"/>
      <c r="F69" s="38"/>
      <c r="G69" s="38"/>
      <c r="H69" s="38"/>
    </row>
    <row r="70" spans="1:8" x14ac:dyDescent="0.3">
      <c r="A70" s="73" t="s">
        <v>431</v>
      </c>
      <c r="B70" s="73" t="s">
        <v>588</v>
      </c>
      <c r="C70" s="38"/>
      <c r="D70" s="38"/>
      <c r="E70" s="38"/>
      <c r="F70" s="38"/>
      <c r="G70" s="38"/>
      <c r="H70" s="38"/>
    </row>
    <row r="71" spans="1:8" x14ac:dyDescent="0.3">
      <c r="A71" s="167" t="s">
        <v>783</v>
      </c>
      <c r="B71" s="166" t="s">
        <v>589</v>
      </c>
      <c r="C71" s="155"/>
      <c r="D71" s="155"/>
      <c r="E71" s="155"/>
      <c r="F71" s="155"/>
      <c r="G71" s="155"/>
      <c r="H71" s="155"/>
    </row>
  </sheetData>
  <mergeCells count="4">
    <mergeCell ref="A4:H4"/>
    <mergeCell ref="A1:H1"/>
    <mergeCell ref="A2:H2"/>
    <mergeCell ref="A3:H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2"/>
  <sheetViews>
    <sheetView workbookViewId="0">
      <selection activeCell="A2" sqref="A2:IV3"/>
    </sheetView>
  </sheetViews>
  <sheetFormatPr defaultRowHeight="14.4" x14ac:dyDescent="0.3"/>
  <cols>
    <col min="1" max="1" width="69.33203125" customWidth="1"/>
    <col min="2" max="2" width="14.5546875" customWidth="1"/>
    <col min="3" max="3" width="16" customWidth="1"/>
    <col min="4" max="4" width="13.33203125" customWidth="1"/>
    <col min="5" max="5" width="14.44140625" customWidth="1"/>
  </cols>
  <sheetData>
    <row r="1" spans="1:5" s="303" customFormat="1" x14ac:dyDescent="0.3">
      <c r="A1" s="311"/>
      <c r="B1" s="311"/>
      <c r="C1" s="311"/>
      <c r="D1" s="311"/>
      <c r="E1" s="311"/>
    </row>
    <row r="2" spans="1:5" s="303" customFormat="1" ht="23.25" customHeight="1" x14ac:dyDescent="0.35">
      <c r="A2" s="312" t="s">
        <v>1099</v>
      </c>
      <c r="B2" s="313"/>
      <c r="C2" s="313"/>
      <c r="D2" s="313"/>
      <c r="E2" s="313"/>
    </row>
    <row r="3" spans="1:5" s="303" customFormat="1" ht="23.25" customHeight="1" x14ac:dyDescent="0.35">
      <c r="A3" s="313" t="s">
        <v>1083</v>
      </c>
      <c r="B3" s="313"/>
      <c r="C3" s="313"/>
      <c r="D3" s="313"/>
      <c r="E3" s="313"/>
    </row>
    <row r="4" spans="1:5" ht="25.5" customHeight="1" x14ac:dyDescent="0.3">
      <c r="A4" s="347" t="s">
        <v>1009</v>
      </c>
      <c r="B4" s="315"/>
      <c r="C4" s="315"/>
      <c r="D4" s="315"/>
      <c r="E4" s="315"/>
    </row>
    <row r="5" spans="1:5" ht="21.75" customHeight="1" x14ac:dyDescent="0.3">
      <c r="A5" s="106"/>
      <c r="B5" s="88"/>
      <c r="C5" s="88"/>
      <c r="D5" s="88"/>
      <c r="E5" s="88"/>
    </row>
    <row r="6" spans="1:5" ht="20.25" customHeight="1" x14ac:dyDescent="0.3">
      <c r="A6" s="4" t="s">
        <v>936</v>
      </c>
    </row>
    <row r="7" spans="1:5" x14ac:dyDescent="0.3">
      <c r="A7" s="346" t="s">
        <v>917</v>
      </c>
      <c r="B7" s="325" t="s">
        <v>246</v>
      </c>
      <c r="C7" s="343" t="s">
        <v>963</v>
      </c>
      <c r="D7" s="344"/>
      <c r="E7" s="345"/>
    </row>
    <row r="8" spans="1:5" ht="30.75" customHeight="1" x14ac:dyDescent="0.3">
      <c r="A8" s="337"/>
      <c r="B8" s="326"/>
      <c r="C8" s="105" t="s">
        <v>966</v>
      </c>
      <c r="D8" s="125" t="s">
        <v>28</v>
      </c>
      <c r="E8" s="105" t="s">
        <v>29</v>
      </c>
    </row>
    <row r="9" spans="1:5" x14ac:dyDescent="0.3">
      <c r="A9" s="93" t="s">
        <v>961</v>
      </c>
      <c r="B9" s="5" t="s">
        <v>415</v>
      </c>
      <c r="C9" s="269">
        <v>0</v>
      </c>
      <c r="D9" s="269">
        <v>6582500</v>
      </c>
      <c r="E9" s="269">
        <v>5351598</v>
      </c>
    </row>
    <row r="10" spans="1:5" x14ac:dyDescent="0.3">
      <c r="A10" s="93" t="s">
        <v>962</v>
      </c>
      <c r="B10" s="5" t="s">
        <v>415</v>
      </c>
      <c r="C10" s="269"/>
      <c r="D10" s="269"/>
      <c r="E10" s="269"/>
    </row>
    <row r="11" spans="1:5" ht="18.75" customHeight="1" x14ac:dyDescent="0.3">
      <c r="A11" s="51" t="s">
        <v>965</v>
      </c>
      <c r="B11" s="51"/>
      <c r="C11" s="269">
        <v>0</v>
      </c>
      <c r="D11" s="269">
        <v>6582500</v>
      </c>
      <c r="E11" s="269">
        <v>5351598</v>
      </c>
    </row>
    <row r="14" spans="1:5" x14ac:dyDescent="0.3">
      <c r="A14" s="346" t="s">
        <v>917</v>
      </c>
      <c r="B14" s="325" t="s">
        <v>246</v>
      </c>
      <c r="C14" s="343" t="s">
        <v>963</v>
      </c>
      <c r="D14" s="344"/>
      <c r="E14" s="345"/>
    </row>
    <row r="15" spans="1:5" ht="27" x14ac:dyDescent="0.3">
      <c r="A15" s="337"/>
      <c r="B15" s="326"/>
      <c r="C15" s="105" t="s">
        <v>966</v>
      </c>
      <c r="D15" s="125" t="s">
        <v>28</v>
      </c>
      <c r="E15" s="105" t="s">
        <v>29</v>
      </c>
    </row>
    <row r="16" spans="1:5" x14ac:dyDescent="0.3">
      <c r="A16" s="93" t="s">
        <v>961</v>
      </c>
      <c r="B16" s="5" t="s">
        <v>415</v>
      </c>
      <c r="C16" s="38"/>
      <c r="D16" s="38"/>
      <c r="E16" s="38"/>
    </row>
    <row r="17" spans="1:5" x14ac:dyDescent="0.3">
      <c r="A17" s="93" t="s">
        <v>962</v>
      </c>
      <c r="B17" s="5" t="s">
        <v>415</v>
      </c>
      <c r="C17" s="38"/>
      <c r="D17" s="38"/>
      <c r="E17" s="38"/>
    </row>
    <row r="18" spans="1:5" ht="21" customHeight="1" x14ac:dyDescent="0.3">
      <c r="A18" s="51" t="s">
        <v>965</v>
      </c>
      <c r="B18" s="51"/>
      <c r="C18" s="38"/>
      <c r="D18" s="38"/>
      <c r="E18" s="38"/>
    </row>
    <row r="21" spans="1:5" x14ac:dyDescent="0.3">
      <c r="A21" s="346" t="s">
        <v>917</v>
      </c>
      <c r="B21" s="325" t="s">
        <v>246</v>
      </c>
      <c r="C21" s="343" t="s">
        <v>963</v>
      </c>
      <c r="D21" s="344"/>
      <c r="E21" s="345"/>
    </row>
    <row r="22" spans="1:5" ht="27" x14ac:dyDescent="0.3">
      <c r="A22" s="337"/>
      <c r="B22" s="326"/>
      <c r="C22" s="105" t="s">
        <v>966</v>
      </c>
      <c r="D22" s="125" t="s">
        <v>28</v>
      </c>
      <c r="E22" s="105" t="s">
        <v>29</v>
      </c>
    </row>
    <row r="23" spans="1:5" x14ac:dyDescent="0.3">
      <c r="A23" s="93" t="s">
        <v>961</v>
      </c>
      <c r="B23" s="5" t="s">
        <v>415</v>
      </c>
      <c r="C23" s="38"/>
      <c r="D23" s="38"/>
      <c r="E23" s="38"/>
    </row>
    <row r="24" spans="1:5" x14ac:dyDescent="0.3">
      <c r="A24" s="93" t="s">
        <v>962</v>
      </c>
      <c r="B24" s="5" t="s">
        <v>415</v>
      </c>
      <c r="C24" s="38"/>
      <c r="D24" s="38"/>
      <c r="E24" s="38"/>
    </row>
    <row r="25" spans="1:5" ht="22.5" customHeight="1" x14ac:dyDescent="0.3">
      <c r="A25" s="51" t="s">
        <v>965</v>
      </c>
      <c r="B25" s="51"/>
      <c r="C25" s="38"/>
      <c r="D25" s="38"/>
      <c r="E25" s="38"/>
    </row>
    <row r="28" spans="1:5" x14ac:dyDescent="0.3">
      <c r="A28" s="346" t="s">
        <v>917</v>
      </c>
      <c r="B28" s="325" t="s">
        <v>246</v>
      </c>
      <c r="C28" s="343" t="s">
        <v>938</v>
      </c>
      <c r="D28" s="344"/>
      <c r="E28" s="345"/>
    </row>
    <row r="29" spans="1:5" ht="27" x14ac:dyDescent="0.3">
      <c r="A29" s="337"/>
      <c r="B29" s="326"/>
      <c r="C29" s="105" t="s">
        <v>966</v>
      </c>
      <c r="D29" s="125" t="s">
        <v>28</v>
      </c>
      <c r="E29" s="105" t="s">
        <v>29</v>
      </c>
    </row>
    <row r="30" spans="1:5" x14ac:dyDescent="0.3">
      <c r="A30" s="93" t="s">
        <v>961</v>
      </c>
      <c r="B30" s="5" t="s">
        <v>415</v>
      </c>
      <c r="C30" s="51">
        <f t="shared" ref="C30:E31" si="0">SUM(C9+C16+C23)</f>
        <v>0</v>
      </c>
      <c r="D30" s="51">
        <f t="shared" si="0"/>
        <v>6582500</v>
      </c>
      <c r="E30" s="51">
        <f t="shared" si="0"/>
        <v>5351598</v>
      </c>
    </row>
    <row r="31" spans="1:5" x14ac:dyDescent="0.3">
      <c r="A31" s="93" t="s">
        <v>962</v>
      </c>
      <c r="B31" s="5" t="s">
        <v>415</v>
      </c>
      <c r="C31" s="51">
        <f t="shared" si="0"/>
        <v>0</v>
      </c>
      <c r="D31" s="51">
        <f t="shared" si="0"/>
        <v>0</v>
      </c>
      <c r="E31" s="51">
        <f t="shared" si="0"/>
        <v>0</v>
      </c>
    </row>
    <row r="32" spans="1:5" ht="21" customHeight="1" x14ac:dyDescent="0.3">
      <c r="A32" s="51" t="s">
        <v>965</v>
      </c>
      <c r="B32" s="51"/>
      <c r="C32" s="38"/>
      <c r="D32" s="38"/>
      <c r="E32" s="38"/>
    </row>
  </sheetData>
  <mergeCells count="16">
    <mergeCell ref="C7:E7"/>
    <mergeCell ref="A28:A29"/>
    <mergeCell ref="B28:B29"/>
    <mergeCell ref="C28:E28"/>
    <mergeCell ref="A14:A15"/>
    <mergeCell ref="B14:B15"/>
    <mergeCell ref="C14:E14"/>
    <mergeCell ref="A21:A22"/>
    <mergeCell ref="B21:B22"/>
    <mergeCell ref="C21:E21"/>
    <mergeCell ref="A1:E1"/>
    <mergeCell ref="A2:E2"/>
    <mergeCell ref="A3:E3"/>
    <mergeCell ref="A4:E4"/>
    <mergeCell ref="A7:A8"/>
    <mergeCell ref="B7:B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40"/>
  <sheetViews>
    <sheetView workbookViewId="0">
      <selection activeCell="A6" sqref="A6"/>
    </sheetView>
  </sheetViews>
  <sheetFormatPr defaultRowHeight="14.4" x14ac:dyDescent="0.3"/>
  <cols>
    <col min="1" max="1" width="82.44140625" customWidth="1"/>
    <col min="3" max="3" width="13.88671875" bestFit="1" customWidth="1"/>
    <col min="4" max="4" width="13.5546875" customWidth="1"/>
    <col min="5" max="5" width="12.44140625" customWidth="1"/>
  </cols>
  <sheetData>
    <row r="1" spans="1:5" s="303" customFormat="1" x14ac:dyDescent="0.3">
      <c r="A1" s="311"/>
      <c r="B1" s="311"/>
      <c r="C1" s="311"/>
      <c r="D1" s="311"/>
      <c r="E1" s="311"/>
    </row>
    <row r="2" spans="1:5" s="303" customFormat="1" ht="28.5" customHeight="1" x14ac:dyDescent="0.35">
      <c r="A2" s="312" t="s">
        <v>1098</v>
      </c>
      <c r="B2" s="313"/>
      <c r="C2" s="313"/>
      <c r="D2" s="313"/>
      <c r="E2" s="313"/>
    </row>
    <row r="3" spans="1:5" s="303" customFormat="1" ht="28.5" customHeight="1" x14ac:dyDescent="0.35">
      <c r="A3" s="313" t="s">
        <v>1083</v>
      </c>
      <c r="B3" s="313"/>
      <c r="C3" s="313"/>
      <c r="D3" s="313"/>
      <c r="E3" s="313"/>
    </row>
    <row r="4" spans="1:5" ht="27" customHeight="1" x14ac:dyDescent="0.35">
      <c r="A4" s="314" t="s">
        <v>1010</v>
      </c>
      <c r="B4" s="333"/>
      <c r="C4" s="333"/>
      <c r="D4" s="317"/>
      <c r="E4" s="317"/>
    </row>
    <row r="5" spans="1:5" ht="18.75" customHeight="1" x14ac:dyDescent="0.35">
      <c r="A5" s="106"/>
      <c r="B5" s="108"/>
      <c r="C5" s="108"/>
    </row>
    <row r="6" spans="1:5" ht="23.25" customHeight="1" x14ac:dyDescent="0.3">
      <c r="A6" s="4" t="s">
        <v>936</v>
      </c>
    </row>
    <row r="7" spans="1:5" ht="27" x14ac:dyDescent="0.3">
      <c r="A7" s="51" t="s">
        <v>917</v>
      </c>
      <c r="B7" s="3" t="s">
        <v>246</v>
      </c>
      <c r="C7" s="105" t="s">
        <v>966</v>
      </c>
      <c r="D7" s="125" t="s">
        <v>28</v>
      </c>
      <c r="E7" s="105" t="s">
        <v>29</v>
      </c>
    </row>
    <row r="8" spans="1:5" x14ac:dyDescent="0.3">
      <c r="A8" s="16" t="s">
        <v>637</v>
      </c>
      <c r="B8" s="6" t="s">
        <v>333</v>
      </c>
      <c r="C8" s="238"/>
      <c r="D8" s="238"/>
      <c r="E8" s="238"/>
    </row>
    <row r="9" spans="1:5" x14ac:dyDescent="0.3">
      <c r="A9" s="16" t="s">
        <v>638</v>
      </c>
      <c r="B9" s="6" t="s">
        <v>333</v>
      </c>
      <c r="C9" s="238"/>
      <c r="D9" s="238"/>
      <c r="E9" s="238"/>
    </row>
    <row r="10" spans="1:5" x14ac:dyDescent="0.3">
      <c r="A10" s="16" t="s">
        <v>639</v>
      </c>
      <c r="B10" s="6" t="s">
        <v>333</v>
      </c>
      <c r="C10" s="238"/>
      <c r="D10" s="238"/>
      <c r="E10" s="238"/>
    </row>
    <row r="11" spans="1:5" x14ac:dyDescent="0.3">
      <c r="A11" s="16" t="s">
        <v>640</v>
      </c>
      <c r="B11" s="6" t="s">
        <v>333</v>
      </c>
      <c r="C11" s="238"/>
      <c r="D11" s="238"/>
      <c r="E11" s="238"/>
    </row>
    <row r="12" spans="1:5" x14ac:dyDescent="0.3">
      <c r="A12" s="17" t="s">
        <v>641</v>
      </c>
      <c r="B12" s="6" t="s">
        <v>333</v>
      </c>
      <c r="C12" s="238"/>
      <c r="D12" s="238"/>
      <c r="E12" s="238"/>
    </row>
    <row r="13" spans="1:5" x14ac:dyDescent="0.3">
      <c r="A13" s="17" t="s">
        <v>642</v>
      </c>
      <c r="B13" s="6" t="s">
        <v>333</v>
      </c>
      <c r="C13" s="238"/>
      <c r="D13" s="238"/>
      <c r="E13" s="238"/>
    </row>
    <row r="14" spans="1:5" x14ac:dyDescent="0.3">
      <c r="A14" s="20" t="s">
        <v>7</v>
      </c>
      <c r="B14" s="18" t="s">
        <v>333</v>
      </c>
      <c r="C14" s="238"/>
      <c r="D14" s="238"/>
      <c r="E14" s="238"/>
    </row>
    <row r="15" spans="1:5" x14ac:dyDescent="0.3">
      <c r="A15" s="16" t="s">
        <v>643</v>
      </c>
      <c r="B15" s="6" t="s">
        <v>334</v>
      </c>
      <c r="C15" s="238"/>
      <c r="D15" s="238"/>
      <c r="E15" s="238"/>
    </row>
    <row r="16" spans="1:5" x14ac:dyDescent="0.3">
      <c r="A16" s="21" t="s">
        <v>6</v>
      </c>
      <c r="B16" s="18" t="s">
        <v>334</v>
      </c>
      <c r="C16" s="238"/>
      <c r="D16" s="238"/>
      <c r="E16" s="238"/>
    </row>
    <row r="17" spans="1:5" x14ac:dyDescent="0.3">
      <c r="A17" s="16" t="s">
        <v>644</v>
      </c>
      <c r="B17" s="6" t="s">
        <v>335</v>
      </c>
      <c r="C17" s="238"/>
      <c r="D17" s="238"/>
      <c r="E17" s="238"/>
    </row>
    <row r="18" spans="1:5" x14ac:dyDescent="0.3">
      <c r="A18" s="16" t="s">
        <v>645</v>
      </c>
      <c r="B18" s="6" t="s">
        <v>335</v>
      </c>
      <c r="C18" s="238"/>
      <c r="D18" s="238"/>
      <c r="E18" s="238"/>
    </row>
    <row r="19" spans="1:5" x14ac:dyDescent="0.3">
      <c r="A19" s="17" t="s">
        <v>646</v>
      </c>
      <c r="B19" s="6" t="s">
        <v>335</v>
      </c>
      <c r="C19" s="238"/>
      <c r="D19" s="238"/>
      <c r="E19" s="238"/>
    </row>
    <row r="20" spans="1:5" x14ac:dyDescent="0.3">
      <c r="A20" s="17" t="s">
        <v>647</v>
      </c>
      <c r="B20" s="6" t="s">
        <v>335</v>
      </c>
      <c r="C20" s="238"/>
      <c r="D20" s="238"/>
      <c r="E20" s="238"/>
    </row>
    <row r="21" spans="1:5" x14ac:dyDescent="0.3">
      <c r="A21" s="17" t="s">
        <v>648</v>
      </c>
      <c r="B21" s="6" t="s">
        <v>335</v>
      </c>
      <c r="C21" s="238"/>
      <c r="D21" s="238"/>
      <c r="E21" s="238"/>
    </row>
    <row r="22" spans="1:5" ht="26.4" x14ac:dyDescent="0.3">
      <c r="A22" s="22" t="s">
        <v>649</v>
      </c>
      <c r="B22" s="6" t="s">
        <v>335</v>
      </c>
      <c r="C22" s="238"/>
      <c r="D22" s="238"/>
      <c r="E22" s="238"/>
    </row>
    <row r="23" spans="1:5" x14ac:dyDescent="0.3">
      <c r="A23" s="15" t="s">
        <v>5</v>
      </c>
      <c r="B23" s="18" t="s">
        <v>335</v>
      </c>
      <c r="C23" s="238"/>
      <c r="D23" s="238"/>
      <c r="E23" s="238"/>
    </row>
    <row r="24" spans="1:5" x14ac:dyDescent="0.3">
      <c r="A24" s="16" t="s">
        <v>650</v>
      </c>
      <c r="B24" s="6" t="s">
        <v>336</v>
      </c>
      <c r="C24" s="238"/>
      <c r="D24" s="238"/>
      <c r="E24" s="238"/>
    </row>
    <row r="25" spans="1:5" x14ac:dyDescent="0.3">
      <c r="A25" s="16" t="s">
        <v>651</v>
      </c>
      <c r="B25" s="6" t="s">
        <v>336</v>
      </c>
      <c r="C25" s="238"/>
      <c r="D25" s="238"/>
      <c r="E25" s="238"/>
    </row>
    <row r="26" spans="1:5" x14ac:dyDescent="0.3">
      <c r="A26" s="15" t="s">
        <v>4</v>
      </c>
      <c r="B26" s="10" t="s">
        <v>336</v>
      </c>
      <c r="C26" s="238"/>
      <c r="D26" s="238"/>
      <c r="E26" s="238"/>
    </row>
    <row r="27" spans="1:5" x14ac:dyDescent="0.3">
      <c r="A27" s="16" t="s">
        <v>652</v>
      </c>
      <c r="B27" s="6" t="s">
        <v>337</v>
      </c>
      <c r="C27" s="238"/>
      <c r="D27" s="238"/>
      <c r="E27" s="238"/>
    </row>
    <row r="28" spans="1:5" x14ac:dyDescent="0.3">
      <c r="A28" s="16" t="s">
        <v>653</v>
      </c>
      <c r="B28" s="6" t="s">
        <v>337</v>
      </c>
      <c r="C28" s="238"/>
      <c r="D28" s="238"/>
      <c r="E28" s="238"/>
    </row>
    <row r="29" spans="1:5" x14ac:dyDescent="0.3">
      <c r="A29" s="17" t="s">
        <v>654</v>
      </c>
      <c r="B29" s="6" t="s">
        <v>337</v>
      </c>
      <c r="C29" s="238"/>
      <c r="D29" s="238"/>
      <c r="E29" s="238"/>
    </row>
    <row r="30" spans="1:5" x14ac:dyDescent="0.3">
      <c r="A30" s="17" t="s">
        <v>655</v>
      </c>
      <c r="B30" s="6" t="s">
        <v>337</v>
      </c>
      <c r="C30" s="238"/>
      <c r="D30" s="238"/>
      <c r="E30" s="238"/>
    </row>
    <row r="31" spans="1:5" x14ac:dyDescent="0.3">
      <c r="A31" s="17" t="s">
        <v>656</v>
      </c>
      <c r="B31" s="6" t="s">
        <v>337</v>
      </c>
      <c r="C31" s="238"/>
      <c r="D31" s="238"/>
      <c r="E31" s="238"/>
    </row>
    <row r="32" spans="1:5" x14ac:dyDescent="0.3">
      <c r="A32" s="17" t="s">
        <v>657</v>
      </c>
      <c r="B32" s="6" t="s">
        <v>337</v>
      </c>
      <c r="C32" s="238"/>
      <c r="D32" s="238"/>
      <c r="E32" s="238"/>
    </row>
    <row r="33" spans="1:5" x14ac:dyDescent="0.3">
      <c r="A33" s="17" t="s">
        <v>658</v>
      </c>
      <c r="B33" s="6" t="s">
        <v>337</v>
      </c>
      <c r="C33" s="238"/>
      <c r="D33" s="238"/>
      <c r="E33" s="238"/>
    </row>
    <row r="34" spans="1:5" x14ac:dyDescent="0.3">
      <c r="A34" s="17" t="s">
        <v>659</v>
      </c>
      <c r="B34" s="6" t="s">
        <v>337</v>
      </c>
      <c r="C34" s="238"/>
      <c r="D34" s="238"/>
      <c r="E34" s="238"/>
    </row>
    <row r="35" spans="1:5" x14ac:dyDescent="0.3">
      <c r="A35" s="17" t="s">
        <v>660</v>
      </c>
      <c r="B35" s="6" t="s">
        <v>337</v>
      </c>
      <c r="C35" s="238"/>
      <c r="D35" s="238"/>
      <c r="E35" s="238"/>
    </row>
    <row r="36" spans="1:5" x14ac:dyDescent="0.3">
      <c r="A36" s="17" t="s">
        <v>661</v>
      </c>
      <c r="B36" s="6" t="s">
        <v>337</v>
      </c>
      <c r="C36" s="238"/>
      <c r="D36" s="238"/>
      <c r="E36" s="238"/>
    </row>
    <row r="37" spans="1:5" ht="26.4" x14ac:dyDescent="0.3">
      <c r="A37" s="17" t="s">
        <v>662</v>
      </c>
      <c r="B37" s="6" t="s">
        <v>337</v>
      </c>
      <c r="C37" s="238"/>
      <c r="D37" s="238"/>
      <c r="E37" s="238"/>
    </row>
    <row r="38" spans="1:5" ht="26.4" x14ac:dyDescent="0.3">
      <c r="A38" s="17" t="s">
        <v>663</v>
      </c>
      <c r="B38" s="6" t="s">
        <v>337</v>
      </c>
      <c r="C38" s="238"/>
      <c r="D38" s="238"/>
      <c r="E38" s="238"/>
    </row>
    <row r="39" spans="1:5" x14ac:dyDescent="0.3">
      <c r="A39" s="15" t="s">
        <v>664</v>
      </c>
      <c r="B39" s="18" t="s">
        <v>337</v>
      </c>
      <c r="C39" s="238">
        <v>5125000</v>
      </c>
      <c r="D39" s="238">
        <v>5125000</v>
      </c>
      <c r="E39" s="238">
        <v>4886880</v>
      </c>
    </row>
    <row r="40" spans="1:5" ht="15.6" x14ac:dyDescent="0.3">
      <c r="A40" s="168" t="s">
        <v>665</v>
      </c>
      <c r="B40" s="169" t="s">
        <v>338</v>
      </c>
      <c r="C40" s="239">
        <f>C39</f>
        <v>5125000</v>
      </c>
      <c r="D40" s="239">
        <f>D39</f>
        <v>5125000</v>
      </c>
      <c r="E40" s="239">
        <f>E39</f>
        <v>4886880</v>
      </c>
    </row>
  </sheetData>
  <mergeCells count="4">
    <mergeCell ref="A4:E4"/>
    <mergeCell ref="A1:E1"/>
    <mergeCell ref="A3:E3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119"/>
  <sheetViews>
    <sheetView workbookViewId="0">
      <selection activeCell="A3" sqref="A3:IV3"/>
    </sheetView>
  </sheetViews>
  <sheetFormatPr defaultRowHeight="14.4" x14ac:dyDescent="0.3"/>
  <cols>
    <col min="1" max="1" width="81" customWidth="1"/>
    <col min="2" max="2" width="10.88671875" customWidth="1"/>
    <col min="3" max="3" width="12.109375" customWidth="1"/>
    <col min="4" max="4" width="12.5546875" customWidth="1"/>
    <col min="5" max="5" width="13.88671875" bestFit="1" customWidth="1"/>
  </cols>
  <sheetData>
    <row r="1" spans="1:5" s="303" customFormat="1" x14ac:dyDescent="0.3">
      <c r="A1" s="311"/>
      <c r="B1" s="311"/>
      <c r="C1" s="311"/>
      <c r="D1" s="311"/>
      <c r="E1" s="311"/>
    </row>
    <row r="2" spans="1:5" s="303" customFormat="1" x14ac:dyDescent="0.3"/>
    <row r="3" spans="1:5" s="303" customFormat="1" ht="27" customHeight="1" x14ac:dyDescent="0.35">
      <c r="A3" s="312" t="s">
        <v>1097</v>
      </c>
      <c r="B3" s="313"/>
      <c r="C3" s="313"/>
      <c r="D3" s="313"/>
      <c r="E3" s="313"/>
    </row>
    <row r="4" spans="1:5" s="303" customFormat="1" ht="27" customHeight="1" x14ac:dyDescent="0.35">
      <c r="A4" s="313" t="s">
        <v>1083</v>
      </c>
      <c r="B4" s="313"/>
      <c r="C4" s="313"/>
      <c r="D4" s="313"/>
      <c r="E4" s="313"/>
    </row>
    <row r="5" spans="1:5" ht="27" customHeight="1" x14ac:dyDescent="0.35">
      <c r="A5" s="314" t="s">
        <v>1011</v>
      </c>
      <c r="B5" s="315"/>
      <c r="C5" s="315"/>
      <c r="D5" s="317"/>
      <c r="E5" s="317"/>
    </row>
    <row r="6" spans="1:5" ht="19.5" customHeight="1" x14ac:dyDescent="0.35">
      <c r="A6" s="87"/>
      <c r="B6" s="88"/>
      <c r="C6" s="88"/>
    </row>
    <row r="7" spans="1:5" x14ac:dyDescent="0.3">
      <c r="A7" s="4" t="s">
        <v>936</v>
      </c>
    </row>
    <row r="8" spans="1:5" ht="27" x14ac:dyDescent="0.3">
      <c r="A8" s="51" t="s">
        <v>917</v>
      </c>
      <c r="B8" s="3" t="s">
        <v>246</v>
      </c>
      <c r="C8" s="105" t="s">
        <v>966</v>
      </c>
      <c r="D8" s="125" t="s">
        <v>28</v>
      </c>
      <c r="E8" s="105" t="s">
        <v>29</v>
      </c>
    </row>
    <row r="9" spans="1:5" x14ac:dyDescent="0.3">
      <c r="A9" s="17" t="s">
        <v>863</v>
      </c>
      <c r="B9" s="6" t="s">
        <v>345</v>
      </c>
      <c r="C9" s="238"/>
      <c r="D9" s="238"/>
      <c r="E9" s="238"/>
    </row>
    <row r="10" spans="1:5" x14ac:dyDescent="0.3">
      <c r="A10" s="17" t="s">
        <v>864</v>
      </c>
      <c r="B10" s="6" t="s">
        <v>345</v>
      </c>
      <c r="C10" s="238"/>
      <c r="D10" s="238"/>
      <c r="E10" s="238"/>
    </row>
    <row r="11" spans="1:5" ht="26.4" x14ac:dyDescent="0.3">
      <c r="A11" s="17" t="s">
        <v>865</v>
      </c>
      <c r="B11" s="6" t="s">
        <v>345</v>
      </c>
      <c r="C11" s="238"/>
      <c r="D11" s="238"/>
      <c r="E11" s="238"/>
    </row>
    <row r="12" spans="1:5" x14ac:dyDescent="0.3">
      <c r="A12" s="17" t="s">
        <v>866</v>
      </c>
      <c r="B12" s="6" t="s">
        <v>345</v>
      </c>
      <c r="C12" s="238"/>
      <c r="D12" s="238"/>
      <c r="E12" s="238"/>
    </row>
    <row r="13" spans="1:5" x14ac:dyDescent="0.3">
      <c r="A13" s="17" t="s">
        <v>867</v>
      </c>
      <c r="B13" s="6" t="s">
        <v>345</v>
      </c>
      <c r="C13" s="238"/>
      <c r="D13" s="238"/>
      <c r="E13" s="238"/>
    </row>
    <row r="14" spans="1:5" x14ac:dyDescent="0.3">
      <c r="A14" s="17" t="s">
        <v>868</v>
      </c>
      <c r="B14" s="6" t="s">
        <v>345</v>
      </c>
      <c r="C14" s="238"/>
      <c r="D14" s="238"/>
      <c r="E14" s="238"/>
    </row>
    <row r="15" spans="1:5" x14ac:dyDescent="0.3">
      <c r="A15" s="17" t="s">
        <v>869</v>
      </c>
      <c r="B15" s="6" t="s">
        <v>345</v>
      </c>
      <c r="C15" s="238"/>
      <c r="D15" s="238"/>
      <c r="E15" s="238"/>
    </row>
    <row r="16" spans="1:5" x14ac:dyDescent="0.3">
      <c r="A16" s="17" t="s">
        <v>870</v>
      </c>
      <c r="B16" s="6" t="s">
        <v>345</v>
      </c>
      <c r="C16" s="238"/>
      <c r="D16" s="238"/>
      <c r="E16" s="238"/>
    </row>
    <row r="17" spans="1:5" x14ac:dyDescent="0.3">
      <c r="A17" s="17" t="s">
        <v>871</v>
      </c>
      <c r="B17" s="6" t="s">
        <v>345</v>
      </c>
      <c r="C17" s="238"/>
      <c r="D17" s="238"/>
      <c r="E17" s="238"/>
    </row>
    <row r="18" spans="1:5" x14ac:dyDescent="0.3">
      <c r="A18" s="17" t="s">
        <v>872</v>
      </c>
      <c r="B18" s="6" t="s">
        <v>345</v>
      </c>
      <c r="C18" s="238"/>
      <c r="D18" s="238"/>
      <c r="E18" s="238"/>
    </row>
    <row r="19" spans="1:5" ht="26.4" x14ac:dyDescent="0.3">
      <c r="A19" s="15" t="s">
        <v>667</v>
      </c>
      <c r="B19" s="10" t="s">
        <v>345</v>
      </c>
      <c r="C19" s="238"/>
      <c r="D19" s="238"/>
      <c r="E19" s="238"/>
    </row>
    <row r="20" spans="1:5" x14ac:dyDescent="0.3">
      <c r="A20" s="17" t="s">
        <v>863</v>
      </c>
      <c r="B20" s="6" t="s">
        <v>346</v>
      </c>
      <c r="C20" s="238"/>
      <c r="D20" s="238"/>
      <c r="E20" s="238"/>
    </row>
    <row r="21" spans="1:5" x14ac:dyDescent="0.3">
      <c r="A21" s="17" t="s">
        <v>864</v>
      </c>
      <c r="B21" s="6" t="s">
        <v>346</v>
      </c>
      <c r="C21" s="238"/>
      <c r="D21" s="238"/>
      <c r="E21" s="238"/>
    </row>
    <row r="22" spans="1:5" ht="26.4" x14ac:dyDescent="0.3">
      <c r="A22" s="17" t="s">
        <v>865</v>
      </c>
      <c r="B22" s="6" t="s">
        <v>346</v>
      </c>
      <c r="C22" s="238"/>
      <c r="D22" s="238"/>
      <c r="E22" s="238"/>
    </row>
    <row r="23" spans="1:5" x14ac:dyDescent="0.3">
      <c r="A23" s="17" t="s">
        <v>866</v>
      </c>
      <c r="B23" s="6" t="s">
        <v>346</v>
      </c>
      <c r="C23" s="238"/>
      <c r="D23" s="238"/>
      <c r="E23" s="238"/>
    </row>
    <row r="24" spans="1:5" x14ac:dyDescent="0.3">
      <c r="A24" s="17" t="s">
        <v>867</v>
      </c>
      <c r="B24" s="6" t="s">
        <v>346</v>
      </c>
      <c r="C24" s="238"/>
      <c r="D24" s="238"/>
      <c r="E24" s="238"/>
    </row>
    <row r="25" spans="1:5" x14ac:dyDescent="0.3">
      <c r="A25" s="17" t="s">
        <v>868</v>
      </c>
      <c r="B25" s="6" t="s">
        <v>346</v>
      </c>
      <c r="C25" s="238"/>
      <c r="D25" s="238"/>
      <c r="E25" s="238"/>
    </row>
    <row r="26" spans="1:5" x14ac:dyDescent="0.3">
      <c r="A26" s="17" t="s">
        <v>869</v>
      </c>
      <c r="B26" s="6" t="s">
        <v>346</v>
      </c>
      <c r="C26" s="238"/>
      <c r="D26" s="238"/>
      <c r="E26" s="238"/>
    </row>
    <row r="27" spans="1:5" x14ac:dyDescent="0.3">
      <c r="A27" s="17" t="s">
        <v>870</v>
      </c>
      <c r="B27" s="6" t="s">
        <v>346</v>
      </c>
      <c r="C27" s="238"/>
      <c r="D27" s="238"/>
      <c r="E27" s="238"/>
    </row>
    <row r="28" spans="1:5" x14ac:dyDescent="0.3">
      <c r="A28" s="17" t="s">
        <v>871</v>
      </c>
      <c r="B28" s="6" t="s">
        <v>346</v>
      </c>
      <c r="C28" s="238"/>
      <c r="D28" s="238"/>
      <c r="E28" s="238"/>
    </row>
    <row r="29" spans="1:5" x14ac:dyDescent="0.3">
      <c r="A29" s="17" t="s">
        <v>872</v>
      </c>
      <c r="B29" s="6" t="s">
        <v>346</v>
      </c>
      <c r="C29" s="238"/>
      <c r="D29" s="238"/>
      <c r="E29" s="238"/>
    </row>
    <row r="30" spans="1:5" ht="26.4" x14ac:dyDescent="0.3">
      <c r="A30" s="15" t="s">
        <v>668</v>
      </c>
      <c r="B30" s="10" t="s">
        <v>346</v>
      </c>
      <c r="C30" s="238"/>
      <c r="D30" s="238"/>
      <c r="E30" s="238"/>
    </row>
    <row r="31" spans="1:5" x14ac:dyDescent="0.3">
      <c r="A31" s="17" t="s">
        <v>863</v>
      </c>
      <c r="B31" s="6" t="s">
        <v>347</v>
      </c>
      <c r="C31" s="238"/>
      <c r="D31" s="238"/>
      <c r="E31" s="238"/>
    </row>
    <row r="32" spans="1:5" x14ac:dyDescent="0.3">
      <c r="A32" s="17" t="s">
        <v>864</v>
      </c>
      <c r="B32" s="6" t="s">
        <v>347</v>
      </c>
      <c r="C32" s="238"/>
      <c r="D32" s="238"/>
      <c r="E32" s="238"/>
    </row>
    <row r="33" spans="1:5" ht="26.4" x14ac:dyDescent="0.3">
      <c r="A33" s="17" t="s">
        <v>865</v>
      </c>
      <c r="B33" s="6" t="s">
        <v>347</v>
      </c>
      <c r="C33" s="238"/>
      <c r="D33" s="238"/>
      <c r="E33" s="238"/>
    </row>
    <row r="34" spans="1:5" x14ac:dyDescent="0.3">
      <c r="A34" s="17" t="s">
        <v>866</v>
      </c>
      <c r="B34" s="6" t="s">
        <v>347</v>
      </c>
      <c r="C34" s="238"/>
      <c r="D34" s="238"/>
      <c r="E34" s="238"/>
    </row>
    <row r="35" spans="1:5" x14ac:dyDescent="0.3">
      <c r="A35" s="17" t="s">
        <v>867</v>
      </c>
      <c r="B35" s="6" t="s">
        <v>347</v>
      </c>
      <c r="C35" s="238"/>
      <c r="D35" s="238"/>
      <c r="E35" s="238"/>
    </row>
    <row r="36" spans="1:5" x14ac:dyDescent="0.3">
      <c r="A36" s="17" t="s">
        <v>868</v>
      </c>
      <c r="B36" s="6" t="s">
        <v>347</v>
      </c>
      <c r="C36" s="238"/>
      <c r="D36" s="238"/>
      <c r="E36" s="238"/>
    </row>
    <row r="37" spans="1:5" x14ac:dyDescent="0.3">
      <c r="A37" s="17" t="s">
        <v>869</v>
      </c>
      <c r="B37" s="6" t="s">
        <v>347</v>
      </c>
      <c r="C37" s="238">
        <v>59757311</v>
      </c>
      <c r="D37" s="238">
        <v>59678961</v>
      </c>
      <c r="E37" s="238">
        <v>38392971</v>
      </c>
    </row>
    <row r="38" spans="1:5" x14ac:dyDescent="0.3">
      <c r="A38" s="17" t="s">
        <v>870</v>
      </c>
      <c r="B38" s="6" t="s">
        <v>347</v>
      </c>
      <c r="C38" s="238"/>
      <c r="D38" s="238"/>
      <c r="E38" s="238"/>
    </row>
    <row r="39" spans="1:5" x14ac:dyDescent="0.3">
      <c r="A39" s="17" t="s">
        <v>871</v>
      </c>
      <c r="B39" s="6" t="s">
        <v>347</v>
      </c>
      <c r="C39" s="238"/>
      <c r="D39" s="238"/>
      <c r="E39" s="238"/>
    </row>
    <row r="40" spans="1:5" x14ac:dyDescent="0.3">
      <c r="A40" s="17" t="s">
        <v>872</v>
      </c>
      <c r="B40" s="6" t="s">
        <v>347</v>
      </c>
      <c r="C40" s="238"/>
      <c r="D40" s="238"/>
      <c r="E40" s="238"/>
    </row>
    <row r="41" spans="1:5" x14ac:dyDescent="0.3">
      <c r="A41" s="15" t="s">
        <v>669</v>
      </c>
      <c r="B41" s="10" t="s">
        <v>347</v>
      </c>
      <c r="C41" s="238">
        <v>59757311</v>
      </c>
      <c r="D41" s="238">
        <v>59678961</v>
      </c>
      <c r="E41" s="238">
        <v>38392971</v>
      </c>
    </row>
    <row r="42" spans="1:5" x14ac:dyDescent="0.3">
      <c r="A42" s="17" t="s">
        <v>873</v>
      </c>
      <c r="B42" s="5" t="s">
        <v>350</v>
      </c>
      <c r="C42" s="238"/>
      <c r="D42" s="238"/>
      <c r="E42" s="238"/>
    </row>
    <row r="43" spans="1:5" x14ac:dyDescent="0.3">
      <c r="A43" s="17" t="s">
        <v>874</v>
      </c>
      <c r="B43" s="5" t="s">
        <v>350</v>
      </c>
      <c r="C43" s="238"/>
      <c r="D43" s="238"/>
      <c r="E43" s="238"/>
    </row>
    <row r="44" spans="1:5" x14ac:dyDescent="0.3">
      <c r="A44" s="17" t="s">
        <v>875</v>
      </c>
      <c r="B44" s="5" t="s">
        <v>350</v>
      </c>
      <c r="C44" s="238"/>
      <c r="D44" s="238"/>
      <c r="E44" s="238"/>
    </row>
    <row r="45" spans="1:5" x14ac:dyDescent="0.3">
      <c r="A45" s="5" t="s">
        <v>876</v>
      </c>
      <c r="B45" s="5" t="s">
        <v>350</v>
      </c>
      <c r="C45" s="238"/>
      <c r="D45" s="238"/>
      <c r="E45" s="238"/>
    </row>
    <row r="46" spans="1:5" x14ac:dyDescent="0.3">
      <c r="A46" s="5" t="s">
        <v>877</v>
      </c>
      <c r="B46" s="5" t="s">
        <v>350</v>
      </c>
      <c r="C46" s="238"/>
      <c r="D46" s="238"/>
      <c r="E46" s="238"/>
    </row>
    <row r="47" spans="1:5" x14ac:dyDescent="0.3">
      <c r="A47" s="5" t="s">
        <v>878</v>
      </c>
      <c r="B47" s="5" t="s">
        <v>350</v>
      </c>
      <c r="C47" s="238"/>
      <c r="D47" s="238"/>
      <c r="E47" s="238"/>
    </row>
    <row r="48" spans="1:5" x14ac:dyDescent="0.3">
      <c r="A48" s="17" t="s">
        <v>879</v>
      </c>
      <c r="B48" s="5" t="s">
        <v>350</v>
      </c>
      <c r="C48" s="238"/>
      <c r="D48" s="238"/>
      <c r="E48" s="238"/>
    </row>
    <row r="49" spans="1:5" x14ac:dyDescent="0.3">
      <c r="A49" s="17" t="s">
        <v>880</v>
      </c>
      <c r="B49" s="5" t="s">
        <v>350</v>
      </c>
      <c r="C49" s="238"/>
      <c r="D49" s="238"/>
      <c r="E49" s="238"/>
    </row>
    <row r="50" spans="1:5" x14ac:dyDescent="0.3">
      <c r="A50" s="17" t="s">
        <v>881</v>
      </c>
      <c r="B50" s="5" t="s">
        <v>350</v>
      </c>
      <c r="C50" s="238"/>
      <c r="D50" s="238"/>
      <c r="E50" s="238"/>
    </row>
    <row r="51" spans="1:5" x14ac:dyDescent="0.3">
      <c r="A51" s="17" t="s">
        <v>882</v>
      </c>
      <c r="B51" s="5" t="s">
        <v>350</v>
      </c>
      <c r="C51" s="238"/>
      <c r="D51" s="238"/>
      <c r="E51" s="238"/>
    </row>
    <row r="52" spans="1:5" ht="26.4" x14ac:dyDescent="0.3">
      <c r="A52" s="15" t="s">
        <v>671</v>
      </c>
      <c r="B52" s="10" t="s">
        <v>350</v>
      </c>
      <c r="C52" s="238"/>
      <c r="D52" s="238"/>
      <c r="E52" s="238"/>
    </row>
    <row r="53" spans="1:5" x14ac:dyDescent="0.3">
      <c r="A53" s="17" t="s">
        <v>873</v>
      </c>
      <c r="B53" s="5" t="s">
        <v>355</v>
      </c>
      <c r="C53" s="238"/>
      <c r="D53" s="238"/>
      <c r="E53" s="238"/>
    </row>
    <row r="54" spans="1:5" x14ac:dyDescent="0.3">
      <c r="A54" s="17" t="s">
        <v>874</v>
      </c>
      <c r="B54" s="5" t="s">
        <v>355</v>
      </c>
      <c r="C54" s="238"/>
      <c r="D54" s="238"/>
      <c r="E54" s="238"/>
    </row>
    <row r="55" spans="1:5" x14ac:dyDescent="0.3">
      <c r="A55" s="17" t="s">
        <v>875</v>
      </c>
      <c r="B55" s="5" t="s">
        <v>355</v>
      </c>
      <c r="C55" s="238"/>
      <c r="D55" s="238"/>
      <c r="E55" s="238"/>
    </row>
    <row r="56" spans="1:5" x14ac:dyDescent="0.3">
      <c r="A56" s="5" t="s">
        <v>876</v>
      </c>
      <c r="B56" s="5" t="s">
        <v>355</v>
      </c>
      <c r="C56" s="238"/>
      <c r="D56" s="238"/>
      <c r="E56" s="238"/>
    </row>
    <row r="57" spans="1:5" x14ac:dyDescent="0.3">
      <c r="A57" s="5" t="s">
        <v>877</v>
      </c>
      <c r="B57" s="5" t="s">
        <v>355</v>
      </c>
      <c r="C57" s="238"/>
      <c r="D57" s="238"/>
      <c r="E57" s="238"/>
    </row>
    <row r="58" spans="1:5" x14ac:dyDescent="0.3">
      <c r="A58" s="5" t="s">
        <v>878</v>
      </c>
      <c r="B58" s="5" t="s">
        <v>355</v>
      </c>
      <c r="C58" s="238"/>
      <c r="D58" s="238"/>
      <c r="E58" s="238"/>
    </row>
    <row r="59" spans="1:5" x14ac:dyDescent="0.3">
      <c r="A59" s="17" t="s">
        <v>879</v>
      </c>
      <c r="B59" s="5" t="s">
        <v>355</v>
      </c>
      <c r="C59" s="238"/>
      <c r="D59" s="238"/>
      <c r="E59" s="238"/>
    </row>
    <row r="60" spans="1:5" x14ac:dyDescent="0.3">
      <c r="A60" s="17" t="s">
        <v>883</v>
      </c>
      <c r="B60" s="5" t="s">
        <v>355</v>
      </c>
      <c r="C60" s="238"/>
      <c r="D60" s="238"/>
      <c r="E60" s="238"/>
    </row>
    <row r="61" spans="1:5" x14ac:dyDescent="0.3">
      <c r="A61" s="17" t="s">
        <v>881</v>
      </c>
      <c r="B61" s="5" t="s">
        <v>355</v>
      </c>
      <c r="C61" s="238"/>
      <c r="D61" s="238"/>
      <c r="E61" s="238"/>
    </row>
    <row r="62" spans="1:5" x14ac:dyDescent="0.3">
      <c r="A62" s="17" t="s">
        <v>882</v>
      </c>
      <c r="B62" s="5" t="s">
        <v>355</v>
      </c>
      <c r="C62" s="238"/>
      <c r="D62" s="238"/>
      <c r="E62" s="238"/>
    </row>
    <row r="63" spans="1:5" x14ac:dyDescent="0.3">
      <c r="A63" s="17" t="s">
        <v>995</v>
      </c>
      <c r="B63" s="9" t="s">
        <v>355</v>
      </c>
      <c r="C63" s="238"/>
      <c r="D63" s="238"/>
      <c r="E63" s="238"/>
    </row>
    <row r="64" spans="1:5" x14ac:dyDescent="0.3">
      <c r="A64" s="20" t="s">
        <v>672</v>
      </c>
      <c r="B64" s="10" t="s">
        <v>356</v>
      </c>
      <c r="C64" s="238">
        <v>1500000</v>
      </c>
      <c r="D64" s="238">
        <v>1500000</v>
      </c>
      <c r="E64" s="238">
        <v>300000</v>
      </c>
    </row>
    <row r="65" spans="1:5" x14ac:dyDescent="0.3">
      <c r="A65" s="17" t="s">
        <v>863</v>
      </c>
      <c r="B65" s="6" t="s">
        <v>384</v>
      </c>
      <c r="C65" s="238"/>
      <c r="D65" s="238"/>
      <c r="E65" s="238"/>
    </row>
    <row r="66" spans="1:5" x14ac:dyDescent="0.3">
      <c r="A66" s="17" t="s">
        <v>864</v>
      </c>
      <c r="B66" s="6" t="s">
        <v>384</v>
      </c>
      <c r="C66" s="238"/>
      <c r="D66" s="238"/>
      <c r="E66" s="238"/>
    </row>
    <row r="67" spans="1:5" ht="26.4" x14ac:dyDescent="0.3">
      <c r="A67" s="17" t="s">
        <v>865</v>
      </c>
      <c r="B67" s="6" t="s">
        <v>384</v>
      </c>
      <c r="C67" s="238"/>
      <c r="D67" s="238"/>
      <c r="E67" s="238"/>
    </row>
    <row r="68" spans="1:5" x14ac:dyDescent="0.3">
      <c r="A68" s="17" t="s">
        <v>866</v>
      </c>
      <c r="B68" s="6" t="s">
        <v>384</v>
      </c>
      <c r="C68" s="238"/>
      <c r="D68" s="238"/>
      <c r="E68" s="238"/>
    </row>
    <row r="69" spans="1:5" x14ac:dyDescent="0.3">
      <c r="A69" s="17" t="s">
        <v>867</v>
      </c>
      <c r="B69" s="6" t="s">
        <v>384</v>
      </c>
      <c r="C69" s="238"/>
      <c r="D69" s="238"/>
      <c r="E69" s="238"/>
    </row>
    <row r="70" spans="1:5" x14ac:dyDescent="0.3">
      <c r="A70" s="17" t="s">
        <v>868</v>
      </c>
      <c r="B70" s="6" t="s">
        <v>384</v>
      </c>
      <c r="C70" s="238"/>
      <c r="D70" s="238"/>
      <c r="E70" s="238"/>
    </row>
    <row r="71" spans="1:5" x14ac:dyDescent="0.3">
      <c r="A71" s="17" t="s">
        <v>869</v>
      </c>
      <c r="B71" s="6" t="s">
        <v>384</v>
      </c>
      <c r="C71" s="238"/>
      <c r="D71" s="238"/>
      <c r="E71" s="238"/>
    </row>
    <row r="72" spans="1:5" x14ac:dyDescent="0.3">
      <c r="A72" s="17" t="s">
        <v>870</v>
      </c>
      <c r="B72" s="6" t="s">
        <v>384</v>
      </c>
      <c r="C72" s="238"/>
      <c r="D72" s="238"/>
      <c r="E72" s="238"/>
    </row>
    <row r="73" spans="1:5" x14ac:dyDescent="0.3">
      <c r="A73" s="17" t="s">
        <v>871</v>
      </c>
      <c r="B73" s="6" t="s">
        <v>384</v>
      </c>
      <c r="C73" s="238"/>
      <c r="D73" s="238"/>
      <c r="E73" s="238"/>
    </row>
    <row r="74" spans="1:5" x14ac:dyDescent="0.3">
      <c r="A74" s="17" t="s">
        <v>872</v>
      </c>
      <c r="B74" s="6" t="s">
        <v>384</v>
      </c>
      <c r="C74" s="238"/>
      <c r="D74" s="238"/>
      <c r="E74" s="238"/>
    </row>
    <row r="75" spans="1:5" ht="26.4" x14ac:dyDescent="0.3">
      <c r="A75" s="15" t="s">
        <v>683</v>
      </c>
      <c r="B75" s="10" t="s">
        <v>384</v>
      </c>
      <c r="C75" s="238"/>
      <c r="D75" s="238"/>
      <c r="E75" s="238"/>
    </row>
    <row r="76" spans="1:5" x14ac:dyDescent="0.3">
      <c r="A76" s="17" t="s">
        <v>863</v>
      </c>
      <c r="B76" s="6" t="s">
        <v>385</v>
      </c>
      <c r="C76" s="238"/>
      <c r="D76" s="238"/>
      <c r="E76" s="238"/>
    </row>
    <row r="77" spans="1:5" x14ac:dyDescent="0.3">
      <c r="A77" s="17" t="s">
        <v>864</v>
      </c>
      <c r="B77" s="6" t="s">
        <v>385</v>
      </c>
      <c r="C77" s="238"/>
      <c r="D77" s="238"/>
      <c r="E77" s="238"/>
    </row>
    <row r="78" spans="1:5" ht="26.4" x14ac:dyDescent="0.3">
      <c r="A78" s="17" t="s">
        <v>865</v>
      </c>
      <c r="B78" s="6" t="s">
        <v>385</v>
      </c>
      <c r="C78" s="238"/>
      <c r="D78" s="238"/>
      <c r="E78" s="238"/>
    </row>
    <row r="79" spans="1:5" x14ac:dyDescent="0.3">
      <c r="A79" s="17" t="s">
        <v>866</v>
      </c>
      <c r="B79" s="6" t="s">
        <v>385</v>
      </c>
      <c r="C79" s="238"/>
      <c r="D79" s="238"/>
      <c r="E79" s="238"/>
    </row>
    <row r="80" spans="1:5" x14ac:dyDescent="0.3">
      <c r="A80" s="17" t="s">
        <v>867</v>
      </c>
      <c r="B80" s="6" t="s">
        <v>385</v>
      </c>
      <c r="C80" s="238"/>
      <c r="D80" s="238"/>
      <c r="E80" s="238"/>
    </row>
    <row r="81" spans="1:5" x14ac:dyDescent="0.3">
      <c r="A81" s="17" t="s">
        <v>868</v>
      </c>
      <c r="B81" s="6" t="s">
        <v>385</v>
      </c>
      <c r="C81" s="238"/>
      <c r="D81" s="238"/>
      <c r="E81" s="238"/>
    </row>
    <row r="82" spans="1:5" x14ac:dyDescent="0.3">
      <c r="A82" s="17" t="s">
        <v>869</v>
      </c>
      <c r="B82" s="6" t="s">
        <v>385</v>
      </c>
      <c r="C82" s="238"/>
      <c r="D82" s="238"/>
      <c r="E82" s="238"/>
    </row>
    <row r="83" spans="1:5" x14ac:dyDescent="0.3">
      <c r="A83" s="17" t="s">
        <v>870</v>
      </c>
      <c r="B83" s="6" t="s">
        <v>385</v>
      </c>
      <c r="C83" s="238"/>
      <c r="D83" s="238"/>
      <c r="E83" s="238"/>
    </row>
    <row r="84" spans="1:5" x14ac:dyDescent="0.3">
      <c r="A84" s="17" t="s">
        <v>871</v>
      </c>
      <c r="B84" s="6" t="s">
        <v>385</v>
      </c>
      <c r="C84" s="238"/>
      <c r="D84" s="238"/>
      <c r="E84" s="238"/>
    </row>
    <row r="85" spans="1:5" x14ac:dyDescent="0.3">
      <c r="A85" s="17" t="s">
        <v>872</v>
      </c>
      <c r="B85" s="6" t="s">
        <v>385</v>
      </c>
      <c r="C85" s="238"/>
      <c r="D85" s="238"/>
      <c r="E85" s="238"/>
    </row>
    <row r="86" spans="1:5" ht="26.4" x14ac:dyDescent="0.3">
      <c r="A86" s="15" t="s">
        <v>682</v>
      </c>
      <c r="B86" s="10" t="s">
        <v>385</v>
      </c>
      <c r="C86" s="238"/>
      <c r="D86" s="238"/>
      <c r="E86" s="238"/>
    </row>
    <row r="87" spans="1:5" x14ac:dyDescent="0.3">
      <c r="A87" s="17" t="s">
        <v>863</v>
      </c>
      <c r="B87" s="6" t="s">
        <v>386</v>
      </c>
      <c r="C87" s="238"/>
      <c r="D87" s="238"/>
      <c r="E87" s="238"/>
    </row>
    <row r="88" spans="1:5" x14ac:dyDescent="0.3">
      <c r="A88" s="17" t="s">
        <v>864</v>
      </c>
      <c r="B88" s="6" t="s">
        <v>386</v>
      </c>
      <c r="C88" s="238"/>
      <c r="D88" s="238"/>
      <c r="E88" s="238"/>
    </row>
    <row r="89" spans="1:5" ht="26.4" x14ac:dyDescent="0.3">
      <c r="A89" s="17" t="s">
        <v>865</v>
      </c>
      <c r="B89" s="6" t="s">
        <v>386</v>
      </c>
      <c r="C89" s="238"/>
      <c r="D89" s="238"/>
      <c r="E89" s="238"/>
    </row>
    <row r="90" spans="1:5" x14ac:dyDescent="0.3">
      <c r="A90" s="17" t="s">
        <v>866</v>
      </c>
      <c r="B90" s="6" t="s">
        <v>386</v>
      </c>
      <c r="C90" s="238"/>
      <c r="D90" s="238"/>
      <c r="E90" s="238"/>
    </row>
    <row r="91" spans="1:5" x14ac:dyDescent="0.3">
      <c r="A91" s="17" t="s">
        <v>867</v>
      </c>
      <c r="B91" s="6" t="s">
        <v>386</v>
      </c>
      <c r="C91" s="238"/>
      <c r="D91" s="238"/>
      <c r="E91" s="238"/>
    </row>
    <row r="92" spans="1:5" x14ac:dyDescent="0.3">
      <c r="A92" s="17" t="s">
        <v>868</v>
      </c>
      <c r="B92" s="6" t="s">
        <v>386</v>
      </c>
      <c r="C92" s="238"/>
      <c r="D92" s="238"/>
      <c r="E92" s="238"/>
    </row>
    <row r="93" spans="1:5" x14ac:dyDescent="0.3">
      <c r="A93" s="17" t="s">
        <v>869</v>
      </c>
      <c r="B93" s="6" t="s">
        <v>386</v>
      </c>
      <c r="C93" s="238"/>
      <c r="D93" s="238"/>
      <c r="E93" s="238"/>
    </row>
    <row r="94" spans="1:5" x14ac:dyDescent="0.3">
      <c r="A94" s="17" t="s">
        <v>870</v>
      </c>
      <c r="B94" s="6" t="s">
        <v>386</v>
      </c>
      <c r="C94" s="238"/>
      <c r="D94" s="238"/>
      <c r="E94" s="238"/>
    </row>
    <row r="95" spans="1:5" x14ac:dyDescent="0.3">
      <c r="A95" s="17" t="s">
        <v>871</v>
      </c>
      <c r="B95" s="6" t="s">
        <v>386</v>
      </c>
      <c r="C95" s="238"/>
      <c r="D95" s="238"/>
      <c r="E95" s="238"/>
    </row>
    <row r="96" spans="1:5" x14ac:dyDescent="0.3">
      <c r="A96" s="17" t="s">
        <v>872</v>
      </c>
      <c r="B96" s="6" t="s">
        <v>386</v>
      </c>
      <c r="C96" s="238"/>
      <c r="D96" s="238"/>
      <c r="E96" s="238"/>
    </row>
    <row r="97" spans="1:5" x14ac:dyDescent="0.3">
      <c r="A97" s="15" t="s">
        <v>681</v>
      </c>
      <c r="B97" s="10" t="s">
        <v>386</v>
      </c>
      <c r="C97" s="238"/>
      <c r="D97" s="238"/>
      <c r="E97" s="238"/>
    </row>
    <row r="98" spans="1:5" x14ac:dyDescent="0.3">
      <c r="A98" s="17" t="s">
        <v>873</v>
      </c>
      <c r="B98" s="5" t="s">
        <v>388</v>
      </c>
      <c r="C98" s="238"/>
      <c r="D98" s="238"/>
      <c r="E98" s="238"/>
    </row>
    <row r="99" spans="1:5" x14ac:dyDescent="0.3">
      <c r="A99" s="17" t="s">
        <v>874</v>
      </c>
      <c r="B99" s="6" t="s">
        <v>388</v>
      </c>
      <c r="C99" s="238"/>
      <c r="D99" s="238"/>
      <c r="E99" s="238"/>
    </row>
    <row r="100" spans="1:5" x14ac:dyDescent="0.3">
      <c r="A100" s="17" t="s">
        <v>875</v>
      </c>
      <c r="B100" s="5" t="s">
        <v>388</v>
      </c>
      <c r="C100" s="238"/>
      <c r="D100" s="238"/>
      <c r="E100" s="238"/>
    </row>
    <row r="101" spans="1:5" x14ac:dyDescent="0.3">
      <c r="A101" s="5" t="s">
        <v>876</v>
      </c>
      <c r="B101" s="6" t="s">
        <v>388</v>
      </c>
      <c r="C101" s="238"/>
      <c r="D101" s="238"/>
      <c r="E101" s="238"/>
    </row>
    <row r="102" spans="1:5" x14ac:dyDescent="0.3">
      <c r="A102" s="5" t="s">
        <v>877</v>
      </c>
      <c r="B102" s="5" t="s">
        <v>388</v>
      </c>
      <c r="C102" s="238"/>
      <c r="D102" s="238"/>
      <c r="E102" s="238"/>
    </row>
    <row r="103" spans="1:5" x14ac:dyDescent="0.3">
      <c r="A103" s="5" t="s">
        <v>878</v>
      </c>
      <c r="B103" s="6" t="s">
        <v>388</v>
      </c>
      <c r="C103" s="238"/>
      <c r="D103" s="238"/>
      <c r="E103" s="238"/>
    </row>
    <row r="104" spans="1:5" x14ac:dyDescent="0.3">
      <c r="A104" s="17" t="s">
        <v>879</v>
      </c>
      <c r="B104" s="5" t="s">
        <v>388</v>
      </c>
      <c r="C104" s="238"/>
      <c r="D104" s="238"/>
      <c r="E104" s="238"/>
    </row>
    <row r="105" spans="1:5" x14ac:dyDescent="0.3">
      <c r="A105" s="17" t="s">
        <v>883</v>
      </c>
      <c r="B105" s="6" t="s">
        <v>388</v>
      </c>
      <c r="C105" s="238"/>
      <c r="D105" s="238"/>
      <c r="E105" s="238"/>
    </row>
    <row r="106" spans="1:5" x14ac:dyDescent="0.3">
      <c r="A106" s="17" t="s">
        <v>881</v>
      </c>
      <c r="B106" s="5" t="s">
        <v>388</v>
      </c>
      <c r="C106" s="238"/>
      <c r="D106" s="238"/>
      <c r="E106" s="238"/>
    </row>
    <row r="107" spans="1:5" x14ac:dyDescent="0.3">
      <c r="A107" s="17" t="s">
        <v>882</v>
      </c>
      <c r="B107" s="6" t="s">
        <v>388</v>
      </c>
      <c r="C107" s="238"/>
      <c r="D107" s="238"/>
      <c r="E107" s="238"/>
    </row>
    <row r="108" spans="1:5" ht="26.4" x14ac:dyDescent="0.3">
      <c r="A108" s="15" t="s">
        <v>679</v>
      </c>
      <c r="B108" s="10" t="s">
        <v>388</v>
      </c>
      <c r="C108" s="238"/>
      <c r="D108" s="238"/>
      <c r="E108" s="238"/>
    </row>
    <row r="109" spans="1:5" x14ac:dyDescent="0.3">
      <c r="A109" s="17" t="s">
        <v>873</v>
      </c>
      <c r="B109" s="5" t="s">
        <v>391</v>
      </c>
      <c r="C109" s="238"/>
      <c r="D109" s="238"/>
      <c r="E109" s="238"/>
    </row>
    <row r="110" spans="1:5" x14ac:dyDescent="0.3">
      <c r="A110" s="17" t="s">
        <v>874</v>
      </c>
      <c r="B110" s="5" t="s">
        <v>391</v>
      </c>
      <c r="C110" s="238"/>
      <c r="D110" s="238"/>
      <c r="E110" s="238"/>
    </row>
    <row r="111" spans="1:5" x14ac:dyDescent="0.3">
      <c r="A111" s="17" t="s">
        <v>875</v>
      </c>
      <c r="B111" s="5" t="s">
        <v>391</v>
      </c>
      <c r="C111" s="238"/>
      <c r="D111" s="238"/>
      <c r="E111" s="238"/>
    </row>
    <row r="112" spans="1:5" x14ac:dyDescent="0.3">
      <c r="A112" s="5" t="s">
        <v>876</v>
      </c>
      <c r="B112" s="5" t="s">
        <v>391</v>
      </c>
      <c r="C112" s="238"/>
      <c r="D112" s="238"/>
      <c r="E112" s="238"/>
    </row>
    <row r="113" spans="1:5" x14ac:dyDescent="0.3">
      <c r="A113" s="5" t="s">
        <v>877</v>
      </c>
      <c r="B113" s="5" t="s">
        <v>391</v>
      </c>
      <c r="C113" s="238"/>
      <c r="D113" s="238"/>
      <c r="E113" s="238"/>
    </row>
    <row r="114" spans="1:5" x14ac:dyDescent="0.3">
      <c r="A114" s="5" t="s">
        <v>878</v>
      </c>
      <c r="B114" s="5" t="s">
        <v>391</v>
      </c>
      <c r="C114" s="238"/>
      <c r="D114" s="238"/>
      <c r="E114" s="238"/>
    </row>
    <row r="115" spans="1:5" x14ac:dyDescent="0.3">
      <c r="A115" s="17" t="s">
        <v>879</v>
      </c>
      <c r="B115" s="5" t="s">
        <v>391</v>
      </c>
      <c r="C115" s="238"/>
      <c r="D115" s="238"/>
      <c r="E115" s="238"/>
    </row>
    <row r="116" spans="1:5" x14ac:dyDescent="0.3">
      <c r="A116" s="17" t="s">
        <v>883</v>
      </c>
      <c r="B116" s="5" t="s">
        <v>391</v>
      </c>
      <c r="C116" s="238"/>
      <c r="D116" s="238"/>
      <c r="E116" s="238"/>
    </row>
    <row r="117" spans="1:5" x14ac:dyDescent="0.3">
      <c r="A117" s="17" t="s">
        <v>881</v>
      </c>
      <c r="B117" s="5" t="s">
        <v>391</v>
      </c>
      <c r="C117" s="238"/>
      <c r="D117" s="238"/>
      <c r="E117" s="238"/>
    </row>
    <row r="118" spans="1:5" x14ac:dyDescent="0.3">
      <c r="A118" s="17" t="s">
        <v>882</v>
      </c>
      <c r="B118" s="5" t="s">
        <v>391</v>
      </c>
      <c r="C118" s="238"/>
      <c r="D118" s="238"/>
      <c r="E118" s="238"/>
    </row>
    <row r="119" spans="1:5" x14ac:dyDescent="0.3">
      <c r="A119" s="20" t="s">
        <v>720</v>
      </c>
      <c r="B119" s="10" t="s">
        <v>391</v>
      </c>
      <c r="C119" s="238"/>
      <c r="D119" s="238"/>
      <c r="E119" s="238"/>
    </row>
  </sheetData>
  <mergeCells count="4">
    <mergeCell ref="A5:E5"/>
    <mergeCell ref="A1:E1"/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117"/>
  <sheetViews>
    <sheetView workbookViewId="0">
      <selection activeCell="A2" sqref="A2:IV4"/>
    </sheetView>
  </sheetViews>
  <sheetFormatPr defaultRowHeight="14.4" x14ac:dyDescent="0.3"/>
  <cols>
    <col min="1" max="1" width="76.5546875" customWidth="1"/>
    <col min="3" max="3" width="13" customWidth="1"/>
    <col min="4" max="4" width="12.6640625" customWidth="1"/>
    <col min="5" max="5" width="13.88671875" bestFit="1" customWidth="1"/>
  </cols>
  <sheetData>
    <row r="1" spans="1:5" s="303" customFormat="1" x14ac:dyDescent="0.3">
      <c r="A1" s="311"/>
      <c r="B1" s="311"/>
      <c r="C1" s="311"/>
      <c r="D1" s="311"/>
      <c r="E1" s="311"/>
    </row>
    <row r="2" spans="1:5" s="303" customFormat="1" ht="27" customHeight="1" x14ac:dyDescent="0.3">
      <c r="A2" s="349" t="s">
        <v>1096</v>
      </c>
      <c r="B2" s="348"/>
      <c r="C2" s="348"/>
      <c r="D2" s="348"/>
      <c r="E2" s="348"/>
    </row>
    <row r="3" spans="1:5" s="303" customFormat="1" ht="27" customHeight="1" x14ac:dyDescent="0.3">
      <c r="A3" s="348" t="s">
        <v>1083</v>
      </c>
      <c r="B3" s="348"/>
      <c r="C3" s="348"/>
      <c r="D3" s="348"/>
      <c r="E3" s="348"/>
    </row>
    <row r="4" spans="1:5" ht="25.5" customHeight="1" x14ac:dyDescent="0.35">
      <c r="A4" s="314" t="s">
        <v>1012</v>
      </c>
      <c r="B4" s="315"/>
      <c r="C4" s="315"/>
    </row>
    <row r="5" spans="1:5" ht="15.75" customHeight="1" x14ac:dyDescent="0.35">
      <c r="A5" s="87"/>
      <c r="B5" s="88"/>
      <c r="C5" s="88"/>
    </row>
    <row r="6" spans="1:5" ht="21" customHeight="1" x14ac:dyDescent="0.3">
      <c r="A6" s="4" t="s">
        <v>936</v>
      </c>
    </row>
    <row r="7" spans="1:5" ht="27" x14ac:dyDescent="0.3">
      <c r="A7" s="51" t="s">
        <v>917</v>
      </c>
      <c r="B7" s="3" t="s">
        <v>246</v>
      </c>
      <c r="C7" s="105" t="s">
        <v>966</v>
      </c>
      <c r="D7" s="125" t="s">
        <v>28</v>
      </c>
      <c r="E7" s="105" t="s">
        <v>29</v>
      </c>
    </row>
    <row r="8" spans="1:5" x14ac:dyDescent="0.3">
      <c r="A8" s="17" t="s">
        <v>884</v>
      </c>
      <c r="B8" s="6" t="s">
        <v>453</v>
      </c>
      <c r="C8" s="238"/>
      <c r="D8" s="238"/>
      <c r="E8" s="238"/>
    </row>
    <row r="9" spans="1:5" x14ac:dyDescent="0.3">
      <c r="A9" s="17" t="s">
        <v>893</v>
      </c>
      <c r="B9" s="6" t="s">
        <v>453</v>
      </c>
      <c r="C9" s="238"/>
      <c r="D9" s="238"/>
      <c r="E9" s="238"/>
    </row>
    <row r="10" spans="1:5" ht="26.4" x14ac:dyDescent="0.3">
      <c r="A10" s="17" t="s">
        <v>894</v>
      </c>
      <c r="B10" s="6" t="s">
        <v>453</v>
      </c>
      <c r="C10" s="238"/>
      <c r="D10" s="238"/>
      <c r="E10" s="238"/>
    </row>
    <row r="11" spans="1:5" x14ac:dyDescent="0.3">
      <c r="A11" s="17" t="s">
        <v>892</v>
      </c>
      <c r="B11" s="6" t="s">
        <v>453</v>
      </c>
      <c r="C11" s="238"/>
      <c r="D11" s="238"/>
      <c r="E11" s="238"/>
    </row>
    <row r="12" spans="1:5" x14ac:dyDescent="0.3">
      <c r="A12" s="17" t="s">
        <v>891</v>
      </c>
      <c r="B12" s="6" t="s">
        <v>453</v>
      </c>
      <c r="C12" s="238"/>
      <c r="D12" s="238"/>
      <c r="E12" s="238"/>
    </row>
    <row r="13" spans="1:5" x14ac:dyDescent="0.3">
      <c r="A13" s="17" t="s">
        <v>890</v>
      </c>
      <c r="B13" s="6" t="s">
        <v>453</v>
      </c>
      <c r="C13" s="238"/>
      <c r="D13" s="238"/>
      <c r="E13" s="238"/>
    </row>
    <row r="14" spans="1:5" x14ac:dyDescent="0.3">
      <c r="A14" s="17" t="s">
        <v>885</v>
      </c>
      <c r="B14" s="6" t="s">
        <v>453</v>
      </c>
      <c r="C14" s="238"/>
      <c r="D14" s="238"/>
      <c r="E14" s="238"/>
    </row>
    <row r="15" spans="1:5" x14ac:dyDescent="0.3">
      <c r="A15" s="17" t="s">
        <v>886</v>
      </c>
      <c r="B15" s="6" t="s">
        <v>453</v>
      </c>
      <c r="C15" s="238"/>
      <c r="D15" s="238"/>
      <c r="E15" s="238"/>
    </row>
    <row r="16" spans="1:5" x14ac:dyDescent="0.3">
      <c r="A16" s="17" t="s">
        <v>887</v>
      </c>
      <c r="B16" s="6" t="s">
        <v>453</v>
      </c>
      <c r="C16" s="238"/>
      <c r="D16" s="238"/>
      <c r="E16" s="238"/>
    </row>
    <row r="17" spans="1:5" x14ac:dyDescent="0.3">
      <c r="A17" s="17" t="s">
        <v>888</v>
      </c>
      <c r="B17" s="6" t="s">
        <v>453</v>
      </c>
      <c r="C17" s="238"/>
      <c r="D17" s="238"/>
      <c r="E17" s="238"/>
    </row>
    <row r="18" spans="1:5" ht="26.4" x14ac:dyDescent="0.3">
      <c r="A18" s="9" t="s">
        <v>730</v>
      </c>
      <c r="B18" s="10" t="s">
        <v>453</v>
      </c>
      <c r="C18" s="238"/>
      <c r="D18" s="238"/>
      <c r="E18" s="238"/>
    </row>
    <row r="19" spans="1:5" x14ac:dyDescent="0.3">
      <c r="A19" s="17" t="s">
        <v>884</v>
      </c>
      <c r="B19" s="6" t="s">
        <v>454</v>
      </c>
      <c r="C19" s="238"/>
      <c r="D19" s="238"/>
      <c r="E19" s="238"/>
    </row>
    <row r="20" spans="1:5" x14ac:dyDescent="0.3">
      <c r="A20" s="17" t="s">
        <v>893</v>
      </c>
      <c r="B20" s="6" t="s">
        <v>454</v>
      </c>
      <c r="C20" s="238"/>
      <c r="D20" s="238"/>
      <c r="E20" s="238"/>
    </row>
    <row r="21" spans="1:5" ht="26.4" x14ac:dyDescent="0.3">
      <c r="A21" s="17" t="s">
        <v>894</v>
      </c>
      <c r="B21" s="6" t="s">
        <v>454</v>
      </c>
      <c r="C21" s="238"/>
      <c r="D21" s="238"/>
      <c r="E21" s="238"/>
    </row>
    <row r="22" spans="1:5" x14ac:dyDescent="0.3">
      <c r="A22" s="17" t="s">
        <v>892</v>
      </c>
      <c r="B22" s="6" t="s">
        <v>454</v>
      </c>
      <c r="C22" s="238"/>
      <c r="D22" s="238"/>
      <c r="E22" s="238"/>
    </row>
    <row r="23" spans="1:5" x14ac:dyDescent="0.3">
      <c r="A23" s="17" t="s">
        <v>891</v>
      </c>
      <c r="B23" s="6" t="s">
        <v>454</v>
      </c>
      <c r="C23" s="238"/>
      <c r="D23" s="238"/>
      <c r="E23" s="238"/>
    </row>
    <row r="24" spans="1:5" x14ac:dyDescent="0.3">
      <c r="A24" s="17" t="s">
        <v>890</v>
      </c>
      <c r="B24" s="6" t="s">
        <v>454</v>
      </c>
      <c r="C24" s="238"/>
      <c r="D24" s="238"/>
      <c r="E24" s="238"/>
    </row>
    <row r="25" spans="1:5" x14ac:dyDescent="0.3">
      <c r="A25" s="17" t="s">
        <v>885</v>
      </c>
      <c r="B25" s="6" t="s">
        <v>454</v>
      </c>
      <c r="C25" s="238"/>
      <c r="D25" s="238"/>
      <c r="E25" s="238"/>
    </row>
    <row r="26" spans="1:5" x14ac:dyDescent="0.3">
      <c r="A26" s="17" t="s">
        <v>886</v>
      </c>
      <c r="B26" s="6" t="s">
        <v>454</v>
      </c>
      <c r="C26" s="238"/>
      <c r="D26" s="238"/>
      <c r="E26" s="238"/>
    </row>
    <row r="27" spans="1:5" x14ac:dyDescent="0.3">
      <c r="A27" s="17" t="s">
        <v>887</v>
      </c>
      <c r="B27" s="6" t="s">
        <v>454</v>
      </c>
      <c r="C27" s="238"/>
      <c r="D27" s="238"/>
      <c r="E27" s="238"/>
    </row>
    <row r="28" spans="1:5" x14ac:dyDescent="0.3">
      <c r="A28" s="17" t="s">
        <v>888</v>
      </c>
      <c r="B28" s="6" t="s">
        <v>454</v>
      </c>
      <c r="C28" s="238"/>
      <c r="D28" s="238"/>
      <c r="E28" s="238"/>
    </row>
    <row r="29" spans="1:5" ht="26.4" x14ac:dyDescent="0.3">
      <c r="A29" s="9" t="s">
        <v>788</v>
      </c>
      <c r="B29" s="10" t="s">
        <v>454</v>
      </c>
      <c r="C29" s="238"/>
      <c r="D29" s="238"/>
      <c r="E29" s="238"/>
    </row>
    <row r="30" spans="1:5" x14ac:dyDescent="0.3">
      <c r="A30" s="17" t="s">
        <v>884</v>
      </c>
      <c r="B30" s="6" t="s">
        <v>455</v>
      </c>
      <c r="C30" s="238"/>
      <c r="D30" s="238"/>
      <c r="E30" s="238"/>
    </row>
    <row r="31" spans="1:5" x14ac:dyDescent="0.3">
      <c r="A31" s="17" t="s">
        <v>893</v>
      </c>
      <c r="B31" s="6" t="s">
        <v>455</v>
      </c>
      <c r="C31" s="238"/>
      <c r="D31" s="238"/>
      <c r="E31" s="238"/>
    </row>
    <row r="32" spans="1:5" ht="26.4" x14ac:dyDescent="0.3">
      <c r="A32" s="17" t="s">
        <v>894</v>
      </c>
      <c r="B32" s="6" t="s">
        <v>455</v>
      </c>
      <c r="C32" s="238"/>
      <c r="D32" s="238"/>
      <c r="E32" s="238">
        <v>23678031</v>
      </c>
    </row>
    <row r="33" spans="1:5" x14ac:dyDescent="0.3">
      <c r="A33" s="17" t="s">
        <v>892</v>
      </c>
      <c r="B33" s="6" t="s">
        <v>455</v>
      </c>
      <c r="C33" s="238"/>
      <c r="D33" s="238"/>
      <c r="E33" s="238"/>
    </row>
    <row r="34" spans="1:5" x14ac:dyDescent="0.3">
      <c r="A34" s="17" t="s">
        <v>891</v>
      </c>
      <c r="B34" s="6" t="s">
        <v>455</v>
      </c>
      <c r="C34" s="238"/>
      <c r="D34" s="238"/>
      <c r="E34" s="238"/>
    </row>
    <row r="35" spans="1:5" x14ac:dyDescent="0.3">
      <c r="A35" s="17" t="s">
        <v>890</v>
      </c>
      <c r="B35" s="6" t="s">
        <v>455</v>
      </c>
      <c r="C35" s="238"/>
      <c r="D35" s="238"/>
      <c r="E35" s="238">
        <v>1729685</v>
      </c>
    </row>
    <row r="36" spans="1:5" x14ac:dyDescent="0.3">
      <c r="A36" s="17" t="s">
        <v>885</v>
      </c>
      <c r="B36" s="6" t="s">
        <v>455</v>
      </c>
      <c r="C36" s="238">
        <v>1887164</v>
      </c>
      <c r="D36" s="238">
        <v>1887164</v>
      </c>
      <c r="E36" s="238">
        <v>372406</v>
      </c>
    </row>
    <row r="37" spans="1:5" x14ac:dyDescent="0.3">
      <c r="A37" s="17" t="s">
        <v>886</v>
      </c>
      <c r="B37" s="6" t="s">
        <v>455</v>
      </c>
      <c r="C37" s="238"/>
      <c r="D37" s="238"/>
      <c r="E37" s="238"/>
    </row>
    <row r="38" spans="1:5" x14ac:dyDescent="0.3">
      <c r="A38" s="17" t="s">
        <v>887</v>
      </c>
      <c r="B38" s="6" t="s">
        <v>455</v>
      </c>
      <c r="C38" s="238"/>
      <c r="D38" s="238"/>
      <c r="E38" s="238"/>
    </row>
    <row r="39" spans="1:5" x14ac:dyDescent="0.3">
      <c r="A39" s="17" t="s">
        <v>888</v>
      </c>
      <c r="B39" s="6" t="s">
        <v>455</v>
      </c>
      <c r="C39" s="238"/>
      <c r="D39" s="238"/>
      <c r="E39" s="238"/>
    </row>
    <row r="40" spans="1:5" x14ac:dyDescent="0.3">
      <c r="A40" s="9" t="s">
        <v>787</v>
      </c>
      <c r="B40" s="10" t="s">
        <v>455</v>
      </c>
      <c r="C40" s="238">
        <f>C30+C31+C32+C34+C33+C35+C36+C37+C38+C39</f>
        <v>1887164</v>
      </c>
      <c r="D40" s="238">
        <f>D30+D31+D32+D34+D33+D35+D36+D37+D38+D39</f>
        <v>1887164</v>
      </c>
      <c r="E40" s="238">
        <f>E30+E31+E32+E34+E33+E35+E36+E37+E38+E39</f>
        <v>25780122</v>
      </c>
    </row>
    <row r="41" spans="1:5" x14ac:dyDescent="0.3">
      <c r="A41" s="17" t="s">
        <v>884</v>
      </c>
      <c r="B41" s="6" t="s">
        <v>461</v>
      </c>
      <c r="C41" s="238"/>
      <c r="D41" s="238"/>
      <c r="E41" s="238"/>
    </row>
    <row r="42" spans="1:5" x14ac:dyDescent="0.3">
      <c r="A42" s="17" t="s">
        <v>893</v>
      </c>
      <c r="B42" s="6" t="s">
        <v>461</v>
      </c>
      <c r="C42" s="238"/>
      <c r="D42" s="238"/>
      <c r="E42" s="238"/>
    </row>
    <row r="43" spans="1:5" ht="26.4" x14ac:dyDescent="0.3">
      <c r="A43" s="17" t="s">
        <v>894</v>
      </c>
      <c r="B43" s="6" t="s">
        <v>461</v>
      </c>
      <c r="C43" s="238"/>
      <c r="D43" s="238"/>
      <c r="E43" s="238"/>
    </row>
    <row r="44" spans="1:5" x14ac:dyDescent="0.3">
      <c r="A44" s="17" t="s">
        <v>892</v>
      </c>
      <c r="B44" s="6" t="s">
        <v>461</v>
      </c>
      <c r="C44" s="238"/>
      <c r="D44" s="238"/>
      <c r="E44" s="238"/>
    </row>
    <row r="45" spans="1:5" x14ac:dyDescent="0.3">
      <c r="A45" s="17" t="s">
        <v>891</v>
      </c>
      <c r="B45" s="6" t="s">
        <v>461</v>
      </c>
      <c r="C45" s="238"/>
      <c r="D45" s="238"/>
      <c r="E45" s="238"/>
    </row>
    <row r="46" spans="1:5" x14ac:dyDescent="0.3">
      <c r="A46" s="17" t="s">
        <v>890</v>
      </c>
      <c r="B46" s="6" t="s">
        <v>461</v>
      </c>
      <c r="C46" s="238"/>
      <c r="D46" s="238"/>
      <c r="E46" s="238"/>
    </row>
    <row r="47" spans="1:5" x14ac:dyDescent="0.3">
      <c r="A47" s="17" t="s">
        <v>885</v>
      </c>
      <c r="B47" s="6" t="s">
        <v>461</v>
      </c>
      <c r="C47" s="238"/>
      <c r="D47" s="238"/>
      <c r="E47" s="238"/>
    </row>
    <row r="48" spans="1:5" x14ac:dyDescent="0.3">
      <c r="A48" s="17" t="s">
        <v>886</v>
      </c>
      <c r="B48" s="6" t="s">
        <v>461</v>
      </c>
      <c r="C48" s="238"/>
      <c r="D48" s="238"/>
      <c r="E48" s="238"/>
    </row>
    <row r="49" spans="1:5" x14ac:dyDescent="0.3">
      <c r="A49" s="17" t="s">
        <v>887</v>
      </c>
      <c r="B49" s="6" t="s">
        <v>461</v>
      </c>
      <c r="C49" s="238"/>
      <c r="D49" s="238"/>
      <c r="E49" s="238"/>
    </row>
    <row r="50" spans="1:5" x14ac:dyDescent="0.3">
      <c r="A50" s="17" t="s">
        <v>888</v>
      </c>
      <c r="B50" s="6" t="s">
        <v>461</v>
      </c>
      <c r="C50" s="238"/>
      <c r="D50" s="238"/>
      <c r="E50" s="238"/>
    </row>
    <row r="51" spans="1:5" ht="26.4" x14ac:dyDescent="0.3">
      <c r="A51" s="9" t="s">
        <v>785</v>
      </c>
      <c r="B51" s="10" t="s">
        <v>461</v>
      </c>
      <c r="C51" s="238"/>
      <c r="D51" s="238"/>
      <c r="E51" s="238"/>
    </row>
    <row r="52" spans="1:5" x14ac:dyDescent="0.3">
      <c r="A52" s="17" t="s">
        <v>889</v>
      </c>
      <c r="B52" s="6" t="s">
        <v>462</v>
      </c>
      <c r="C52" s="238"/>
      <c r="D52" s="238"/>
      <c r="E52" s="238"/>
    </row>
    <row r="53" spans="1:5" x14ac:dyDescent="0.3">
      <c r="A53" s="17" t="s">
        <v>893</v>
      </c>
      <c r="B53" s="6" t="s">
        <v>462</v>
      </c>
      <c r="C53" s="238"/>
      <c r="D53" s="238"/>
      <c r="E53" s="238"/>
    </row>
    <row r="54" spans="1:5" ht="26.4" x14ac:dyDescent="0.3">
      <c r="A54" s="17" t="s">
        <v>894</v>
      </c>
      <c r="B54" s="6" t="s">
        <v>462</v>
      </c>
      <c r="C54" s="238"/>
      <c r="D54" s="238"/>
      <c r="E54" s="238"/>
    </row>
    <row r="55" spans="1:5" x14ac:dyDescent="0.3">
      <c r="A55" s="17" t="s">
        <v>892</v>
      </c>
      <c r="B55" s="6" t="s">
        <v>462</v>
      </c>
      <c r="C55" s="238"/>
      <c r="D55" s="238"/>
      <c r="E55" s="238"/>
    </row>
    <row r="56" spans="1:5" x14ac:dyDescent="0.3">
      <c r="A56" s="17" t="s">
        <v>891</v>
      </c>
      <c r="B56" s="6" t="s">
        <v>462</v>
      </c>
      <c r="C56" s="238"/>
      <c r="D56" s="238"/>
      <c r="E56" s="238"/>
    </row>
    <row r="57" spans="1:5" x14ac:dyDescent="0.3">
      <c r="A57" s="17" t="s">
        <v>890</v>
      </c>
      <c r="B57" s="6" t="s">
        <v>462</v>
      </c>
      <c r="C57" s="238"/>
      <c r="D57" s="238"/>
      <c r="E57" s="238"/>
    </row>
    <row r="58" spans="1:5" x14ac:dyDescent="0.3">
      <c r="A58" s="17" t="s">
        <v>885</v>
      </c>
      <c r="B58" s="6" t="s">
        <v>462</v>
      </c>
      <c r="C58" s="238"/>
      <c r="D58" s="238"/>
      <c r="E58" s="238"/>
    </row>
    <row r="59" spans="1:5" x14ac:dyDescent="0.3">
      <c r="A59" s="17" t="s">
        <v>886</v>
      </c>
      <c r="B59" s="6" t="s">
        <v>462</v>
      </c>
      <c r="C59" s="238"/>
      <c r="D59" s="238"/>
      <c r="E59" s="238"/>
    </row>
    <row r="60" spans="1:5" x14ac:dyDescent="0.3">
      <c r="A60" s="17" t="s">
        <v>887</v>
      </c>
      <c r="B60" s="6" t="s">
        <v>462</v>
      </c>
      <c r="C60" s="238"/>
      <c r="D60" s="238"/>
      <c r="E60" s="238"/>
    </row>
    <row r="61" spans="1:5" x14ac:dyDescent="0.3">
      <c r="A61" s="17" t="s">
        <v>888</v>
      </c>
      <c r="B61" s="6" t="s">
        <v>462</v>
      </c>
      <c r="C61" s="238"/>
      <c r="D61" s="238"/>
      <c r="E61" s="238"/>
    </row>
    <row r="62" spans="1:5" ht="26.4" x14ac:dyDescent="0.3">
      <c r="A62" s="9" t="s">
        <v>789</v>
      </c>
      <c r="B62" s="10" t="s">
        <v>462</v>
      </c>
      <c r="C62" s="238"/>
      <c r="D62" s="238"/>
      <c r="E62" s="238"/>
    </row>
    <row r="63" spans="1:5" x14ac:dyDescent="0.3">
      <c r="A63" s="17" t="s">
        <v>884</v>
      </c>
      <c r="B63" s="6" t="s">
        <v>463</v>
      </c>
      <c r="C63" s="238"/>
      <c r="D63" s="238"/>
      <c r="E63" s="238"/>
    </row>
    <row r="64" spans="1:5" x14ac:dyDescent="0.3">
      <c r="A64" s="17" t="s">
        <v>893</v>
      </c>
      <c r="B64" s="6" t="s">
        <v>463</v>
      </c>
      <c r="C64" s="238"/>
      <c r="D64" s="238"/>
      <c r="E64" s="238"/>
    </row>
    <row r="65" spans="1:5" ht="26.4" x14ac:dyDescent="0.3">
      <c r="A65" s="17" t="s">
        <v>894</v>
      </c>
      <c r="B65" s="6" t="s">
        <v>463</v>
      </c>
      <c r="C65" s="238">
        <v>44876438</v>
      </c>
      <c r="D65" s="238">
        <v>60175430</v>
      </c>
      <c r="E65" s="238">
        <v>42815648</v>
      </c>
    </row>
    <row r="66" spans="1:5" x14ac:dyDescent="0.3">
      <c r="A66" s="17" t="s">
        <v>892</v>
      </c>
      <c r="B66" s="6" t="s">
        <v>463</v>
      </c>
      <c r="C66" s="238"/>
      <c r="D66" s="238"/>
      <c r="E66" s="238"/>
    </row>
    <row r="67" spans="1:5" x14ac:dyDescent="0.3">
      <c r="A67" s="17" t="s">
        <v>891</v>
      </c>
      <c r="B67" s="6" t="s">
        <v>463</v>
      </c>
      <c r="C67" s="238"/>
      <c r="D67" s="238"/>
      <c r="E67" s="238"/>
    </row>
    <row r="68" spans="1:5" x14ac:dyDescent="0.3">
      <c r="A68" s="17" t="s">
        <v>890</v>
      </c>
      <c r="B68" s="6" t="s">
        <v>463</v>
      </c>
      <c r="C68" s="238"/>
      <c r="D68" s="238"/>
      <c r="E68" s="238"/>
    </row>
    <row r="69" spans="1:5" x14ac:dyDescent="0.3">
      <c r="A69" s="17" t="s">
        <v>885</v>
      </c>
      <c r="B69" s="6" t="s">
        <v>463</v>
      </c>
      <c r="C69" s="238"/>
      <c r="D69" s="238"/>
      <c r="E69" s="238"/>
    </row>
    <row r="70" spans="1:5" x14ac:dyDescent="0.3">
      <c r="A70" s="17" t="s">
        <v>886</v>
      </c>
      <c r="B70" s="6" t="s">
        <v>463</v>
      </c>
      <c r="C70" s="238"/>
      <c r="D70" s="238"/>
      <c r="E70" s="238"/>
    </row>
    <row r="71" spans="1:5" x14ac:dyDescent="0.3">
      <c r="A71" s="17" t="s">
        <v>887</v>
      </c>
      <c r="B71" s="6" t="s">
        <v>463</v>
      </c>
      <c r="C71" s="238"/>
      <c r="D71" s="238"/>
      <c r="E71" s="238"/>
    </row>
    <row r="72" spans="1:5" x14ac:dyDescent="0.3">
      <c r="A72" s="17" t="s">
        <v>888</v>
      </c>
      <c r="B72" s="6" t="s">
        <v>463</v>
      </c>
      <c r="C72" s="238"/>
      <c r="D72" s="238"/>
      <c r="E72" s="238"/>
    </row>
    <row r="73" spans="1:5" x14ac:dyDescent="0.3">
      <c r="A73" s="9" t="s">
        <v>735</v>
      </c>
      <c r="B73" s="10" t="s">
        <v>463</v>
      </c>
      <c r="C73" s="238">
        <v>44876438</v>
      </c>
      <c r="D73" s="238">
        <v>60175430</v>
      </c>
      <c r="E73" s="238">
        <v>42815648</v>
      </c>
    </row>
    <row r="74" spans="1:5" x14ac:dyDescent="0.3">
      <c r="A74" s="17" t="s">
        <v>895</v>
      </c>
      <c r="B74" s="5" t="s">
        <v>547</v>
      </c>
      <c r="C74" s="238"/>
      <c r="D74" s="238"/>
      <c r="E74" s="238"/>
    </row>
    <row r="75" spans="1:5" x14ac:dyDescent="0.3">
      <c r="A75" s="17" t="s">
        <v>896</v>
      </c>
      <c r="B75" s="5" t="s">
        <v>547</v>
      </c>
      <c r="C75" s="238"/>
      <c r="D75" s="238"/>
      <c r="E75" s="238"/>
    </row>
    <row r="76" spans="1:5" x14ac:dyDescent="0.3">
      <c r="A76" s="17" t="s">
        <v>904</v>
      </c>
      <c r="B76" s="5" t="s">
        <v>547</v>
      </c>
      <c r="C76" s="238"/>
      <c r="D76" s="238"/>
      <c r="E76" s="238"/>
    </row>
    <row r="77" spans="1:5" x14ac:dyDescent="0.3">
      <c r="A77" s="5" t="s">
        <v>903</v>
      </c>
      <c r="B77" s="5" t="s">
        <v>547</v>
      </c>
      <c r="C77" s="238"/>
      <c r="D77" s="238"/>
      <c r="E77" s="238"/>
    </row>
    <row r="78" spans="1:5" x14ac:dyDescent="0.3">
      <c r="A78" s="5" t="s">
        <v>902</v>
      </c>
      <c r="B78" s="5" t="s">
        <v>547</v>
      </c>
      <c r="C78" s="238"/>
      <c r="D78" s="238"/>
      <c r="E78" s="238"/>
    </row>
    <row r="79" spans="1:5" x14ac:dyDescent="0.3">
      <c r="A79" s="5" t="s">
        <v>901</v>
      </c>
      <c r="B79" s="5" t="s">
        <v>547</v>
      </c>
      <c r="C79" s="238"/>
      <c r="D79" s="238"/>
      <c r="E79" s="238"/>
    </row>
    <row r="80" spans="1:5" x14ac:dyDescent="0.3">
      <c r="A80" s="17" t="s">
        <v>900</v>
      </c>
      <c r="B80" s="5" t="s">
        <v>547</v>
      </c>
      <c r="C80" s="238"/>
      <c r="D80" s="238"/>
      <c r="E80" s="238"/>
    </row>
    <row r="81" spans="1:5" x14ac:dyDescent="0.3">
      <c r="A81" s="17" t="s">
        <v>905</v>
      </c>
      <c r="B81" s="5" t="s">
        <v>547</v>
      </c>
      <c r="C81" s="238"/>
      <c r="D81" s="238"/>
      <c r="E81" s="238"/>
    </row>
    <row r="82" spans="1:5" x14ac:dyDescent="0.3">
      <c r="A82" s="17" t="s">
        <v>897</v>
      </c>
      <c r="B82" s="5" t="s">
        <v>547</v>
      </c>
      <c r="C82" s="238"/>
      <c r="D82" s="238"/>
      <c r="E82" s="238"/>
    </row>
    <row r="83" spans="1:5" x14ac:dyDescent="0.3">
      <c r="A83" s="17" t="s">
        <v>898</v>
      </c>
      <c r="B83" s="5" t="s">
        <v>547</v>
      </c>
      <c r="C83" s="238"/>
      <c r="D83" s="238"/>
      <c r="E83" s="238"/>
    </row>
    <row r="84" spans="1:5" ht="26.4" x14ac:dyDescent="0.3">
      <c r="A84" s="9" t="s">
        <v>822</v>
      </c>
      <c r="B84" s="10" t="s">
        <v>547</v>
      </c>
      <c r="C84" s="238"/>
      <c r="D84" s="238"/>
      <c r="E84" s="238"/>
    </row>
    <row r="85" spans="1:5" x14ac:dyDescent="0.3">
      <c r="A85" s="17" t="s">
        <v>895</v>
      </c>
      <c r="B85" s="5" t="s">
        <v>548</v>
      </c>
      <c r="C85" s="238"/>
      <c r="D85" s="238"/>
      <c r="E85" s="238"/>
    </row>
    <row r="86" spans="1:5" x14ac:dyDescent="0.3">
      <c r="A86" s="17" t="s">
        <v>896</v>
      </c>
      <c r="B86" s="5" t="s">
        <v>548</v>
      </c>
      <c r="C86" s="238"/>
      <c r="D86" s="238"/>
      <c r="E86" s="238"/>
    </row>
    <row r="87" spans="1:5" x14ac:dyDescent="0.3">
      <c r="A87" s="17" t="s">
        <v>904</v>
      </c>
      <c r="B87" s="5" t="s">
        <v>548</v>
      </c>
      <c r="C87" s="238"/>
      <c r="D87" s="238"/>
      <c r="E87" s="238"/>
    </row>
    <row r="88" spans="1:5" x14ac:dyDescent="0.3">
      <c r="A88" s="5" t="s">
        <v>903</v>
      </c>
      <c r="B88" s="5" t="s">
        <v>548</v>
      </c>
      <c r="C88" s="238"/>
      <c r="D88" s="238"/>
      <c r="E88" s="238"/>
    </row>
    <row r="89" spans="1:5" x14ac:dyDescent="0.3">
      <c r="A89" s="5" t="s">
        <v>902</v>
      </c>
      <c r="B89" s="5" t="s">
        <v>548</v>
      </c>
      <c r="C89" s="238"/>
      <c r="D89" s="238"/>
      <c r="E89" s="238"/>
    </row>
    <row r="90" spans="1:5" x14ac:dyDescent="0.3">
      <c r="A90" s="5" t="s">
        <v>901</v>
      </c>
      <c r="B90" s="5" t="s">
        <v>548</v>
      </c>
      <c r="C90" s="238"/>
      <c r="D90" s="238"/>
      <c r="E90" s="238"/>
    </row>
    <row r="91" spans="1:5" x14ac:dyDescent="0.3">
      <c r="A91" s="17" t="s">
        <v>900</v>
      </c>
      <c r="B91" s="5" t="s">
        <v>548</v>
      </c>
      <c r="C91" s="238"/>
      <c r="D91" s="238"/>
      <c r="E91" s="238"/>
    </row>
    <row r="92" spans="1:5" x14ac:dyDescent="0.3">
      <c r="A92" s="17" t="s">
        <v>899</v>
      </c>
      <c r="B92" s="5" t="s">
        <v>548</v>
      </c>
      <c r="C92" s="238"/>
      <c r="D92" s="238"/>
      <c r="E92" s="238"/>
    </row>
    <row r="93" spans="1:5" x14ac:dyDescent="0.3">
      <c r="A93" s="17" t="s">
        <v>897</v>
      </c>
      <c r="B93" s="5" t="s">
        <v>548</v>
      </c>
      <c r="C93" s="238"/>
      <c r="D93" s="238"/>
      <c r="E93" s="238"/>
    </row>
    <row r="94" spans="1:5" x14ac:dyDescent="0.3">
      <c r="A94" s="17" t="s">
        <v>898</v>
      </c>
      <c r="B94" s="5" t="s">
        <v>548</v>
      </c>
      <c r="C94" s="238"/>
      <c r="D94" s="238"/>
      <c r="E94" s="238"/>
    </row>
    <row r="95" spans="1:5" x14ac:dyDescent="0.3">
      <c r="A95" s="20" t="s">
        <v>823</v>
      </c>
      <c r="B95" s="10" t="s">
        <v>1071</v>
      </c>
      <c r="C95" s="238"/>
      <c r="D95" s="238"/>
      <c r="E95" s="238">
        <v>16216</v>
      </c>
    </row>
    <row r="96" spans="1:5" x14ac:dyDescent="0.3">
      <c r="A96" s="17" t="s">
        <v>895</v>
      </c>
      <c r="B96" s="5" t="s">
        <v>552</v>
      </c>
      <c r="C96" s="238"/>
      <c r="D96" s="238"/>
      <c r="E96" s="238"/>
    </row>
    <row r="97" spans="1:5" x14ac:dyDescent="0.3">
      <c r="A97" s="17" t="s">
        <v>896</v>
      </c>
      <c r="B97" s="5" t="s">
        <v>552</v>
      </c>
      <c r="C97" s="238"/>
      <c r="D97" s="238"/>
      <c r="E97" s="238"/>
    </row>
    <row r="98" spans="1:5" x14ac:dyDescent="0.3">
      <c r="A98" s="17" t="s">
        <v>904</v>
      </c>
      <c r="B98" s="5" t="s">
        <v>552</v>
      </c>
      <c r="C98" s="238"/>
      <c r="D98" s="238"/>
      <c r="E98" s="238"/>
    </row>
    <row r="99" spans="1:5" x14ac:dyDescent="0.3">
      <c r="A99" s="5" t="s">
        <v>903</v>
      </c>
      <c r="B99" s="5" t="s">
        <v>552</v>
      </c>
      <c r="C99" s="238"/>
      <c r="D99" s="238"/>
      <c r="E99" s="238"/>
    </row>
    <row r="100" spans="1:5" x14ac:dyDescent="0.3">
      <c r="A100" s="5" t="s">
        <v>902</v>
      </c>
      <c r="B100" s="5" t="s">
        <v>552</v>
      </c>
      <c r="C100" s="238"/>
      <c r="D100" s="238"/>
      <c r="E100" s="238"/>
    </row>
    <row r="101" spans="1:5" x14ac:dyDescent="0.3">
      <c r="A101" s="5" t="s">
        <v>901</v>
      </c>
      <c r="B101" s="5" t="s">
        <v>552</v>
      </c>
      <c r="C101" s="238"/>
      <c r="D101" s="238"/>
      <c r="E101" s="238"/>
    </row>
    <row r="102" spans="1:5" x14ac:dyDescent="0.3">
      <c r="A102" s="17" t="s">
        <v>900</v>
      </c>
      <c r="B102" s="5" t="s">
        <v>552</v>
      </c>
      <c r="C102" s="238"/>
      <c r="D102" s="238"/>
      <c r="E102" s="238"/>
    </row>
    <row r="103" spans="1:5" x14ac:dyDescent="0.3">
      <c r="A103" s="17" t="s">
        <v>905</v>
      </c>
      <c r="B103" s="5" t="s">
        <v>552</v>
      </c>
      <c r="C103" s="238"/>
      <c r="D103" s="238"/>
      <c r="E103" s="238"/>
    </row>
    <row r="104" spans="1:5" x14ac:dyDescent="0.3">
      <c r="A104" s="17" t="s">
        <v>897</v>
      </c>
      <c r="B104" s="5" t="s">
        <v>552</v>
      </c>
      <c r="C104" s="238"/>
      <c r="D104" s="238"/>
      <c r="E104" s="238"/>
    </row>
    <row r="105" spans="1:5" x14ac:dyDescent="0.3">
      <c r="A105" s="17" t="s">
        <v>898</v>
      </c>
      <c r="B105" s="5" t="s">
        <v>552</v>
      </c>
      <c r="C105" s="238"/>
      <c r="D105" s="238"/>
      <c r="E105" s="238"/>
    </row>
    <row r="106" spans="1:5" ht="26.4" x14ac:dyDescent="0.3">
      <c r="A106" s="9" t="s">
        <v>824</v>
      </c>
      <c r="B106" s="10" t="s">
        <v>552</v>
      </c>
      <c r="C106" s="238"/>
      <c r="D106" s="238"/>
      <c r="E106" s="238"/>
    </row>
    <row r="107" spans="1:5" x14ac:dyDescent="0.3">
      <c r="A107" s="17" t="s">
        <v>895</v>
      </c>
      <c r="B107" s="5" t="s">
        <v>996</v>
      </c>
      <c r="C107" s="238"/>
      <c r="D107" s="238"/>
      <c r="E107" s="238"/>
    </row>
    <row r="108" spans="1:5" x14ac:dyDescent="0.3">
      <c r="A108" s="17" t="s">
        <v>896</v>
      </c>
      <c r="B108" s="5" t="s">
        <v>996</v>
      </c>
      <c r="C108" s="238"/>
      <c r="D108" s="238"/>
      <c r="E108" s="238"/>
    </row>
    <row r="109" spans="1:5" x14ac:dyDescent="0.3">
      <c r="A109" s="17" t="s">
        <v>904</v>
      </c>
      <c r="B109" s="5" t="s">
        <v>996</v>
      </c>
      <c r="C109" s="238"/>
      <c r="D109" s="238"/>
      <c r="E109" s="238">
        <v>270000</v>
      </c>
    </row>
    <row r="110" spans="1:5" x14ac:dyDescent="0.3">
      <c r="A110" s="5" t="s">
        <v>903</v>
      </c>
      <c r="B110" s="5" t="s">
        <v>996</v>
      </c>
      <c r="C110" s="238"/>
      <c r="D110" s="238"/>
      <c r="E110" s="238">
        <v>113053378</v>
      </c>
    </row>
    <row r="111" spans="1:5" x14ac:dyDescent="0.3">
      <c r="A111" s="5" t="s">
        <v>902</v>
      </c>
      <c r="B111" s="5" t="s">
        <v>996</v>
      </c>
      <c r="C111" s="238"/>
      <c r="D111" s="238"/>
      <c r="E111" s="238"/>
    </row>
    <row r="112" spans="1:5" x14ac:dyDescent="0.3">
      <c r="A112" s="5" t="s">
        <v>901</v>
      </c>
      <c r="B112" s="5" t="s">
        <v>996</v>
      </c>
      <c r="C112" s="238"/>
      <c r="D112" s="238"/>
      <c r="E112" s="238"/>
    </row>
    <row r="113" spans="1:5" x14ac:dyDescent="0.3">
      <c r="A113" s="17" t="s">
        <v>900</v>
      </c>
      <c r="B113" s="5" t="s">
        <v>996</v>
      </c>
      <c r="C113" s="238"/>
      <c r="D113" s="238"/>
      <c r="E113" s="238"/>
    </row>
    <row r="114" spans="1:5" x14ac:dyDescent="0.3">
      <c r="A114" s="17" t="s">
        <v>899</v>
      </c>
      <c r="B114" s="5" t="s">
        <v>996</v>
      </c>
      <c r="C114" s="238"/>
      <c r="D114" s="238"/>
      <c r="E114" s="238"/>
    </row>
    <row r="115" spans="1:5" x14ac:dyDescent="0.3">
      <c r="A115" s="17" t="s">
        <v>897</v>
      </c>
      <c r="B115" s="5" t="s">
        <v>996</v>
      </c>
      <c r="C115" s="238"/>
      <c r="D115" s="238"/>
      <c r="E115" s="238"/>
    </row>
    <row r="116" spans="1:5" x14ac:dyDescent="0.3">
      <c r="A116" s="17" t="s">
        <v>898</v>
      </c>
      <c r="B116" s="5" t="s">
        <v>996</v>
      </c>
      <c r="C116" s="238"/>
      <c r="D116" s="238"/>
      <c r="E116" s="238"/>
    </row>
    <row r="117" spans="1:5" x14ac:dyDescent="0.3">
      <c r="A117" s="20" t="s">
        <v>825</v>
      </c>
      <c r="B117" s="9" t="s">
        <v>996</v>
      </c>
      <c r="C117" s="238">
        <v>115000000</v>
      </c>
      <c r="D117" s="238">
        <v>115000000</v>
      </c>
      <c r="E117" s="238">
        <v>113323378</v>
      </c>
    </row>
  </sheetData>
  <mergeCells count="4">
    <mergeCell ref="A4:C4"/>
    <mergeCell ref="A1:E1"/>
    <mergeCell ref="A3:E3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4"/>
  <sheetViews>
    <sheetView workbookViewId="0">
      <selection activeCell="A2" sqref="A2:E2"/>
    </sheetView>
  </sheetViews>
  <sheetFormatPr defaultRowHeight="14.4" x14ac:dyDescent="0.3"/>
  <cols>
    <col min="1" max="1" width="65" customWidth="1"/>
    <col min="3" max="3" width="14.88671875" bestFit="1" customWidth="1"/>
    <col min="4" max="4" width="11.6640625" customWidth="1"/>
    <col min="5" max="5" width="12.6640625" customWidth="1"/>
  </cols>
  <sheetData>
    <row r="1" spans="1:5" ht="24" customHeight="1" x14ac:dyDescent="0.35">
      <c r="A1" s="313"/>
      <c r="B1" s="342"/>
      <c r="C1" s="342"/>
      <c r="D1" s="317"/>
      <c r="E1" s="317"/>
    </row>
    <row r="2" spans="1:5" s="303" customFormat="1" ht="24" customHeight="1" x14ac:dyDescent="0.3">
      <c r="A2" s="349" t="s">
        <v>1095</v>
      </c>
      <c r="B2" s="348"/>
      <c r="C2" s="348"/>
      <c r="D2" s="348"/>
      <c r="E2" s="348"/>
    </row>
    <row r="3" spans="1:5" s="303" customFormat="1" ht="24" customHeight="1" x14ac:dyDescent="0.3">
      <c r="A3" s="348" t="s">
        <v>1083</v>
      </c>
      <c r="B3" s="348"/>
      <c r="C3" s="348"/>
      <c r="D3" s="348"/>
      <c r="E3" s="348"/>
    </row>
    <row r="4" spans="1:5" ht="26.25" customHeight="1" x14ac:dyDescent="0.35">
      <c r="A4" s="314" t="s">
        <v>1013</v>
      </c>
      <c r="B4" s="315"/>
      <c r="C4" s="315"/>
      <c r="D4" s="317"/>
      <c r="E4" s="317"/>
    </row>
    <row r="6" spans="1:5" ht="27" x14ac:dyDescent="0.3">
      <c r="A6" s="51" t="s">
        <v>917</v>
      </c>
      <c r="B6" s="3" t="s">
        <v>246</v>
      </c>
      <c r="C6" s="105" t="s">
        <v>966</v>
      </c>
      <c r="D6" s="125" t="s">
        <v>28</v>
      </c>
      <c r="E6" s="105" t="s">
        <v>29</v>
      </c>
    </row>
    <row r="7" spans="1:5" x14ac:dyDescent="0.3">
      <c r="A7" s="5" t="s">
        <v>792</v>
      </c>
      <c r="B7" s="5" t="s">
        <v>473</v>
      </c>
      <c r="C7" s="238"/>
      <c r="D7" s="238"/>
      <c r="E7" s="238"/>
    </row>
    <row r="8" spans="1:5" x14ac:dyDescent="0.3">
      <c r="A8" s="5" t="s">
        <v>793</v>
      </c>
      <c r="B8" s="5" t="s">
        <v>473</v>
      </c>
      <c r="C8" s="238"/>
      <c r="D8" s="238"/>
      <c r="E8" s="238"/>
    </row>
    <row r="9" spans="1:5" x14ac:dyDescent="0.3">
      <c r="A9" s="5" t="s">
        <v>794</v>
      </c>
      <c r="B9" s="5" t="s">
        <v>473</v>
      </c>
      <c r="C9" s="238">
        <v>3400000</v>
      </c>
      <c r="D9" s="238">
        <v>3400000</v>
      </c>
      <c r="E9" s="238">
        <v>2321960</v>
      </c>
    </row>
    <row r="10" spans="1:5" x14ac:dyDescent="0.3">
      <c r="A10" s="5" t="s">
        <v>795</v>
      </c>
      <c r="B10" s="5" t="s">
        <v>473</v>
      </c>
      <c r="C10" s="238"/>
      <c r="D10" s="238"/>
      <c r="E10" s="238"/>
    </row>
    <row r="11" spans="1:5" x14ac:dyDescent="0.3">
      <c r="A11" s="9" t="s">
        <v>740</v>
      </c>
      <c r="B11" s="10" t="s">
        <v>473</v>
      </c>
      <c r="C11" s="238">
        <f>C7+C8+C9+C10</f>
        <v>3400000</v>
      </c>
      <c r="D11" s="238">
        <f>D7+D8+D9+D10</f>
        <v>3400000</v>
      </c>
      <c r="E11" s="238">
        <f>E7+E8+E9+E10</f>
        <v>2321960</v>
      </c>
    </row>
    <row r="12" spans="1:5" x14ac:dyDescent="0.3">
      <c r="A12" s="5" t="s">
        <v>741</v>
      </c>
      <c r="B12" s="6" t="s">
        <v>474</v>
      </c>
      <c r="C12" s="238">
        <v>25000000</v>
      </c>
      <c r="D12" s="238">
        <v>32197875</v>
      </c>
      <c r="E12" s="238">
        <v>20763087</v>
      </c>
    </row>
    <row r="13" spans="1:5" ht="27.6" x14ac:dyDescent="0.3">
      <c r="A13" s="65" t="s">
        <v>475</v>
      </c>
      <c r="B13" s="65" t="s">
        <v>474</v>
      </c>
      <c r="C13" s="238">
        <v>25000000</v>
      </c>
      <c r="D13" s="238">
        <v>32197875</v>
      </c>
      <c r="E13" s="238">
        <v>20763087</v>
      </c>
    </row>
    <row r="14" spans="1:5" ht="27.6" x14ac:dyDescent="0.3">
      <c r="A14" s="65" t="s">
        <v>476</v>
      </c>
      <c r="B14" s="65" t="s">
        <v>474</v>
      </c>
      <c r="C14" s="238"/>
      <c r="D14" s="238"/>
      <c r="E14" s="238"/>
    </row>
    <row r="15" spans="1:5" x14ac:dyDescent="0.3">
      <c r="A15" s="5" t="s">
        <v>743</v>
      </c>
      <c r="B15" s="6" t="s">
        <v>480</v>
      </c>
      <c r="C15" s="238">
        <v>3000000</v>
      </c>
      <c r="D15" s="238">
        <v>0</v>
      </c>
      <c r="E15" s="238">
        <v>0</v>
      </c>
    </row>
    <row r="16" spans="1:5" ht="27.6" x14ac:dyDescent="0.3">
      <c r="A16" s="65" t="s">
        <v>481</v>
      </c>
      <c r="B16" s="65" t="s">
        <v>480</v>
      </c>
      <c r="C16" s="238"/>
      <c r="D16" s="238"/>
      <c r="E16" s="238"/>
    </row>
    <row r="17" spans="1:5" ht="27.6" x14ac:dyDescent="0.3">
      <c r="A17" s="65" t="s">
        <v>482</v>
      </c>
      <c r="B17" s="65" t="s">
        <v>480</v>
      </c>
      <c r="C17" s="238">
        <v>3000000</v>
      </c>
      <c r="D17" s="238">
        <v>0</v>
      </c>
      <c r="E17" s="238">
        <v>0</v>
      </c>
    </row>
    <row r="18" spans="1:5" x14ac:dyDescent="0.3">
      <c r="A18" s="65" t="s">
        <v>483</v>
      </c>
      <c r="B18" s="65" t="s">
        <v>480</v>
      </c>
      <c r="C18" s="238"/>
      <c r="D18" s="238"/>
      <c r="E18" s="238"/>
    </row>
    <row r="19" spans="1:5" x14ac:dyDescent="0.3">
      <c r="A19" s="65" t="s">
        <v>484</v>
      </c>
      <c r="B19" s="65" t="s">
        <v>480</v>
      </c>
      <c r="C19" s="238"/>
      <c r="D19" s="238"/>
      <c r="E19" s="238"/>
    </row>
    <row r="20" spans="1:5" x14ac:dyDescent="0.3">
      <c r="A20" s="5" t="s">
        <v>800</v>
      </c>
      <c r="B20" s="6" t="s">
        <v>485</v>
      </c>
      <c r="C20" s="238"/>
      <c r="D20" s="238"/>
      <c r="E20" s="238"/>
    </row>
    <row r="21" spans="1:5" x14ac:dyDescent="0.3">
      <c r="A21" s="65" t="s">
        <v>493</v>
      </c>
      <c r="B21" s="65" t="s">
        <v>485</v>
      </c>
      <c r="C21" s="238"/>
      <c r="D21" s="238"/>
      <c r="E21" s="238"/>
    </row>
    <row r="22" spans="1:5" x14ac:dyDescent="0.3">
      <c r="A22" s="65" t="s">
        <v>494</v>
      </c>
      <c r="B22" s="65" t="s">
        <v>485</v>
      </c>
      <c r="C22" s="238"/>
      <c r="D22" s="238"/>
      <c r="E22" s="238"/>
    </row>
    <row r="23" spans="1:5" x14ac:dyDescent="0.3">
      <c r="A23" s="9" t="s">
        <v>772</v>
      </c>
      <c r="B23" s="10" t="s">
        <v>501</v>
      </c>
      <c r="C23" s="238">
        <f>C15+C12</f>
        <v>28000000</v>
      </c>
      <c r="D23" s="238">
        <f>D15+D12</f>
        <v>32197875</v>
      </c>
      <c r="E23" s="238">
        <f>E15+E12</f>
        <v>20763087</v>
      </c>
    </row>
    <row r="24" spans="1:5" x14ac:dyDescent="0.3">
      <c r="A24" s="5" t="s">
        <v>801</v>
      </c>
      <c r="B24" s="5" t="s">
        <v>502</v>
      </c>
      <c r="C24" s="238"/>
      <c r="D24" s="238"/>
      <c r="E24" s="238"/>
    </row>
    <row r="25" spans="1:5" x14ac:dyDescent="0.3">
      <c r="A25" s="5" t="s">
        <v>803</v>
      </c>
      <c r="B25" s="5" t="s">
        <v>502</v>
      </c>
      <c r="C25" s="238"/>
      <c r="D25" s="238"/>
      <c r="E25" s="238"/>
    </row>
    <row r="26" spans="1:5" x14ac:dyDescent="0.3">
      <c r="A26" s="5" t="s">
        <v>804</v>
      </c>
      <c r="B26" s="5" t="s">
        <v>502</v>
      </c>
      <c r="C26" s="238"/>
      <c r="D26" s="238"/>
      <c r="E26" s="238"/>
    </row>
    <row r="27" spans="1:5" x14ac:dyDescent="0.3">
      <c r="A27" s="5" t="s">
        <v>805</v>
      </c>
      <c r="B27" s="5" t="s">
        <v>502</v>
      </c>
      <c r="C27" s="238"/>
      <c r="D27" s="238"/>
      <c r="E27" s="238"/>
    </row>
    <row r="28" spans="1:5" x14ac:dyDescent="0.3">
      <c r="A28" s="5" t="s">
        <v>807</v>
      </c>
      <c r="B28" s="5" t="s">
        <v>502</v>
      </c>
      <c r="C28" s="238"/>
      <c r="D28" s="238"/>
      <c r="E28" s="238"/>
    </row>
    <row r="29" spans="1:5" x14ac:dyDescent="0.3">
      <c r="A29" s="5" t="s">
        <v>808</v>
      </c>
      <c r="B29" s="5" t="s">
        <v>502</v>
      </c>
      <c r="C29" s="238"/>
      <c r="D29" s="238"/>
      <c r="E29" s="238"/>
    </row>
    <row r="30" spans="1:5" x14ac:dyDescent="0.3">
      <c r="A30" s="5" t="s">
        <v>809</v>
      </c>
      <c r="B30" s="5" t="s">
        <v>502</v>
      </c>
      <c r="C30" s="238"/>
      <c r="D30" s="238"/>
      <c r="E30" s="238"/>
    </row>
    <row r="31" spans="1:5" x14ac:dyDescent="0.3">
      <c r="A31" s="5" t="s">
        <v>810</v>
      </c>
      <c r="B31" s="5" t="s">
        <v>502</v>
      </c>
      <c r="C31" s="238"/>
      <c r="D31" s="238"/>
      <c r="E31" s="238"/>
    </row>
    <row r="32" spans="1:5" ht="39.6" x14ac:dyDescent="0.3">
      <c r="A32" s="5" t="s">
        <v>811</v>
      </c>
      <c r="B32" s="5" t="s">
        <v>502</v>
      </c>
      <c r="C32" s="238"/>
      <c r="D32" s="238"/>
      <c r="E32" s="238"/>
    </row>
    <row r="33" spans="1:5" x14ac:dyDescent="0.3">
      <c r="A33" s="5" t="s">
        <v>999</v>
      </c>
      <c r="B33" s="5" t="s">
        <v>502</v>
      </c>
      <c r="C33" s="238">
        <v>250000</v>
      </c>
      <c r="D33" s="238">
        <v>250000</v>
      </c>
      <c r="E33" s="238">
        <v>216714</v>
      </c>
    </row>
    <row r="34" spans="1:5" x14ac:dyDescent="0.3">
      <c r="A34" s="9" t="s">
        <v>745</v>
      </c>
      <c r="B34" s="10" t="s">
        <v>502</v>
      </c>
      <c r="C34" s="238">
        <v>250000</v>
      </c>
      <c r="D34" s="238">
        <v>250000</v>
      </c>
      <c r="E34" s="238">
        <v>216714</v>
      </c>
    </row>
  </sheetData>
  <mergeCells count="4">
    <mergeCell ref="A1:E1"/>
    <mergeCell ref="A4:E4"/>
    <mergeCell ref="A3:E3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D83"/>
  <sheetViews>
    <sheetView workbookViewId="0">
      <selection activeCell="A3" sqref="A3:IV3"/>
    </sheetView>
  </sheetViews>
  <sheetFormatPr defaultRowHeight="14.4" x14ac:dyDescent="0.3"/>
  <cols>
    <col min="1" max="1" width="67.109375" customWidth="1"/>
    <col min="2" max="2" width="15.88671875" bestFit="1" customWidth="1"/>
    <col min="3" max="3" width="14.6640625" customWidth="1"/>
  </cols>
  <sheetData>
    <row r="1" spans="1:4" s="303" customFormat="1" x14ac:dyDescent="0.3">
      <c r="A1" s="311"/>
      <c r="B1" s="311"/>
      <c r="C1" s="311"/>
    </row>
    <row r="2" spans="1:4" s="303" customFormat="1" x14ac:dyDescent="0.3"/>
    <row r="3" spans="1:4" s="303" customFormat="1" ht="27.75" customHeight="1" x14ac:dyDescent="0.3">
      <c r="A3" s="351" t="s">
        <v>1094</v>
      </c>
      <c r="B3" s="352"/>
      <c r="C3" s="352"/>
    </row>
    <row r="4" spans="1:4" s="303" customFormat="1" ht="27.75" customHeight="1" x14ac:dyDescent="0.3">
      <c r="A4" s="352" t="s">
        <v>1083</v>
      </c>
      <c r="B4" s="352"/>
      <c r="C4" s="352"/>
    </row>
    <row r="5" spans="1:4" ht="23.25" customHeight="1" x14ac:dyDescent="0.35">
      <c r="A5" s="314" t="s">
        <v>1014</v>
      </c>
      <c r="B5" s="350"/>
      <c r="C5" s="317"/>
    </row>
    <row r="8" spans="1:4" ht="15.6" x14ac:dyDescent="0.3">
      <c r="A8" s="105" t="s">
        <v>917</v>
      </c>
      <c r="B8" s="105" t="s">
        <v>224</v>
      </c>
      <c r="C8" s="174" t="s">
        <v>13</v>
      </c>
      <c r="D8" s="4"/>
    </row>
    <row r="9" spans="1:4" x14ac:dyDescent="0.3">
      <c r="A9" s="130" t="s">
        <v>205</v>
      </c>
      <c r="B9" s="131">
        <v>281471816</v>
      </c>
      <c r="C9" s="131">
        <f>SUM(B9)</f>
        <v>281471816</v>
      </c>
      <c r="D9" s="4"/>
    </row>
    <row r="10" spans="1:4" x14ac:dyDescent="0.3">
      <c r="A10" s="130" t="s">
        <v>206</v>
      </c>
      <c r="B10" s="131">
        <v>227175349</v>
      </c>
      <c r="C10" s="131">
        <f t="shared" ref="C10:C28" si="0">SUM(B10)</f>
        <v>227175349</v>
      </c>
      <c r="D10" s="4"/>
    </row>
    <row r="11" spans="1:4" x14ac:dyDescent="0.3">
      <c r="A11" s="132" t="s">
        <v>207</v>
      </c>
      <c r="B11" s="133">
        <v>54296467</v>
      </c>
      <c r="C11" s="131">
        <f t="shared" si="0"/>
        <v>54296467</v>
      </c>
      <c r="D11" s="4"/>
    </row>
    <row r="12" spans="1:4" x14ac:dyDescent="0.3">
      <c r="A12" s="130" t="s">
        <v>208</v>
      </c>
      <c r="B12" s="131">
        <v>123227151</v>
      </c>
      <c r="C12" s="131">
        <f t="shared" si="0"/>
        <v>123227151</v>
      </c>
      <c r="D12" s="4"/>
    </row>
    <row r="13" spans="1:4" x14ac:dyDescent="0.3">
      <c r="A13" s="130" t="s">
        <v>209</v>
      </c>
      <c r="B13" s="131">
        <v>44709211</v>
      </c>
      <c r="C13" s="131">
        <f t="shared" si="0"/>
        <v>44709211</v>
      </c>
      <c r="D13" s="4"/>
    </row>
    <row r="14" spans="1:4" x14ac:dyDescent="0.3">
      <c r="A14" s="132" t="s">
        <v>210</v>
      </c>
      <c r="B14" s="133">
        <v>78517940</v>
      </c>
      <c r="C14" s="131">
        <f t="shared" si="0"/>
        <v>78517940</v>
      </c>
      <c r="D14" s="4"/>
    </row>
    <row r="15" spans="1:4" x14ac:dyDescent="0.3">
      <c r="A15" s="171" t="s">
        <v>211</v>
      </c>
      <c r="B15" s="135">
        <v>132814407</v>
      </c>
      <c r="C15" s="131">
        <f t="shared" si="0"/>
        <v>132814407</v>
      </c>
      <c r="D15" s="4"/>
    </row>
    <row r="16" spans="1:4" x14ac:dyDescent="0.3">
      <c r="A16" s="130" t="s">
        <v>212</v>
      </c>
      <c r="B16" s="131"/>
      <c r="C16" s="131">
        <f t="shared" si="0"/>
        <v>0</v>
      </c>
      <c r="D16" s="4"/>
    </row>
    <row r="17" spans="1:4" x14ac:dyDescent="0.3">
      <c r="A17" s="130" t="s">
        <v>213</v>
      </c>
      <c r="B17" s="131"/>
      <c r="C17" s="131">
        <f t="shared" si="0"/>
        <v>0</v>
      </c>
      <c r="D17" s="4"/>
    </row>
    <row r="18" spans="1:4" ht="26.4" x14ac:dyDescent="0.3">
      <c r="A18" s="132" t="s">
        <v>214</v>
      </c>
      <c r="B18" s="133"/>
      <c r="C18" s="131">
        <f t="shared" si="0"/>
        <v>0</v>
      </c>
      <c r="D18" s="4"/>
    </row>
    <row r="19" spans="1:4" x14ac:dyDescent="0.3">
      <c r="A19" s="130" t="s">
        <v>215</v>
      </c>
      <c r="B19" s="131"/>
      <c r="C19" s="131">
        <f t="shared" si="0"/>
        <v>0</v>
      </c>
      <c r="D19" s="4"/>
    </row>
    <row r="20" spans="1:4" x14ac:dyDescent="0.3">
      <c r="A20" s="130" t="s">
        <v>216</v>
      </c>
      <c r="B20" s="131"/>
      <c r="C20" s="131">
        <f t="shared" si="0"/>
        <v>0</v>
      </c>
      <c r="D20" s="4"/>
    </row>
    <row r="21" spans="1:4" ht="26.4" x14ac:dyDescent="0.3">
      <c r="A21" s="132" t="s">
        <v>217</v>
      </c>
      <c r="B21" s="133"/>
      <c r="C21" s="131">
        <f t="shared" si="0"/>
        <v>0</v>
      </c>
      <c r="D21" s="4"/>
    </row>
    <row r="22" spans="1:4" x14ac:dyDescent="0.3">
      <c r="A22" s="175" t="s">
        <v>218</v>
      </c>
      <c r="B22" s="176"/>
      <c r="C22" s="131">
        <f t="shared" si="0"/>
        <v>0</v>
      </c>
      <c r="D22" s="4"/>
    </row>
    <row r="23" spans="1:4" x14ac:dyDescent="0.3">
      <c r="A23" s="132" t="s">
        <v>219</v>
      </c>
      <c r="B23" s="133">
        <v>132814407</v>
      </c>
      <c r="C23" s="131">
        <f t="shared" si="0"/>
        <v>132814407</v>
      </c>
      <c r="D23" s="4"/>
    </row>
    <row r="24" spans="1:4" ht="26.4" x14ac:dyDescent="0.3">
      <c r="A24" s="171" t="s">
        <v>220</v>
      </c>
      <c r="B24" s="135"/>
      <c r="C24" s="131">
        <f t="shared" si="0"/>
        <v>0</v>
      </c>
      <c r="D24" s="4"/>
    </row>
    <row r="25" spans="1:4" x14ac:dyDescent="0.3">
      <c r="A25" s="171" t="s">
        <v>221</v>
      </c>
      <c r="B25" s="135">
        <v>132814407</v>
      </c>
      <c r="C25" s="131">
        <f t="shared" si="0"/>
        <v>132814407</v>
      </c>
      <c r="D25" s="4"/>
    </row>
    <row r="26" spans="1:4" ht="26.4" x14ac:dyDescent="0.3">
      <c r="A26" s="175" t="s">
        <v>222</v>
      </c>
      <c r="B26" s="176"/>
      <c r="C26" s="131">
        <f t="shared" si="0"/>
        <v>0</v>
      </c>
      <c r="D26" s="4"/>
    </row>
    <row r="27" spans="1:4" ht="26.4" x14ac:dyDescent="0.3">
      <c r="A27" s="175" t="s">
        <v>223</v>
      </c>
      <c r="B27" s="176"/>
      <c r="C27" s="131">
        <f t="shared" si="0"/>
        <v>0</v>
      </c>
      <c r="D27" s="4"/>
    </row>
    <row r="28" spans="1:4" ht="27" customHeight="1" x14ac:dyDescent="0.3">
      <c r="A28" s="177" t="s">
        <v>225</v>
      </c>
      <c r="B28" s="137"/>
      <c r="C28" s="131">
        <f t="shared" si="0"/>
        <v>0</v>
      </c>
      <c r="D28" s="4"/>
    </row>
    <row r="29" spans="1:4" x14ac:dyDescent="0.3">
      <c r="A29" s="4"/>
      <c r="B29" s="4"/>
      <c r="C29" s="4"/>
      <c r="D29" s="4"/>
    </row>
    <row r="30" spans="1:4" x14ac:dyDescent="0.3">
      <c r="A30" s="4"/>
      <c r="B30" s="4"/>
      <c r="C30" s="4"/>
      <c r="D30" s="4"/>
    </row>
    <row r="31" spans="1:4" x14ac:dyDescent="0.3">
      <c r="A31" s="4"/>
      <c r="B31" s="4"/>
      <c r="C31" s="4"/>
      <c r="D31" s="4"/>
    </row>
    <row r="32" spans="1:4" x14ac:dyDescent="0.3">
      <c r="A32" s="4"/>
      <c r="B32" s="4"/>
      <c r="C32" s="4"/>
      <c r="D32" s="4"/>
    </row>
    <row r="33" spans="1:4" x14ac:dyDescent="0.3">
      <c r="A33" s="4"/>
      <c r="B33" s="4"/>
      <c r="C33" s="4"/>
      <c r="D33" s="4"/>
    </row>
    <row r="34" spans="1:4" x14ac:dyDescent="0.3">
      <c r="A34" s="4"/>
      <c r="B34" s="4"/>
      <c r="C34" s="4"/>
      <c r="D34" s="4"/>
    </row>
    <row r="35" spans="1:4" x14ac:dyDescent="0.3">
      <c r="A35" s="4"/>
      <c r="B35" s="4"/>
      <c r="C35" s="4"/>
      <c r="D35" s="4"/>
    </row>
    <row r="36" spans="1:4" x14ac:dyDescent="0.3">
      <c r="A36" s="4"/>
      <c r="B36" s="4"/>
      <c r="C36" s="4"/>
      <c r="D36" s="4"/>
    </row>
    <row r="37" spans="1:4" x14ac:dyDescent="0.3">
      <c r="A37" s="4"/>
      <c r="B37" s="4"/>
      <c r="C37" s="4"/>
      <c r="D37" s="4"/>
    </row>
    <row r="38" spans="1:4" x14ac:dyDescent="0.3">
      <c r="A38" s="4"/>
      <c r="B38" s="4"/>
      <c r="C38" s="4"/>
      <c r="D38" s="4"/>
    </row>
    <row r="39" spans="1:4" x14ac:dyDescent="0.3">
      <c r="A39" s="4"/>
      <c r="B39" s="4"/>
      <c r="C39" s="4"/>
      <c r="D39" s="4"/>
    </row>
    <row r="40" spans="1:4" x14ac:dyDescent="0.3">
      <c r="A40" s="4"/>
      <c r="B40" s="4"/>
      <c r="C40" s="4"/>
      <c r="D40" s="4"/>
    </row>
    <row r="41" spans="1:4" x14ac:dyDescent="0.3">
      <c r="A41" s="4"/>
      <c r="B41" s="4"/>
      <c r="C41" s="4"/>
      <c r="D41" s="4"/>
    </row>
    <row r="42" spans="1:4" x14ac:dyDescent="0.3">
      <c r="A42" s="4"/>
      <c r="B42" s="4"/>
      <c r="C42" s="4"/>
      <c r="D42" s="4"/>
    </row>
    <row r="43" spans="1:4" x14ac:dyDescent="0.3">
      <c r="A43" s="4"/>
      <c r="B43" s="4"/>
      <c r="C43" s="4"/>
      <c r="D43" s="4"/>
    </row>
    <row r="44" spans="1:4" x14ac:dyDescent="0.3">
      <c r="A44" s="4"/>
      <c r="B44" s="4"/>
      <c r="C44" s="4"/>
      <c r="D44" s="4"/>
    </row>
    <row r="45" spans="1:4" x14ac:dyDescent="0.3">
      <c r="A45" s="4"/>
      <c r="B45" s="4"/>
      <c r="C45" s="4"/>
      <c r="D45" s="4"/>
    </row>
    <row r="46" spans="1:4" x14ac:dyDescent="0.3">
      <c r="A46" s="4"/>
      <c r="B46" s="4"/>
      <c r="C46" s="4"/>
      <c r="D46" s="4"/>
    </row>
    <row r="47" spans="1:4" x14ac:dyDescent="0.3">
      <c r="A47" s="4"/>
      <c r="B47" s="4"/>
      <c r="C47" s="4"/>
      <c r="D47" s="4"/>
    </row>
    <row r="48" spans="1:4" x14ac:dyDescent="0.3">
      <c r="A48" s="4"/>
      <c r="B48" s="4"/>
      <c r="C48" s="4"/>
      <c r="D48" s="4"/>
    </row>
    <row r="49" spans="1:4" x14ac:dyDescent="0.3">
      <c r="A49" s="4"/>
      <c r="B49" s="4"/>
      <c r="C49" s="4"/>
      <c r="D49" s="4"/>
    </row>
    <row r="50" spans="1:4" x14ac:dyDescent="0.3">
      <c r="A50" s="4"/>
      <c r="B50" s="4"/>
      <c r="C50" s="4"/>
      <c r="D50" s="4"/>
    </row>
    <row r="51" spans="1:4" x14ac:dyDescent="0.3">
      <c r="A51" s="4"/>
      <c r="B51" s="4"/>
      <c r="C51" s="4"/>
      <c r="D51" s="4"/>
    </row>
    <row r="52" spans="1:4" x14ac:dyDescent="0.3">
      <c r="A52" s="4"/>
      <c r="B52" s="4"/>
      <c r="C52" s="4"/>
      <c r="D52" s="4"/>
    </row>
    <row r="53" spans="1:4" x14ac:dyDescent="0.3">
      <c r="A53" s="4"/>
      <c r="B53" s="4"/>
      <c r="C53" s="4"/>
      <c r="D53" s="4"/>
    </row>
    <row r="54" spans="1:4" x14ac:dyDescent="0.3">
      <c r="A54" s="4"/>
      <c r="B54" s="4"/>
      <c r="C54" s="4"/>
      <c r="D54" s="4"/>
    </row>
    <row r="55" spans="1:4" x14ac:dyDescent="0.3">
      <c r="A55" s="4"/>
      <c r="B55" s="4"/>
      <c r="C55" s="4"/>
      <c r="D55" s="4"/>
    </row>
    <row r="56" spans="1:4" x14ac:dyDescent="0.3">
      <c r="A56" s="4"/>
      <c r="B56" s="4"/>
      <c r="C56" s="4"/>
      <c r="D56" s="4"/>
    </row>
    <row r="57" spans="1:4" x14ac:dyDescent="0.3">
      <c r="A57" s="4"/>
      <c r="B57" s="4"/>
      <c r="C57" s="4"/>
      <c r="D57" s="4"/>
    </row>
    <row r="58" spans="1:4" x14ac:dyDescent="0.3">
      <c r="A58" s="4"/>
      <c r="B58" s="4"/>
      <c r="C58" s="4"/>
      <c r="D58" s="4"/>
    </row>
    <row r="59" spans="1:4" x14ac:dyDescent="0.3">
      <c r="A59" s="4"/>
      <c r="B59" s="4"/>
      <c r="C59" s="4"/>
      <c r="D59" s="4"/>
    </row>
    <row r="60" spans="1:4" x14ac:dyDescent="0.3">
      <c r="A60" s="4"/>
      <c r="B60" s="4"/>
      <c r="C60" s="4"/>
      <c r="D60" s="4"/>
    </row>
    <row r="61" spans="1:4" x14ac:dyDescent="0.3">
      <c r="A61" s="4"/>
      <c r="B61" s="4"/>
      <c r="C61" s="4"/>
      <c r="D61" s="4"/>
    </row>
    <row r="62" spans="1:4" x14ac:dyDescent="0.3">
      <c r="A62" s="4"/>
      <c r="B62" s="4"/>
      <c r="C62" s="4"/>
      <c r="D62" s="4"/>
    </row>
    <row r="63" spans="1:4" x14ac:dyDescent="0.3">
      <c r="A63" s="4"/>
      <c r="B63" s="4"/>
      <c r="C63" s="4"/>
      <c r="D63" s="4"/>
    </row>
    <row r="64" spans="1:4" x14ac:dyDescent="0.3">
      <c r="A64" s="4"/>
      <c r="B64" s="4"/>
      <c r="C64" s="4"/>
      <c r="D64" s="4"/>
    </row>
    <row r="65" spans="1:4" x14ac:dyDescent="0.3">
      <c r="A65" s="4"/>
      <c r="B65" s="4"/>
      <c r="C65" s="4"/>
      <c r="D65" s="4"/>
    </row>
    <row r="66" spans="1:4" x14ac:dyDescent="0.3">
      <c r="A66" s="4"/>
      <c r="B66" s="4"/>
      <c r="C66" s="4"/>
      <c r="D66" s="4"/>
    </row>
    <row r="67" spans="1:4" x14ac:dyDescent="0.3">
      <c r="A67" s="4"/>
      <c r="B67" s="4"/>
      <c r="C67" s="4"/>
      <c r="D67" s="4"/>
    </row>
    <row r="68" spans="1:4" x14ac:dyDescent="0.3">
      <c r="A68" s="4"/>
      <c r="B68" s="4"/>
      <c r="C68" s="4"/>
      <c r="D68" s="4"/>
    </row>
    <row r="69" spans="1:4" x14ac:dyDescent="0.3">
      <c r="A69" s="4"/>
      <c r="B69" s="4"/>
      <c r="C69" s="4"/>
      <c r="D69" s="4"/>
    </row>
    <row r="70" spans="1:4" x14ac:dyDescent="0.3">
      <c r="A70" s="4"/>
      <c r="B70" s="4"/>
      <c r="C70" s="4"/>
      <c r="D70" s="4"/>
    </row>
    <row r="71" spans="1:4" x14ac:dyDescent="0.3">
      <c r="A71" s="4"/>
      <c r="B71" s="4"/>
      <c r="C71" s="4"/>
      <c r="D71" s="4"/>
    </row>
    <row r="72" spans="1:4" x14ac:dyDescent="0.3">
      <c r="A72" s="4"/>
      <c r="B72" s="4"/>
      <c r="C72" s="4"/>
      <c r="D72" s="4"/>
    </row>
    <row r="73" spans="1:4" x14ac:dyDescent="0.3">
      <c r="A73" s="4"/>
      <c r="B73" s="4"/>
      <c r="C73" s="4"/>
      <c r="D73" s="4"/>
    </row>
    <row r="74" spans="1:4" x14ac:dyDescent="0.3">
      <c r="A74" s="4"/>
      <c r="B74" s="4"/>
      <c r="C74" s="4"/>
      <c r="D74" s="4"/>
    </row>
    <row r="75" spans="1:4" x14ac:dyDescent="0.3">
      <c r="A75" s="4"/>
      <c r="B75" s="4"/>
      <c r="C75" s="4"/>
      <c r="D75" s="4"/>
    </row>
    <row r="76" spans="1:4" x14ac:dyDescent="0.3">
      <c r="A76" s="4"/>
      <c r="B76" s="4"/>
      <c r="C76" s="4"/>
      <c r="D76" s="4"/>
    </row>
    <row r="77" spans="1:4" x14ac:dyDescent="0.3">
      <c r="A77" s="4"/>
      <c r="B77" s="4"/>
      <c r="C77" s="4"/>
      <c r="D77" s="4"/>
    </row>
    <row r="78" spans="1:4" x14ac:dyDescent="0.3">
      <c r="A78" s="4"/>
      <c r="B78" s="4"/>
      <c r="C78" s="4"/>
      <c r="D78" s="4"/>
    </row>
    <row r="79" spans="1:4" x14ac:dyDescent="0.3">
      <c r="A79" s="4"/>
      <c r="B79" s="4"/>
      <c r="C79" s="4"/>
      <c r="D79" s="4"/>
    </row>
    <row r="80" spans="1:4" x14ac:dyDescent="0.3">
      <c r="A80" s="4"/>
      <c r="B80" s="4"/>
      <c r="C80" s="4"/>
      <c r="D80" s="4"/>
    </row>
    <row r="81" spans="1:4" x14ac:dyDescent="0.3">
      <c r="A81" s="4"/>
      <c r="B81" s="4"/>
      <c r="C81" s="4"/>
      <c r="D81" s="4"/>
    </row>
    <row r="82" spans="1:4" x14ac:dyDescent="0.3">
      <c r="A82" s="4"/>
      <c r="B82" s="4"/>
      <c r="C82" s="4"/>
      <c r="D82" s="4"/>
    </row>
    <row r="83" spans="1:4" x14ac:dyDescent="0.3">
      <c r="A83" s="4"/>
      <c r="B83" s="4"/>
      <c r="C83" s="4"/>
      <c r="D83" s="4"/>
    </row>
  </sheetData>
  <mergeCells count="4">
    <mergeCell ref="A5:C5"/>
    <mergeCell ref="A1:C1"/>
    <mergeCell ref="A3:C3"/>
    <mergeCell ref="A4:C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B45"/>
  <sheetViews>
    <sheetView workbookViewId="0">
      <selection activeCell="C6" sqref="C6"/>
    </sheetView>
  </sheetViews>
  <sheetFormatPr defaultRowHeight="14.4" x14ac:dyDescent="0.3"/>
  <cols>
    <col min="1" max="1" width="69.6640625" customWidth="1"/>
    <col min="2" max="2" width="33.6640625" customWidth="1"/>
  </cols>
  <sheetData>
    <row r="1" spans="1:2" s="303" customFormat="1" x14ac:dyDescent="0.3">
      <c r="A1" s="311"/>
      <c r="B1" s="311"/>
    </row>
    <row r="2" spans="1:2" s="303" customFormat="1" x14ac:dyDescent="0.3"/>
    <row r="3" spans="1:2" s="303" customFormat="1" ht="21" customHeight="1" x14ac:dyDescent="0.3">
      <c r="A3" s="351" t="s">
        <v>1093</v>
      </c>
      <c r="B3" s="352"/>
    </row>
    <row r="4" spans="1:2" s="303" customFormat="1" ht="21" customHeight="1" x14ac:dyDescent="0.3">
      <c r="A4" s="352" t="s">
        <v>1083</v>
      </c>
      <c r="B4" s="352"/>
    </row>
    <row r="5" spans="1:2" ht="21" customHeight="1" x14ac:dyDescent="0.35">
      <c r="A5" s="314" t="s">
        <v>1015</v>
      </c>
      <c r="B5" s="350"/>
    </row>
    <row r="6" spans="1:2" ht="18" x14ac:dyDescent="0.35">
      <c r="A6" s="87"/>
      <c r="B6" s="188"/>
    </row>
    <row r="7" spans="1:2" x14ac:dyDescent="0.3">
      <c r="A7" s="4" t="s">
        <v>191</v>
      </c>
      <c r="B7" s="187"/>
    </row>
    <row r="8" spans="1:2" x14ac:dyDescent="0.3">
      <c r="A8" s="51" t="s">
        <v>917</v>
      </c>
      <c r="B8" s="173" t="s">
        <v>1073</v>
      </c>
    </row>
    <row r="9" spans="1:2" x14ac:dyDescent="0.3">
      <c r="A9" s="130" t="s">
        <v>192</v>
      </c>
      <c r="B9" s="305">
        <v>26536909</v>
      </c>
    </row>
    <row r="10" spans="1:2" ht="26.4" x14ac:dyDescent="0.3">
      <c r="A10" s="130" t="s">
        <v>193</v>
      </c>
      <c r="B10" s="305">
        <v>5504373</v>
      </c>
    </row>
    <row r="11" spans="1:2" x14ac:dyDescent="0.3">
      <c r="A11" s="130" t="s">
        <v>194</v>
      </c>
      <c r="B11" s="305">
        <v>517128</v>
      </c>
    </row>
    <row r="12" spans="1:2" ht="26.4" x14ac:dyDescent="0.3">
      <c r="A12" s="132" t="s">
        <v>195</v>
      </c>
      <c r="B12" s="306">
        <v>32558410</v>
      </c>
    </row>
    <row r="13" spans="1:2" x14ac:dyDescent="0.3">
      <c r="A13" s="130" t="s">
        <v>196</v>
      </c>
      <c r="B13" s="305"/>
    </row>
    <row r="14" spans="1:2" x14ac:dyDescent="0.3">
      <c r="A14" s="130" t="s">
        <v>197</v>
      </c>
      <c r="B14" s="305"/>
    </row>
    <row r="15" spans="1:2" x14ac:dyDescent="0.3">
      <c r="A15" s="132" t="s">
        <v>198</v>
      </c>
      <c r="B15" s="306"/>
    </row>
    <row r="16" spans="1:2" ht="26.4" x14ac:dyDescent="0.3">
      <c r="A16" s="130" t="s">
        <v>199</v>
      </c>
      <c r="B16" s="305">
        <v>67935292</v>
      </c>
    </row>
    <row r="17" spans="1:2" ht="26.4" x14ac:dyDescent="0.3">
      <c r="A17" s="130" t="s">
        <v>200</v>
      </c>
      <c r="B17" s="305">
        <v>35557571</v>
      </c>
    </row>
    <row r="18" spans="1:2" x14ac:dyDescent="0.3">
      <c r="A18" s="130" t="s">
        <v>1027</v>
      </c>
      <c r="B18" s="305">
        <v>175370685</v>
      </c>
    </row>
    <row r="19" spans="1:2" x14ac:dyDescent="0.3">
      <c r="A19" s="130" t="s">
        <v>1028</v>
      </c>
      <c r="B19" s="305">
        <v>2274974</v>
      </c>
    </row>
    <row r="20" spans="1:2" ht="26.4" x14ac:dyDescent="0.3">
      <c r="A20" s="132" t="s">
        <v>1029</v>
      </c>
      <c r="B20" s="306">
        <v>281138342</v>
      </c>
    </row>
    <row r="21" spans="1:2" x14ac:dyDescent="0.3">
      <c r="A21" s="130" t="s">
        <v>1030</v>
      </c>
      <c r="B21" s="305">
        <v>2491760</v>
      </c>
    </row>
    <row r="22" spans="1:2" x14ac:dyDescent="0.3">
      <c r="A22" s="130" t="s">
        <v>1031</v>
      </c>
      <c r="B22" s="305">
        <v>17835353</v>
      </c>
    </row>
    <row r="23" spans="1:2" x14ac:dyDescent="0.3">
      <c r="A23" s="130" t="s">
        <v>1032</v>
      </c>
      <c r="B23" s="305">
        <v>0</v>
      </c>
    </row>
    <row r="24" spans="1:2" x14ac:dyDescent="0.3">
      <c r="A24" s="130" t="s">
        <v>1033</v>
      </c>
      <c r="B24" s="305">
        <v>1278661</v>
      </c>
    </row>
    <row r="25" spans="1:2" x14ac:dyDescent="0.3">
      <c r="A25" s="132" t="s">
        <v>1034</v>
      </c>
      <c r="B25" s="306">
        <v>21605774</v>
      </c>
    </row>
    <row r="26" spans="1:2" x14ac:dyDescent="0.3">
      <c r="A26" s="130" t="s">
        <v>1035</v>
      </c>
      <c r="B26" s="305">
        <v>5433699</v>
      </c>
    </row>
    <row r="27" spans="1:2" x14ac:dyDescent="0.3">
      <c r="A27" s="130" t="s">
        <v>1036</v>
      </c>
      <c r="B27" s="305">
        <v>10513053</v>
      </c>
    </row>
    <row r="28" spans="1:2" x14ac:dyDescent="0.3">
      <c r="A28" s="130" t="s">
        <v>1037</v>
      </c>
      <c r="B28" s="305">
        <v>3035395</v>
      </c>
    </row>
    <row r="29" spans="1:2" x14ac:dyDescent="0.3">
      <c r="A29" s="132" t="s">
        <v>1038</v>
      </c>
      <c r="B29" s="306">
        <v>18982147</v>
      </c>
    </row>
    <row r="30" spans="1:2" x14ac:dyDescent="0.3">
      <c r="A30" s="132" t="s">
        <v>201</v>
      </c>
      <c r="B30" s="306">
        <v>26918054</v>
      </c>
    </row>
    <row r="31" spans="1:2" x14ac:dyDescent="0.3">
      <c r="A31" s="132" t="s">
        <v>202</v>
      </c>
      <c r="B31" s="306">
        <v>85498020</v>
      </c>
    </row>
    <row r="32" spans="1:2" ht="26.4" x14ac:dyDescent="0.3">
      <c r="A32" s="132" t="s">
        <v>203</v>
      </c>
      <c r="B32" s="306">
        <v>160692757</v>
      </c>
    </row>
    <row r="33" spans="1:2" x14ac:dyDescent="0.3">
      <c r="A33" s="130" t="s">
        <v>1039</v>
      </c>
      <c r="B33" s="305"/>
    </row>
    <row r="34" spans="1:2" ht="26.4" x14ac:dyDescent="0.3">
      <c r="A34" s="130" t="s">
        <v>1040</v>
      </c>
      <c r="B34" s="305"/>
    </row>
    <row r="35" spans="1:2" ht="26.4" x14ac:dyDescent="0.3">
      <c r="A35" s="130" t="s">
        <v>1041</v>
      </c>
      <c r="B35" s="305"/>
    </row>
    <row r="36" spans="1:2" x14ac:dyDescent="0.3">
      <c r="A36" s="130" t="s">
        <v>1042</v>
      </c>
      <c r="B36" s="305"/>
    </row>
    <row r="37" spans="1:2" ht="26.4" x14ac:dyDescent="0.3">
      <c r="A37" s="132" t="s">
        <v>1046</v>
      </c>
      <c r="B37" s="306">
        <v>0</v>
      </c>
    </row>
    <row r="38" spans="1:2" x14ac:dyDescent="0.3">
      <c r="A38" s="130" t="s">
        <v>1043</v>
      </c>
      <c r="B38" s="305">
        <v>575799</v>
      </c>
    </row>
    <row r="39" spans="1:2" x14ac:dyDescent="0.3">
      <c r="A39" s="130" t="s">
        <v>1044</v>
      </c>
      <c r="B39" s="305"/>
    </row>
    <row r="40" spans="1:2" x14ac:dyDescent="0.3">
      <c r="A40" s="130" t="s">
        <v>1047</v>
      </c>
      <c r="B40" s="305"/>
    </row>
    <row r="41" spans="1:2" x14ac:dyDescent="0.3">
      <c r="A41" s="130" t="s">
        <v>1045</v>
      </c>
      <c r="B41" s="305"/>
    </row>
    <row r="42" spans="1:2" x14ac:dyDescent="0.3">
      <c r="A42" s="132" t="s">
        <v>1048</v>
      </c>
      <c r="B42" s="306">
        <v>575799</v>
      </c>
    </row>
    <row r="43" spans="1:2" x14ac:dyDescent="0.3">
      <c r="A43" s="132" t="s">
        <v>204</v>
      </c>
      <c r="B43" s="306">
        <v>-575799</v>
      </c>
    </row>
    <row r="44" spans="1:2" x14ac:dyDescent="0.3">
      <c r="A44" s="132" t="s">
        <v>997</v>
      </c>
      <c r="B44" s="306">
        <v>160116958</v>
      </c>
    </row>
    <row r="45" spans="1:2" x14ac:dyDescent="0.3">
      <c r="A45" s="4"/>
      <c r="B45" s="4"/>
    </row>
  </sheetData>
  <mergeCells count="4">
    <mergeCell ref="A5:B5"/>
    <mergeCell ref="A1:B1"/>
    <mergeCell ref="A3:B3"/>
    <mergeCell ref="A4:B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F138"/>
  <sheetViews>
    <sheetView workbookViewId="0">
      <selection activeCell="E4" sqref="E4"/>
    </sheetView>
  </sheetViews>
  <sheetFormatPr defaultRowHeight="14.4" x14ac:dyDescent="0.3"/>
  <cols>
    <col min="1" max="1" width="73.109375" customWidth="1"/>
    <col min="2" max="2" width="15.5546875" bestFit="1" customWidth="1"/>
    <col min="3" max="3" width="17.33203125" customWidth="1"/>
    <col min="4" max="4" width="15.5546875" bestFit="1" customWidth="1"/>
  </cols>
  <sheetData>
    <row r="1" spans="1:6" s="303" customFormat="1" x14ac:dyDescent="0.3">
      <c r="A1" s="311"/>
      <c r="B1" s="311"/>
      <c r="C1" s="311"/>
      <c r="D1" s="311"/>
    </row>
    <row r="2" spans="1:6" ht="27" customHeight="1" x14ac:dyDescent="0.3">
      <c r="A2" s="353" t="s">
        <v>1092</v>
      </c>
      <c r="B2" s="315"/>
      <c r="C2" s="315"/>
      <c r="D2" s="315"/>
      <c r="E2" s="172"/>
      <c r="F2" s="124"/>
    </row>
    <row r="3" spans="1:6" s="303" customFormat="1" ht="27" customHeight="1" x14ac:dyDescent="0.3">
      <c r="A3" s="352" t="s">
        <v>1083</v>
      </c>
      <c r="B3" s="352"/>
      <c r="C3" s="352"/>
      <c r="D3" s="352"/>
      <c r="E3" s="302"/>
      <c r="F3" s="300"/>
    </row>
    <row r="4" spans="1:6" ht="25.5" customHeight="1" x14ac:dyDescent="0.35">
      <c r="A4" s="314" t="s">
        <v>1016</v>
      </c>
      <c r="B4" s="315"/>
      <c r="C4" s="315"/>
      <c r="D4" s="315"/>
      <c r="E4" s="88"/>
      <c r="F4" s="124"/>
    </row>
    <row r="6" spans="1:6" x14ac:dyDescent="0.3">
      <c r="A6" s="4" t="s">
        <v>937</v>
      </c>
      <c r="B6" s="4"/>
      <c r="C6" s="4"/>
      <c r="D6" s="187"/>
      <c r="E6" s="4"/>
      <c r="F6" s="4"/>
    </row>
    <row r="7" spans="1:6" ht="26.4" x14ac:dyDescent="0.3">
      <c r="A7" s="51" t="s">
        <v>917</v>
      </c>
      <c r="B7" s="173" t="s">
        <v>1074</v>
      </c>
      <c r="C7" s="173" t="s">
        <v>163</v>
      </c>
      <c r="D7" s="173" t="s">
        <v>1073</v>
      </c>
      <c r="E7" s="4"/>
      <c r="F7" s="4"/>
    </row>
    <row r="8" spans="1:6" x14ac:dyDescent="0.3">
      <c r="A8" s="132" t="s">
        <v>162</v>
      </c>
      <c r="B8" s="50"/>
      <c r="C8" s="50"/>
      <c r="D8" s="50"/>
      <c r="E8" s="4"/>
      <c r="F8" s="4"/>
    </row>
    <row r="9" spans="1:6" x14ac:dyDescent="0.3">
      <c r="A9" s="130" t="s">
        <v>31</v>
      </c>
      <c r="B9" s="131">
        <v>0</v>
      </c>
      <c r="C9" s="131"/>
      <c r="D9" s="131">
        <v>0</v>
      </c>
      <c r="E9" s="4"/>
      <c r="F9" s="4"/>
    </row>
    <row r="10" spans="1:6" x14ac:dyDescent="0.3">
      <c r="A10" s="130" t="s">
        <v>32</v>
      </c>
      <c r="B10" s="131">
        <v>274401</v>
      </c>
      <c r="C10" s="131"/>
      <c r="D10" s="131">
        <v>65127</v>
      </c>
      <c r="E10" s="4"/>
      <c r="F10" s="4"/>
    </row>
    <row r="11" spans="1:6" x14ac:dyDescent="0.3">
      <c r="A11" s="130" t="s">
        <v>33</v>
      </c>
      <c r="B11" s="131"/>
      <c r="C11" s="131"/>
      <c r="D11" s="131"/>
      <c r="E11" s="4"/>
      <c r="F11" s="4"/>
    </row>
    <row r="12" spans="1:6" x14ac:dyDescent="0.3">
      <c r="A12" s="132" t="s">
        <v>118</v>
      </c>
      <c r="B12" s="133">
        <f>B9+B10+B11</f>
        <v>274401</v>
      </c>
      <c r="C12" s="133"/>
      <c r="D12" s="133">
        <f>D9+D10+D11</f>
        <v>65127</v>
      </c>
      <c r="E12" s="4"/>
      <c r="F12" s="4"/>
    </row>
    <row r="13" spans="1:6" x14ac:dyDescent="0.3">
      <c r="A13" s="130" t="s">
        <v>34</v>
      </c>
      <c r="B13" s="131">
        <v>525871440</v>
      </c>
      <c r="C13" s="131"/>
      <c r="D13" s="131">
        <v>588445430</v>
      </c>
      <c r="E13" s="4"/>
      <c r="F13" s="4"/>
    </row>
    <row r="14" spans="1:6" x14ac:dyDescent="0.3">
      <c r="A14" s="130" t="s">
        <v>35</v>
      </c>
      <c r="B14" s="131">
        <v>4500502</v>
      </c>
      <c r="C14" s="131"/>
      <c r="D14" s="131">
        <v>2073349</v>
      </c>
      <c r="E14" s="4"/>
      <c r="F14" s="4"/>
    </row>
    <row r="15" spans="1:6" x14ac:dyDescent="0.3">
      <c r="A15" s="130" t="s">
        <v>36</v>
      </c>
      <c r="B15" s="131"/>
      <c r="C15" s="131"/>
      <c r="D15" s="131"/>
      <c r="E15" s="4"/>
      <c r="F15" s="4"/>
    </row>
    <row r="16" spans="1:6" x14ac:dyDescent="0.3">
      <c r="A16" s="130" t="s">
        <v>37</v>
      </c>
      <c r="B16" s="131">
        <v>69452460</v>
      </c>
      <c r="C16" s="131"/>
      <c r="D16" s="131">
        <v>88830024</v>
      </c>
      <c r="E16" s="4"/>
      <c r="F16" s="4"/>
    </row>
    <row r="17" spans="1:6" x14ac:dyDescent="0.3">
      <c r="A17" s="130" t="s">
        <v>38</v>
      </c>
      <c r="B17" s="131"/>
      <c r="C17" s="131"/>
      <c r="D17" s="131"/>
      <c r="E17" s="4"/>
      <c r="F17" s="4"/>
    </row>
    <row r="18" spans="1:6" x14ac:dyDescent="0.3">
      <c r="A18" s="132" t="s">
        <v>119</v>
      </c>
      <c r="B18" s="133">
        <f>B13+B14+B15+B16+B17</f>
        <v>599824402</v>
      </c>
      <c r="C18" s="133"/>
      <c r="D18" s="133">
        <f>D13+D14+D15+D16+D17</f>
        <v>679348803</v>
      </c>
      <c r="E18" s="4"/>
      <c r="F18" s="4"/>
    </row>
    <row r="19" spans="1:6" x14ac:dyDescent="0.3">
      <c r="A19" s="130" t="s">
        <v>115</v>
      </c>
      <c r="B19" s="131">
        <v>2960200</v>
      </c>
      <c r="C19" s="131"/>
      <c r="D19" s="131">
        <v>2960200</v>
      </c>
      <c r="E19" s="4"/>
      <c r="F19" s="4"/>
    </row>
    <row r="20" spans="1:6" x14ac:dyDescent="0.3">
      <c r="A20" s="130" t="s">
        <v>116</v>
      </c>
      <c r="B20" s="131"/>
      <c r="C20" s="131"/>
      <c r="D20" s="131"/>
      <c r="E20" s="4"/>
      <c r="F20" s="4"/>
    </row>
    <row r="21" spans="1:6" x14ac:dyDescent="0.3">
      <c r="A21" s="130" t="s">
        <v>43</v>
      </c>
      <c r="B21" s="131"/>
      <c r="C21" s="131"/>
      <c r="D21" s="131"/>
      <c r="E21" s="4"/>
      <c r="F21" s="4"/>
    </row>
    <row r="22" spans="1:6" x14ac:dyDescent="0.3">
      <c r="A22" s="132" t="s">
        <v>117</v>
      </c>
      <c r="B22" s="133">
        <v>2960200</v>
      </c>
      <c r="C22" s="133"/>
      <c r="D22" s="133">
        <v>2960200</v>
      </c>
      <c r="E22" s="4"/>
      <c r="F22" s="4"/>
    </row>
    <row r="23" spans="1:6" x14ac:dyDescent="0.3">
      <c r="A23" s="130" t="s">
        <v>44</v>
      </c>
      <c r="B23" s="131"/>
      <c r="C23" s="131"/>
      <c r="D23" s="131"/>
      <c r="E23" s="4"/>
      <c r="F23" s="4"/>
    </row>
    <row r="24" spans="1:6" ht="26.4" x14ac:dyDescent="0.3">
      <c r="A24" s="130" t="s">
        <v>45</v>
      </c>
      <c r="B24" s="131"/>
      <c r="C24" s="131"/>
      <c r="D24" s="131"/>
      <c r="E24" s="4"/>
      <c r="F24" s="4"/>
    </row>
    <row r="25" spans="1:6" x14ac:dyDescent="0.3">
      <c r="A25" s="132" t="s">
        <v>165</v>
      </c>
      <c r="B25" s="133"/>
      <c r="C25" s="133"/>
      <c r="D25" s="133"/>
      <c r="E25" s="4"/>
      <c r="F25" s="4"/>
    </row>
    <row r="26" spans="1:6" x14ac:dyDescent="0.3">
      <c r="A26" s="132" t="s">
        <v>121</v>
      </c>
      <c r="B26" s="133">
        <f>B25+B22+B18+B12</f>
        <v>603059003</v>
      </c>
      <c r="C26" s="133"/>
      <c r="D26" s="133">
        <f>D25+D22+D18+D12</f>
        <v>682374130</v>
      </c>
      <c r="E26" s="4"/>
      <c r="F26" s="4"/>
    </row>
    <row r="27" spans="1:6" x14ac:dyDescent="0.3">
      <c r="A27" s="130" t="s">
        <v>46</v>
      </c>
      <c r="B27" s="131"/>
      <c r="C27" s="131"/>
      <c r="D27" s="131"/>
      <c r="E27" s="4"/>
      <c r="F27" s="4"/>
    </row>
    <row r="28" spans="1:6" x14ac:dyDescent="0.3">
      <c r="A28" s="130" t="s">
        <v>47</v>
      </c>
      <c r="B28" s="131"/>
      <c r="C28" s="131"/>
      <c r="D28" s="131"/>
      <c r="E28" s="4"/>
      <c r="F28" s="4"/>
    </row>
    <row r="29" spans="1:6" x14ac:dyDescent="0.3">
      <c r="A29" s="130" t="s">
        <v>48</v>
      </c>
      <c r="B29" s="131"/>
      <c r="C29" s="131"/>
      <c r="D29" s="131"/>
      <c r="E29" s="4"/>
      <c r="F29" s="4"/>
    </row>
    <row r="30" spans="1:6" x14ac:dyDescent="0.3">
      <c r="A30" s="130" t="s">
        <v>49</v>
      </c>
      <c r="B30" s="131"/>
      <c r="C30" s="131"/>
      <c r="D30" s="131"/>
      <c r="E30" s="4"/>
      <c r="F30" s="4"/>
    </row>
    <row r="31" spans="1:6" x14ac:dyDescent="0.3">
      <c r="A31" s="130" t="s">
        <v>50</v>
      </c>
      <c r="B31" s="131"/>
      <c r="C31" s="131"/>
      <c r="D31" s="131"/>
      <c r="E31" s="4"/>
      <c r="F31" s="4"/>
    </row>
    <row r="32" spans="1:6" x14ac:dyDescent="0.3">
      <c r="A32" s="132" t="s">
        <v>166</v>
      </c>
      <c r="B32" s="133"/>
      <c r="C32" s="133"/>
      <c r="D32" s="133"/>
      <c r="E32" s="4"/>
      <c r="F32" s="4"/>
    </row>
    <row r="33" spans="1:6" x14ac:dyDescent="0.3">
      <c r="A33" s="130" t="s">
        <v>51</v>
      </c>
      <c r="B33" s="131"/>
      <c r="C33" s="131"/>
      <c r="D33" s="131"/>
      <c r="E33" s="4"/>
      <c r="F33" s="4"/>
    </row>
    <row r="34" spans="1:6" x14ac:dyDescent="0.3">
      <c r="A34" s="130" t="s">
        <v>122</v>
      </c>
      <c r="B34" s="131"/>
      <c r="C34" s="131"/>
      <c r="D34" s="131"/>
      <c r="E34" s="4"/>
      <c r="F34" s="4"/>
    </row>
    <row r="35" spans="1:6" x14ac:dyDescent="0.3">
      <c r="A35" s="130" t="s">
        <v>52</v>
      </c>
      <c r="B35" s="131"/>
      <c r="C35" s="131"/>
      <c r="D35" s="131"/>
      <c r="E35" s="4"/>
      <c r="F35" s="4"/>
    </row>
    <row r="36" spans="1:6" x14ac:dyDescent="0.3">
      <c r="A36" s="130" t="s">
        <v>53</v>
      </c>
      <c r="B36" s="131"/>
      <c r="C36" s="131"/>
      <c r="D36" s="131"/>
      <c r="E36" s="4"/>
      <c r="F36" s="4"/>
    </row>
    <row r="37" spans="1:6" x14ac:dyDescent="0.3">
      <c r="A37" s="130" t="s">
        <v>54</v>
      </c>
      <c r="B37" s="131"/>
      <c r="C37" s="131"/>
      <c r="D37" s="131"/>
      <c r="E37" s="4"/>
      <c r="F37" s="4"/>
    </row>
    <row r="38" spans="1:6" x14ac:dyDescent="0.3">
      <c r="A38" s="130" t="s">
        <v>55</v>
      </c>
      <c r="B38" s="131"/>
      <c r="C38" s="131"/>
      <c r="D38" s="131"/>
      <c r="E38" s="4"/>
      <c r="F38" s="4"/>
    </row>
    <row r="39" spans="1:6" x14ac:dyDescent="0.3">
      <c r="A39" s="130" t="s">
        <v>56</v>
      </c>
      <c r="B39" s="131"/>
      <c r="C39" s="131"/>
      <c r="D39" s="131"/>
      <c r="E39" s="4"/>
      <c r="F39" s="4"/>
    </row>
    <row r="40" spans="1:6" x14ac:dyDescent="0.3">
      <c r="A40" s="132" t="s">
        <v>124</v>
      </c>
      <c r="B40" s="133"/>
      <c r="C40" s="133"/>
      <c r="D40" s="133"/>
      <c r="E40" s="4"/>
      <c r="F40" s="4"/>
    </row>
    <row r="41" spans="1:6" x14ac:dyDescent="0.3">
      <c r="A41" s="132" t="s">
        <v>167</v>
      </c>
      <c r="B41" s="133"/>
      <c r="C41" s="133"/>
      <c r="D41" s="133"/>
      <c r="E41" s="4"/>
      <c r="F41" s="4"/>
    </row>
    <row r="42" spans="1:6" x14ac:dyDescent="0.3">
      <c r="A42" s="130" t="s">
        <v>57</v>
      </c>
      <c r="B42" s="131"/>
      <c r="C42" s="131"/>
      <c r="D42" s="131"/>
      <c r="E42" s="4"/>
      <c r="F42" s="4"/>
    </row>
    <row r="43" spans="1:6" x14ac:dyDescent="0.3">
      <c r="A43" s="130" t="s">
        <v>58</v>
      </c>
      <c r="B43" s="131">
        <v>11225</v>
      </c>
      <c r="C43" s="131"/>
      <c r="D43" s="131">
        <v>80610</v>
      </c>
      <c r="E43" s="4"/>
      <c r="F43" s="4"/>
    </row>
    <row r="44" spans="1:6" x14ac:dyDescent="0.3">
      <c r="A44" s="130" t="s">
        <v>59</v>
      </c>
      <c r="B44" s="131">
        <v>64624252</v>
      </c>
      <c r="C44" s="131"/>
      <c r="D44" s="131">
        <v>118559278</v>
      </c>
      <c r="E44" s="4"/>
      <c r="F44" s="4"/>
    </row>
    <row r="45" spans="1:6" x14ac:dyDescent="0.3">
      <c r="A45" s="130" t="s">
        <v>60</v>
      </c>
      <c r="B45" s="131"/>
      <c r="C45" s="131"/>
      <c r="D45" s="131"/>
      <c r="E45" s="4"/>
      <c r="F45" s="4"/>
    </row>
    <row r="46" spans="1:6" x14ac:dyDescent="0.3">
      <c r="A46" s="130" t="s">
        <v>61</v>
      </c>
      <c r="B46" s="131"/>
      <c r="C46" s="131"/>
      <c r="D46" s="131"/>
      <c r="E46" s="4"/>
      <c r="F46" s="4"/>
    </row>
    <row r="47" spans="1:6" x14ac:dyDescent="0.3">
      <c r="A47" s="132" t="s">
        <v>126</v>
      </c>
      <c r="B47" s="133">
        <f>B42+B43+B44+B45+B46</f>
        <v>64635477</v>
      </c>
      <c r="C47" s="133"/>
      <c r="D47" s="133">
        <f>D42+D43+D44+D45+D46</f>
        <v>118639888</v>
      </c>
      <c r="E47" s="4"/>
      <c r="F47" s="4"/>
    </row>
    <row r="48" spans="1:6" ht="26.4" x14ac:dyDescent="0.3">
      <c r="A48" s="130" t="s">
        <v>168</v>
      </c>
      <c r="B48" s="131"/>
      <c r="C48" s="131"/>
      <c r="D48" s="131"/>
      <c r="E48" s="4"/>
      <c r="F48" s="4"/>
    </row>
    <row r="49" spans="1:6" ht="26.4" x14ac:dyDescent="0.3">
      <c r="A49" s="130" t="s">
        <v>169</v>
      </c>
      <c r="B49" s="131"/>
      <c r="C49" s="131"/>
      <c r="D49" s="131"/>
      <c r="E49" s="4"/>
      <c r="F49" s="4"/>
    </row>
    <row r="50" spans="1:6" x14ac:dyDescent="0.3">
      <c r="A50" s="130" t="s">
        <v>62</v>
      </c>
      <c r="B50" s="131">
        <v>17695191</v>
      </c>
      <c r="C50" s="131"/>
      <c r="D50" s="131">
        <v>20599654</v>
      </c>
      <c r="E50" s="4"/>
      <c r="F50" s="4"/>
    </row>
    <row r="51" spans="1:6" x14ac:dyDescent="0.3">
      <c r="A51" s="130" t="s">
        <v>63</v>
      </c>
      <c r="B51" s="131">
        <v>6114017</v>
      </c>
      <c r="C51" s="131"/>
      <c r="D51" s="131">
        <v>10066123</v>
      </c>
      <c r="E51" s="4"/>
      <c r="F51" s="4"/>
    </row>
    <row r="52" spans="1:6" ht="26.4" x14ac:dyDescent="0.3">
      <c r="A52" s="130" t="s">
        <v>64</v>
      </c>
      <c r="B52" s="131"/>
      <c r="C52" s="131"/>
      <c r="D52" s="131"/>
      <c r="E52" s="4"/>
      <c r="F52" s="4"/>
    </row>
    <row r="53" spans="1:6" ht="26.4" x14ac:dyDescent="0.3">
      <c r="A53" s="130" t="s">
        <v>170</v>
      </c>
      <c r="B53" s="131"/>
      <c r="C53" s="131"/>
      <c r="D53" s="131"/>
      <c r="E53" s="4"/>
      <c r="F53" s="4"/>
    </row>
    <row r="54" spans="1:6" ht="26.4" x14ac:dyDescent="0.3">
      <c r="A54" s="130" t="s">
        <v>171</v>
      </c>
      <c r="B54" s="131"/>
      <c r="C54" s="131"/>
      <c r="D54" s="131">
        <v>3113006</v>
      </c>
      <c r="E54" s="4"/>
      <c r="F54" s="4"/>
    </row>
    <row r="55" spans="1:6" ht="26.4" x14ac:dyDescent="0.3">
      <c r="A55" s="130" t="s">
        <v>172</v>
      </c>
      <c r="B55" s="131"/>
      <c r="C55" s="131"/>
      <c r="D55" s="131"/>
      <c r="E55" s="4"/>
      <c r="F55" s="4"/>
    </row>
    <row r="56" spans="1:6" x14ac:dyDescent="0.3">
      <c r="A56" s="132" t="s">
        <v>173</v>
      </c>
      <c r="B56" s="133">
        <f>B55+B54+B53+B52+B51+B50+B49+B48</f>
        <v>23809208</v>
      </c>
      <c r="C56" s="133"/>
      <c r="D56" s="133">
        <f>D55+D54+D53+D52+D51+D50+D49+D48</f>
        <v>33778783</v>
      </c>
      <c r="E56" s="4"/>
      <c r="F56" s="4"/>
    </row>
    <row r="57" spans="1:6" ht="26.4" x14ac:dyDescent="0.3">
      <c r="A57" s="130" t="s">
        <v>174</v>
      </c>
      <c r="B57" s="131"/>
      <c r="C57" s="131"/>
      <c r="D57" s="131"/>
      <c r="E57" s="4"/>
      <c r="F57" s="4"/>
    </row>
    <row r="58" spans="1:6" ht="26.4" x14ac:dyDescent="0.3">
      <c r="A58" s="130" t="s">
        <v>178</v>
      </c>
      <c r="B58" s="131"/>
      <c r="C58" s="131"/>
      <c r="D58" s="131"/>
      <c r="E58" s="4"/>
      <c r="F58" s="4"/>
    </row>
    <row r="59" spans="1:6" ht="26.4" x14ac:dyDescent="0.3">
      <c r="A59" s="130" t="s">
        <v>65</v>
      </c>
      <c r="B59" s="131">
        <v>4542</v>
      </c>
      <c r="C59" s="131"/>
      <c r="D59" s="131">
        <v>0</v>
      </c>
      <c r="E59" s="4"/>
      <c r="F59" s="4"/>
    </row>
    <row r="60" spans="1:6" ht="26.4" x14ac:dyDescent="0.3">
      <c r="A60" s="130" t="s">
        <v>66</v>
      </c>
      <c r="B60" s="131">
        <v>2723679</v>
      </c>
      <c r="C60" s="131"/>
      <c r="D60" s="131">
        <v>582888</v>
      </c>
      <c r="E60" s="4"/>
      <c r="F60" s="4"/>
    </row>
    <row r="61" spans="1:6" ht="26.4" x14ac:dyDescent="0.3">
      <c r="A61" s="130" t="s">
        <v>67</v>
      </c>
      <c r="B61" s="131"/>
      <c r="C61" s="131"/>
      <c r="D61" s="131"/>
      <c r="E61" s="4"/>
      <c r="F61" s="4"/>
    </row>
    <row r="62" spans="1:6" ht="26.4" x14ac:dyDescent="0.3">
      <c r="A62" s="130" t="s">
        <v>177</v>
      </c>
      <c r="B62" s="131"/>
      <c r="C62" s="131"/>
      <c r="D62" s="131"/>
      <c r="E62" s="4"/>
      <c r="F62" s="4"/>
    </row>
    <row r="63" spans="1:6" ht="26.4" x14ac:dyDescent="0.3">
      <c r="A63" s="130" t="s">
        <v>176</v>
      </c>
      <c r="B63" s="131"/>
      <c r="C63" s="131"/>
      <c r="D63" s="131"/>
      <c r="E63" s="4"/>
      <c r="F63" s="4"/>
    </row>
    <row r="64" spans="1:6" ht="26.4" x14ac:dyDescent="0.3">
      <c r="A64" s="130" t="s">
        <v>175</v>
      </c>
      <c r="B64" s="131"/>
      <c r="C64" s="131"/>
      <c r="D64" s="131"/>
      <c r="E64" s="4"/>
      <c r="F64" s="4"/>
    </row>
    <row r="65" spans="1:6" x14ac:dyDescent="0.3">
      <c r="A65" s="132" t="s">
        <v>128</v>
      </c>
      <c r="B65" s="133">
        <f>B64+B63+B62+B61+B60+B59+B58+B57</f>
        <v>2728221</v>
      </c>
      <c r="C65" s="133"/>
      <c r="D65" s="133">
        <f>D64+D63+D62+D61+D60+D59+D58+D57</f>
        <v>582888</v>
      </c>
      <c r="E65" s="4"/>
      <c r="F65" s="4"/>
    </row>
    <row r="66" spans="1:6" x14ac:dyDescent="0.3">
      <c r="A66" s="130" t="s">
        <v>129</v>
      </c>
      <c r="B66" s="131">
        <v>57116850</v>
      </c>
      <c r="C66" s="131"/>
      <c r="D66" s="131">
        <v>14301302</v>
      </c>
      <c r="E66" s="4"/>
      <c r="F66" s="4"/>
    </row>
    <row r="67" spans="1:6" x14ac:dyDescent="0.3">
      <c r="A67" s="130" t="s">
        <v>68</v>
      </c>
      <c r="B67" s="131"/>
      <c r="C67" s="131"/>
      <c r="D67" s="131"/>
      <c r="E67" s="4"/>
      <c r="F67" s="4"/>
    </row>
    <row r="68" spans="1:6" x14ac:dyDescent="0.3">
      <c r="A68" s="130" t="s">
        <v>69</v>
      </c>
      <c r="B68" s="131"/>
      <c r="C68" s="131"/>
      <c r="D68" s="131"/>
      <c r="E68" s="4"/>
      <c r="F68" s="4"/>
    </row>
    <row r="69" spans="1:6" x14ac:dyDescent="0.3">
      <c r="A69" s="130" t="s">
        <v>70</v>
      </c>
      <c r="B69" s="131"/>
      <c r="C69" s="131"/>
      <c r="D69" s="131"/>
      <c r="E69" s="4"/>
      <c r="F69" s="4"/>
    </row>
    <row r="70" spans="1:6" x14ac:dyDescent="0.3">
      <c r="A70" s="130" t="s">
        <v>71</v>
      </c>
      <c r="B70" s="131"/>
      <c r="C70" s="131"/>
      <c r="D70" s="131"/>
      <c r="E70" s="4"/>
      <c r="F70" s="4"/>
    </row>
    <row r="71" spans="1:6" x14ac:dyDescent="0.3">
      <c r="A71" s="130" t="s">
        <v>72</v>
      </c>
      <c r="B71" s="131"/>
      <c r="C71" s="131"/>
      <c r="D71" s="131"/>
      <c r="E71" s="4"/>
      <c r="F71" s="4"/>
    </row>
    <row r="72" spans="1:6" ht="26.4" x14ac:dyDescent="0.3">
      <c r="A72" s="130" t="s">
        <v>73</v>
      </c>
      <c r="B72" s="131"/>
      <c r="C72" s="131"/>
      <c r="D72" s="131"/>
      <c r="E72" s="4"/>
      <c r="F72" s="4"/>
    </row>
    <row r="73" spans="1:6" x14ac:dyDescent="0.3">
      <c r="A73" s="130" t="s">
        <v>74</v>
      </c>
      <c r="B73" s="131"/>
      <c r="C73" s="131"/>
      <c r="D73" s="131"/>
      <c r="E73" s="4"/>
      <c r="F73" s="4"/>
    </row>
    <row r="74" spans="1:6" x14ac:dyDescent="0.3">
      <c r="A74" s="130" t="s">
        <v>75</v>
      </c>
      <c r="B74" s="131">
        <v>15000</v>
      </c>
      <c r="C74" s="131"/>
      <c r="D74" s="131">
        <v>15000</v>
      </c>
      <c r="E74" s="4"/>
      <c r="F74" s="4"/>
    </row>
    <row r="75" spans="1:6" ht="26.4" x14ac:dyDescent="0.3">
      <c r="A75" s="130" t="s">
        <v>76</v>
      </c>
      <c r="B75" s="131"/>
      <c r="C75" s="131"/>
      <c r="D75" s="131"/>
      <c r="E75" s="4"/>
      <c r="F75" s="4"/>
    </row>
    <row r="76" spans="1:6" ht="26.4" x14ac:dyDescent="0.3">
      <c r="A76" s="130" t="s">
        <v>77</v>
      </c>
      <c r="B76" s="131"/>
      <c r="C76" s="131"/>
      <c r="D76" s="131"/>
      <c r="E76" s="4"/>
      <c r="F76" s="4"/>
    </row>
    <row r="77" spans="1:6" ht="26.4" x14ac:dyDescent="0.3">
      <c r="A77" s="130" t="s">
        <v>78</v>
      </c>
      <c r="B77" s="131"/>
      <c r="C77" s="131"/>
      <c r="D77" s="131"/>
      <c r="E77" s="4"/>
      <c r="F77" s="4"/>
    </row>
    <row r="78" spans="1:6" x14ac:dyDescent="0.3">
      <c r="A78" s="132" t="s">
        <v>130</v>
      </c>
      <c r="B78" s="133">
        <f>B77+B76+B75+B74+B73+B72+B66</f>
        <v>57131850</v>
      </c>
      <c r="C78" s="133"/>
      <c r="D78" s="133">
        <f>D77+D76+D75+D74+D73+D72+D66</f>
        <v>14316302</v>
      </c>
      <c r="E78" s="4"/>
      <c r="F78" s="4"/>
    </row>
    <row r="79" spans="1:6" x14ac:dyDescent="0.3">
      <c r="A79" s="132" t="s">
        <v>180</v>
      </c>
      <c r="B79" s="133">
        <f>B78+B65+B56</f>
        <v>83669279</v>
      </c>
      <c r="C79" s="133"/>
      <c r="D79" s="133">
        <f>D78+D65+D56</f>
        <v>48677973</v>
      </c>
      <c r="E79" s="4"/>
      <c r="F79" s="4"/>
    </row>
    <row r="80" spans="1:6" x14ac:dyDescent="0.3">
      <c r="A80" s="132" t="s">
        <v>79</v>
      </c>
      <c r="B80" s="133">
        <v>-38704</v>
      </c>
      <c r="C80" s="133"/>
      <c r="D80" s="133">
        <v>-623000</v>
      </c>
      <c r="E80" s="4"/>
      <c r="F80" s="4"/>
    </row>
    <row r="81" spans="1:6" x14ac:dyDescent="0.3">
      <c r="A81" s="130" t="s">
        <v>80</v>
      </c>
      <c r="B81" s="131">
        <v>3954763</v>
      </c>
      <c r="C81" s="131"/>
      <c r="D81" s="131">
        <v>2272604</v>
      </c>
      <c r="E81" s="4"/>
      <c r="F81" s="4"/>
    </row>
    <row r="82" spans="1:6" x14ac:dyDescent="0.3">
      <c r="A82" s="130" t="s">
        <v>81</v>
      </c>
      <c r="B82" s="131">
        <v>163594</v>
      </c>
      <c r="C82" s="131"/>
      <c r="D82" s="131">
        <v>0</v>
      </c>
      <c r="E82" s="4"/>
      <c r="F82" s="4"/>
    </row>
    <row r="83" spans="1:6" x14ac:dyDescent="0.3">
      <c r="A83" s="130" t="s">
        <v>82</v>
      </c>
      <c r="B83" s="131"/>
      <c r="C83" s="131"/>
      <c r="D83" s="131"/>
      <c r="E83" s="4"/>
      <c r="F83" s="4"/>
    </row>
    <row r="84" spans="1:6" x14ac:dyDescent="0.3">
      <c r="A84" s="132" t="s">
        <v>179</v>
      </c>
      <c r="B84" s="133">
        <f>B81+B82+B83</f>
        <v>4118357</v>
      </c>
      <c r="C84" s="133"/>
      <c r="D84" s="133">
        <f>D81+D82+D83</f>
        <v>2272604</v>
      </c>
      <c r="E84" s="4"/>
      <c r="F84" s="4"/>
    </row>
    <row r="85" spans="1:6" x14ac:dyDescent="0.3">
      <c r="A85" s="171" t="s">
        <v>133</v>
      </c>
      <c r="B85" s="135">
        <f>B84+B80+B79+B47+B41+B26</f>
        <v>755443412</v>
      </c>
      <c r="C85" s="135"/>
      <c r="D85" s="135">
        <f>D84+D80+D79+D47+D41+D26</f>
        <v>851341595</v>
      </c>
      <c r="E85" s="4"/>
      <c r="F85" s="4"/>
    </row>
    <row r="86" spans="1:6" x14ac:dyDescent="0.3">
      <c r="A86" s="132" t="s">
        <v>83</v>
      </c>
      <c r="B86" s="50"/>
      <c r="C86" s="50"/>
      <c r="D86" s="50"/>
      <c r="E86" s="4"/>
      <c r="F86" s="4"/>
    </row>
    <row r="87" spans="1:6" x14ac:dyDescent="0.3">
      <c r="A87" s="130" t="s">
        <v>84</v>
      </c>
      <c r="B87" s="131">
        <v>632009121</v>
      </c>
      <c r="C87" s="131"/>
      <c r="D87" s="131">
        <v>632009121</v>
      </c>
      <c r="E87" s="4"/>
      <c r="F87" s="4"/>
    </row>
    <row r="88" spans="1:6" x14ac:dyDescent="0.3">
      <c r="A88" s="130" t="s">
        <v>85</v>
      </c>
      <c r="B88" s="131">
        <v>40516217</v>
      </c>
      <c r="C88" s="131"/>
      <c r="D88" s="131">
        <v>40516217</v>
      </c>
      <c r="E88" s="4"/>
      <c r="F88" s="4"/>
    </row>
    <row r="89" spans="1:6" x14ac:dyDescent="0.3">
      <c r="A89" s="130" t="s">
        <v>86</v>
      </c>
      <c r="B89" s="131">
        <v>57981648</v>
      </c>
      <c r="C89" s="131"/>
      <c r="D89" s="131">
        <v>57981648</v>
      </c>
      <c r="E89" s="4"/>
      <c r="F89" s="4"/>
    </row>
    <row r="90" spans="1:6" x14ac:dyDescent="0.3">
      <c r="A90" s="130" t="s">
        <v>87</v>
      </c>
      <c r="B90" s="131">
        <v>-205824163</v>
      </c>
      <c r="C90" s="131"/>
      <c r="D90" s="131">
        <v>-113789199</v>
      </c>
      <c r="E90" s="4"/>
      <c r="F90" s="4"/>
    </row>
    <row r="91" spans="1:6" x14ac:dyDescent="0.3">
      <c r="A91" s="130" t="s">
        <v>88</v>
      </c>
      <c r="B91" s="131"/>
      <c r="C91" s="131"/>
      <c r="D91" s="131"/>
      <c r="E91" s="4"/>
      <c r="F91" s="4"/>
    </row>
    <row r="92" spans="1:6" x14ac:dyDescent="0.3">
      <c r="A92" s="130" t="s">
        <v>89</v>
      </c>
      <c r="B92" s="131">
        <v>92034964</v>
      </c>
      <c r="C92" s="131"/>
      <c r="D92" s="131">
        <v>160116958</v>
      </c>
      <c r="E92" s="4"/>
      <c r="F92" s="4"/>
    </row>
    <row r="93" spans="1:6" x14ac:dyDescent="0.3">
      <c r="A93" s="132" t="s">
        <v>181</v>
      </c>
      <c r="B93" s="133">
        <f>B87+B88+B89+B90+B91+B92</f>
        <v>616717787</v>
      </c>
      <c r="C93" s="133"/>
      <c r="D93" s="133">
        <f>D87+D88+D89+D90+D91+D92</f>
        <v>776834745</v>
      </c>
      <c r="E93" s="4"/>
      <c r="F93" s="4"/>
    </row>
    <row r="94" spans="1:6" ht="26.4" x14ac:dyDescent="0.3">
      <c r="A94" s="130" t="s">
        <v>90</v>
      </c>
      <c r="B94" s="131">
        <v>0</v>
      </c>
      <c r="C94" s="131"/>
      <c r="D94" s="131">
        <v>0</v>
      </c>
      <c r="E94" s="4"/>
      <c r="F94" s="4"/>
    </row>
    <row r="95" spans="1:6" ht="26.4" x14ac:dyDescent="0.3">
      <c r="A95" s="130" t="s">
        <v>91</v>
      </c>
      <c r="B95" s="131"/>
      <c r="C95" s="131"/>
      <c r="D95" s="131"/>
      <c r="E95" s="4"/>
      <c r="F95" s="4"/>
    </row>
    <row r="96" spans="1:6" x14ac:dyDescent="0.3">
      <c r="A96" s="130" t="s">
        <v>92</v>
      </c>
      <c r="B96" s="131">
        <v>742093</v>
      </c>
      <c r="C96" s="131"/>
      <c r="D96" s="131">
        <v>89293</v>
      </c>
      <c r="E96" s="4"/>
      <c r="F96" s="4"/>
    </row>
    <row r="97" spans="1:6" ht="26.4" x14ac:dyDescent="0.3">
      <c r="A97" s="130" t="s">
        <v>93</v>
      </c>
      <c r="B97" s="131"/>
      <c r="C97" s="131"/>
      <c r="D97" s="131"/>
      <c r="E97" s="4"/>
      <c r="F97" s="4"/>
    </row>
    <row r="98" spans="1:6" ht="26.4" x14ac:dyDescent="0.3">
      <c r="A98" s="130" t="s">
        <v>182</v>
      </c>
      <c r="B98" s="131"/>
      <c r="C98" s="131"/>
      <c r="D98" s="131"/>
      <c r="E98" s="4"/>
      <c r="F98" s="4"/>
    </row>
    <row r="99" spans="1:6" x14ac:dyDescent="0.3">
      <c r="A99" s="130" t="s">
        <v>94</v>
      </c>
      <c r="B99" s="131"/>
      <c r="C99" s="131"/>
      <c r="D99" s="131"/>
      <c r="E99" s="4"/>
      <c r="F99" s="4"/>
    </row>
    <row r="100" spans="1:6" x14ac:dyDescent="0.3">
      <c r="A100" s="130" t="s">
        <v>95</v>
      </c>
      <c r="B100" s="131"/>
      <c r="C100" s="131"/>
      <c r="D100" s="131"/>
      <c r="E100" s="4"/>
      <c r="F100" s="4"/>
    </row>
    <row r="101" spans="1:6" ht="26.4" x14ac:dyDescent="0.3">
      <c r="A101" s="130" t="s">
        <v>183</v>
      </c>
      <c r="B101" s="131"/>
      <c r="C101" s="131"/>
      <c r="D101" s="131"/>
      <c r="E101" s="4"/>
      <c r="F101" s="4"/>
    </row>
    <row r="102" spans="1:6" ht="26.4" x14ac:dyDescent="0.3">
      <c r="A102" s="130" t="s">
        <v>184</v>
      </c>
      <c r="B102" s="131">
        <v>0</v>
      </c>
      <c r="C102" s="131"/>
      <c r="D102" s="131">
        <v>535650</v>
      </c>
      <c r="E102" s="4"/>
      <c r="F102" s="4"/>
    </row>
    <row r="103" spans="1:6" x14ac:dyDescent="0.3">
      <c r="A103" s="132" t="s">
        <v>135</v>
      </c>
      <c r="B103" s="133">
        <f>B102+B101+B100+B99+B98+B97+B96+B95+B94</f>
        <v>742093</v>
      </c>
      <c r="C103" s="133"/>
      <c r="D103" s="133">
        <f>D102+D101+D100+D99+D98+D97+D96+D95+D94</f>
        <v>624943</v>
      </c>
      <c r="E103" s="4"/>
      <c r="F103" s="4"/>
    </row>
    <row r="104" spans="1:6" ht="26.4" x14ac:dyDescent="0.3">
      <c r="A104" s="130" t="s">
        <v>96</v>
      </c>
      <c r="B104" s="131"/>
      <c r="C104" s="131"/>
      <c r="D104" s="131"/>
      <c r="E104" s="4"/>
      <c r="F104" s="4"/>
    </row>
    <row r="105" spans="1:6" ht="26.4" x14ac:dyDescent="0.3">
      <c r="A105" s="130" t="s">
        <v>97</v>
      </c>
      <c r="B105" s="131"/>
      <c r="C105" s="131"/>
      <c r="D105" s="131"/>
      <c r="E105" s="4"/>
      <c r="F105" s="4"/>
    </row>
    <row r="106" spans="1:6" ht="26.4" x14ac:dyDescent="0.3">
      <c r="A106" s="130" t="s">
        <v>98</v>
      </c>
      <c r="B106" s="131">
        <v>4292894</v>
      </c>
      <c r="C106" s="131"/>
      <c r="D106" s="131">
        <v>1347294</v>
      </c>
      <c r="E106" s="4"/>
      <c r="F106" s="4"/>
    </row>
    <row r="107" spans="1:6" ht="26.4" x14ac:dyDescent="0.3">
      <c r="A107" s="130" t="s">
        <v>99</v>
      </c>
      <c r="B107" s="131"/>
      <c r="C107" s="131"/>
      <c r="D107" s="131">
        <v>10000</v>
      </c>
      <c r="E107" s="4"/>
      <c r="F107" s="4"/>
    </row>
    <row r="108" spans="1:6" ht="26.4" x14ac:dyDescent="0.3">
      <c r="A108" s="130" t="s">
        <v>185</v>
      </c>
      <c r="B108" s="131">
        <v>179582</v>
      </c>
      <c r="C108" s="131"/>
      <c r="D108" s="131">
        <v>0</v>
      </c>
      <c r="E108" s="4"/>
      <c r="F108" s="4"/>
    </row>
    <row r="109" spans="1:6" ht="26.4" x14ac:dyDescent="0.3">
      <c r="A109" s="130" t="s">
        <v>100</v>
      </c>
      <c r="B109" s="131"/>
      <c r="C109" s="131"/>
      <c r="D109" s="131"/>
      <c r="E109" s="4"/>
      <c r="F109" s="4"/>
    </row>
    <row r="110" spans="1:6" ht="26.4" x14ac:dyDescent="0.3">
      <c r="A110" s="130" t="s">
        <v>101</v>
      </c>
      <c r="B110" s="131"/>
      <c r="C110" s="131"/>
      <c r="D110" s="131"/>
      <c r="E110" s="4"/>
      <c r="F110" s="4"/>
    </row>
    <row r="111" spans="1:6" ht="26.4" x14ac:dyDescent="0.3">
      <c r="A111" s="130" t="s">
        <v>186</v>
      </c>
      <c r="B111" s="131"/>
      <c r="C111" s="131"/>
      <c r="D111" s="131"/>
      <c r="E111" s="4"/>
      <c r="F111" s="4"/>
    </row>
    <row r="112" spans="1:6" ht="26.4" x14ac:dyDescent="0.3">
      <c r="A112" s="130" t="s">
        <v>187</v>
      </c>
      <c r="B112" s="131">
        <v>39893263</v>
      </c>
      <c r="C112" s="131"/>
      <c r="D112" s="131">
        <v>2075598</v>
      </c>
      <c r="E112" s="4"/>
      <c r="F112" s="4"/>
    </row>
    <row r="113" spans="1:6" x14ac:dyDescent="0.3">
      <c r="A113" s="132" t="s">
        <v>136</v>
      </c>
      <c r="B113" s="133">
        <f>B112+B111+B110+B109+B108+B107+B106+B105+B104</f>
        <v>44365739</v>
      </c>
      <c r="C113" s="133"/>
      <c r="D113" s="133">
        <f>D112+D111+D110+D109+D108+D107+D106+D105+D104</f>
        <v>3432892</v>
      </c>
      <c r="E113" s="4"/>
      <c r="F113" s="4"/>
    </row>
    <row r="114" spans="1:6" x14ac:dyDescent="0.3">
      <c r="A114" s="130" t="s">
        <v>102</v>
      </c>
      <c r="B114" s="131">
        <v>548551</v>
      </c>
      <c r="C114" s="131"/>
      <c r="D114" s="131">
        <v>75325</v>
      </c>
      <c r="E114" s="4"/>
      <c r="F114" s="4"/>
    </row>
    <row r="115" spans="1:6" ht="26.4" x14ac:dyDescent="0.3">
      <c r="A115" s="130" t="s">
        <v>103</v>
      </c>
      <c r="B115" s="131"/>
      <c r="C115" s="131"/>
      <c r="D115" s="131"/>
      <c r="E115" s="4"/>
      <c r="F115" s="4"/>
    </row>
    <row r="116" spans="1:6" x14ac:dyDescent="0.3">
      <c r="A116" s="130" t="s">
        <v>104</v>
      </c>
      <c r="B116" s="131">
        <v>67223</v>
      </c>
      <c r="C116" s="131"/>
      <c r="D116" s="131">
        <v>66358</v>
      </c>
      <c r="E116" s="4"/>
      <c r="F116" s="4"/>
    </row>
    <row r="117" spans="1:6" x14ac:dyDescent="0.3">
      <c r="A117" s="130" t="s">
        <v>105</v>
      </c>
      <c r="B117" s="131"/>
      <c r="C117" s="131"/>
      <c r="D117" s="131"/>
      <c r="E117" s="4"/>
      <c r="F117" s="4"/>
    </row>
    <row r="118" spans="1:6" ht="26.4" x14ac:dyDescent="0.3">
      <c r="A118" s="130" t="s">
        <v>106</v>
      </c>
      <c r="B118" s="131"/>
      <c r="C118" s="131"/>
      <c r="D118" s="131"/>
      <c r="E118" s="4"/>
      <c r="F118" s="4"/>
    </row>
    <row r="119" spans="1:6" ht="26.4" x14ac:dyDescent="0.3">
      <c r="A119" s="130" t="s">
        <v>107</v>
      </c>
      <c r="B119" s="131"/>
      <c r="C119" s="131"/>
      <c r="D119" s="131"/>
      <c r="E119" s="4"/>
      <c r="F119" s="4"/>
    </row>
    <row r="120" spans="1:6" ht="26.4" x14ac:dyDescent="0.3">
      <c r="A120" s="130" t="s">
        <v>108</v>
      </c>
      <c r="B120" s="131"/>
      <c r="C120" s="131"/>
      <c r="D120" s="131"/>
      <c r="E120" s="4"/>
      <c r="F120" s="4"/>
    </row>
    <row r="121" spans="1:6" ht="26.4" x14ac:dyDescent="0.3">
      <c r="A121" s="130" t="s">
        <v>998</v>
      </c>
      <c r="B121" s="131"/>
      <c r="C121" s="131"/>
      <c r="D121" s="131"/>
      <c r="E121" s="4"/>
      <c r="F121" s="4"/>
    </row>
    <row r="122" spans="1:6" x14ac:dyDescent="0.3">
      <c r="A122" s="132" t="s">
        <v>188</v>
      </c>
      <c r="B122" s="131">
        <f>B121+B120++B119+B118+B117+B116+B115+B114</f>
        <v>615774</v>
      </c>
      <c r="C122" s="131"/>
      <c r="D122" s="131">
        <f>D121+D120++D119+D118+D117+D116+D115+D114</f>
        <v>141683</v>
      </c>
      <c r="E122" s="4"/>
      <c r="F122" s="4"/>
    </row>
    <row r="123" spans="1:6" x14ac:dyDescent="0.3">
      <c r="A123" s="132" t="s">
        <v>137</v>
      </c>
      <c r="B123" s="133">
        <f>B122+B113+B103</f>
        <v>45723606</v>
      </c>
      <c r="C123" s="133"/>
      <c r="D123" s="133">
        <f>D122+D113+D103</f>
        <v>4199518</v>
      </c>
      <c r="E123" s="4"/>
      <c r="F123" s="4"/>
    </row>
    <row r="124" spans="1:6" x14ac:dyDescent="0.3">
      <c r="A124" s="132" t="s">
        <v>110</v>
      </c>
      <c r="B124" s="133"/>
      <c r="C124" s="133"/>
      <c r="D124" s="133"/>
      <c r="E124" s="4"/>
      <c r="F124" s="4"/>
    </row>
    <row r="125" spans="1:6" ht="26.4" x14ac:dyDescent="0.3">
      <c r="A125" s="132" t="s">
        <v>111</v>
      </c>
      <c r="B125" s="133"/>
      <c r="C125" s="133"/>
      <c r="D125" s="133"/>
      <c r="E125" s="4"/>
      <c r="F125" s="4"/>
    </row>
    <row r="126" spans="1:6" x14ac:dyDescent="0.3">
      <c r="A126" s="130" t="s">
        <v>112</v>
      </c>
      <c r="B126" s="131"/>
      <c r="C126" s="131"/>
      <c r="D126" s="131"/>
      <c r="E126" s="4"/>
      <c r="F126" s="4"/>
    </row>
    <row r="127" spans="1:6" x14ac:dyDescent="0.3">
      <c r="A127" s="130" t="s">
        <v>113</v>
      </c>
      <c r="B127" s="131">
        <v>1068558</v>
      </c>
      <c r="C127" s="131"/>
      <c r="D127" s="131">
        <v>1528662</v>
      </c>
      <c r="E127" s="4"/>
      <c r="F127" s="4"/>
    </row>
    <row r="128" spans="1:6" x14ac:dyDescent="0.3">
      <c r="A128" s="130" t="s">
        <v>114</v>
      </c>
      <c r="B128" s="131">
        <v>91933461</v>
      </c>
      <c r="C128" s="131"/>
      <c r="D128" s="131">
        <v>68778570</v>
      </c>
      <c r="E128" s="4"/>
      <c r="F128" s="4"/>
    </row>
    <row r="129" spans="1:6" x14ac:dyDescent="0.3">
      <c r="A129" s="132" t="s">
        <v>189</v>
      </c>
      <c r="B129" s="133">
        <f>B126+B127+B128</f>
        <v>93002019</v>
      </c>
      <c r="C129" s="133"/>
      <c r="D129" s="133">
        <f>D126+D127+D128</f>
        <v>70307232</v>
      </c>
      <c r="E129" s="4"/>
      <c r="F129" s="4"/>
    </row>
    <row r="130" spans="1:6" x14ac:dyDescent="0.3">
      <c r="A130" s="171" t="s">
        <v>190</v>
      </c>
      <c r="B130" s="135">
        <f>B129+B125+B124+B123+B93</f>
        <v>755443412</v>
      </c>
      <c r="C130" s="135"/>
      <c r="D130" s="135">
        <f>D129+D125+D124+D123+D93</f>
        <v>851341495</v>
      </c>
      <c r="E130" s="4"/>
      <c r="F130" s="4"/>
    </row>
    <row r="131" spans="1:6" x14ac:dyDescent="0.3">
      <c r="A131" s="4"/>
      <c r="B131" s="4"/>
      <c r="C131" s="4"/>
      <c r="D131" s="4"/>
      <c r="E131" s="4"/>
      <c r="F131" s="4"/>
    </row>
    <row r="132" spans="1:6" x14ac:dyDescent="0.3">
      <c r="A132" s="4"/>
      <c r="B132" s="4"/>
      <c r="C132" s="4"/>
      <c r="D132" s="4"/>
      <c r="E132" s="4"/>
      <c r="F132" s="4"/>
    </row>
    <row r="133" spans="1:6" x14ac:dyDescent="0.3">
      <c r="A133" s="4"/>
      <c r="B133" s="4"/>
      <c r="C133" s="4"/>
      <c r="D133" s="4"/>
      <c r="E133" s="4"/>
      <c r="F133" s="4"/>
    </row>
    <row r="134" spans="1:6" x14ac:dyDescent="0.3">
      <c r="A134" s="4"/>
      <c r="B134" s="4"/>
      <c r="C134" s="4"/>
      <c r="D134" s="4"/>
      <c r="E134" s="4"/>
      <c r="F134" s="4"/>
    </row>
    <row r="135" spans="1:6" x14ac:dyDescent="0.3">
      <c r="A135" s="4"/>
      <c r="B135" s="4"/>
      <c r="C135" s="4"/>
      <c r="D135" s="4"/>
      <c r="E135" s="4"/>
      <c r="F135" s="4"/>
    </row>
    <row r="136" spans="1:6" x14ac:dyDescent="0.3">
      <c r="A136" s="4"/>
      <c r="B136" s="4"/>
      <c r="C136" s="4"/>
      <c r="D136" s="4"/>
      <c r="E136" s="4"/>
      <c r="F136" s="4"/>
    </row>
    <row r="137" spans="1:6" x14ac:dyDescent="0.3">
      <c r="A137" s="4"/>
      <c r="B137" s="4"/>
      <c r="C137" s="4"/>
      <c r="D137" s="4"/>
      <c r="E137" s="4"/>
      <c r="F137" s="4"/>
    </row>
    <row r="138" spans="1:6" x14ac:dyDescent="0.3">
      <c r="A138" s="4"/>
      <c r="B138" s="4"/>
      <c r="C138" s="4"/>
      <c r="D138" s="4"/>
      <c r="E138" s="4"/>
      <c r="F138" s="4"/>
    </row>
  </sheetData>
  <mergeCells count="4">
    <mergeCell ref="A2:D2"/>
    <mergeCell ref="A4:D4"/>
    <mergeCell ref="A1:D1"/>
    <mergeCell ref="A3:D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AE174"/>
  <sheetViews>
    <sheetView workbookViewId="0">
      <selection activeCell="A2" sqref="A2:IV3"/>
    </sheetView>
  </sheetViews>
  <sheetFormatPr defaultRowHeight="14.4" x14ac:dyDescent="0.3"/>
  <cols>
    <col min="1" max="1" width="83.44140625" customWidth="1"/>
    <col min="3" max="3" width="17" bestFit="1" customWidth="1"/>
    <col min="4" max="4" width="16.88671875" bestFit="1" customWidth="1"/>
    <col min="5" max="5" width="16.6640625" bestFit="1" customWidth="1"/>
    <col min="6" max="8" width="13.88671875" bestFit="1" customWidth="1"/>
    <col min="9" max="9" width="14.109375" bestFit="1" customWidth="1"/>
    <col min="10" max="10" width="13.44140625" customWidth="1"/>
    <col min="11" max="11" width="11.5546875" customWidth="1"/>
    <col min="12" max="12" width="12.44140625" bestFit="1" customWidth="1"/>
    <col min="13" max="13" width="14" bestFit="1" customWidth="1"/>
    <col min="14" max="14" width="12.44140625" bestFit="1" customWidth="1"/>
  </cols>
  <sheetData>
    <row r="1" spans="1:14" s="303" customFormat="1" x14ac:dyDescent="0.3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</row>
    <row r="2" spans="1:14" s="303" customFormat="1" ht="21" customHeight="1" x14ac:dyDescent="0.35">
      <c r="A2" s="312" t="s">
        <v>1109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</row>
    <row r="3" spans="1:14" s="303" customFormat="1" ht="21" customHeight="1" x14ac:dyDescent="0.35">
      <c r="A3" s="313" t="s">
        <v>1083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</row>
    <row r="4" spans="1:14" ht="18.75" customHeight="1" x14ac:dyDescent="0.35">
      <c r="A4" s="314" t="s">
        <v>1004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6"/>
      <c r="M4" s="317"/>
      <c r="N4" s="317"/>
    </row>
    <row r="5" spans="1:14" ht="18" x14ac:dyDescent="0.35">
      <c r="A5" s="59"/>
      <c r="H5" s="303"/>
    </row>
    <row r="6" spans="1:14" x14ac:dyDescent="0.3">
      <c r="A6" s="126" t="s">
        <v>936</v>
      </c>
    </row>
    <row r="7" spans="1:14" ht="25.5" customHeight="1" x14ac:dyDescent="0.3">
      <c r="A7" s="323" t="s">
        <v>245</v>
      </c>
      <c r="B7" s="325" t="s">
        <v>246</v>
      </c>
      <c r="C7" s="318" t="s">
        <v>860</v>
      </c>
      <c r="D7" s="319"/>
      <c r="E7" s="320"/>
      <c r="F7" s="318" t="s">
        <v>861</v>
      </c>
      <c r="G7" s="319"/>
      <c r="H7" s="320"/>
      <c r="I7" s="318" t="s">
        <v>862</v>
      </c>
      <c r="J7" s="319"/>
      <c r="K7" s="320"/>
      <c r="L7" s="321" t="s">
        <v>964</v>
      </c>
      <c r="M7" s="322"/>
      <c r="N7" s="322"/>
    </row>
    <row r="8" spans="1:14" ht="26.4" x14ac:dyDescent="0.3">
      <c r="A8" s="324"/>
      <c r="B8" s="326"/>
      <c r="C8" s="3" t="s">
        <v>966</v>
      </c>
      <c r="D8" s="3" t="s">
        <v>28</v>
      </c>
      <c r="E8" s="125" t="s">
        <v>29</v>
      </c>
      <c r="F8" s="3" t="s">
        <v>966</v>
      </c>
      <c r="G8" s="3" t="s">
        <v>28</v>
      </c>
      <c r="H8" s="125" t="s">
        <v>29</v>
      </c>
      <c r="I8" s="3" t="s">
        <v>966</v>
      </c>
      <c r="J8" s="3" t="s">
        <v>28</v>
      </c>
      <c r="K8" s="125" t="s">
        <v>29</v>
      </c>
      <c r="L8" s="3" t="s">
        <v>966</v>
      </c>
      <c r="M8" s="3" t="s">
        <v>28</v>
      </c>
      <c r="N8" s="125" t="s">
        <v>29</v>
      </c>
    </row>
    <row r="9" spans="1:14" x14ac:dyDescent="0.3">
      <c r="A9" s="39" t="s">
        <v>247</v>
      </c>
      <c r="B9" s="40" t="s">
        <v>248</v>
      </c>
      <c r="C9" s="274">
        <v>1932000</v>
      </c>
      <c r="D9" s="275">
        <v>9062777</v>
      </c>
      <c r="E9" s="246">
        <v>5503229</v>
      </c>
      <c r="F9" s="246"/>
      <c r="G9" s="246"/>
      <c r="H9" s="246"/>
      <c r="I9" s="246"/>
      <c r="J9" s="246"/>
      <c r="K9" s="246"/>
      <c r="L9" s="238">
        <f>E19+F9+I9</f>
        <v>0</v>
      </c>
      <c r="M9" s="238">
        <f>D9+G9+J9</f>
        <v>9062777</v>
      </c>
      <c r="N9" s="238">
        <f>E9+H9+K9</f>
        <v>5503229</v>
      </c>
    </row>
    <row r="10" spans="1:14" x14ac:dyDescent="0.3">
      <c r="A10" s="39" t="s">
        <v>249</v>
      </c>
      <c r="B10" s="41" t="s">
        <v>250</v>
      </c>
      <c r="C10" s="275"/>
      <c r="D10" s="275"/>
      <c r="E10" s="246"/>
      <c r="F10" s="246"/>
      <c r="G10" s="246"/>
      <c r="H10" s="246"/>
      <c r="I10" s="246"/>
      <c r="J10" s="246"/>
      <c r="K10" s="246"/>
      <c r="L10" s="238">
        <f t="shared" ref="L10:L73" si="0">C10+F10+I10</f>
        <v>0</v>
      </c>
      <c r="M10" s="238">
        <f t="shared" ref="M10:M73" si="1">D10+G10+J10</f>
        <v>0</v>
      </c>
      <c r="N10" s="238">
        <f t="shared" ref="N10:N73" si="2">E10+H10+K10</f>
        <v>0</v>
      </c>
    </row>
    <row r="11" spans="1:14" x14ac:dyDescent="0.3">
      <c r="A11" s="39" t="s">
        <v>251</v>
      </c>
      <c r="B11" s="41" t="s">
        <v>252</v>
      </c>
      <c r="C11" s="275"/>
      <c r="D11" s="275"/>
      <c r="E11" s="246"/>
      <c r="F11" s="246"/>
      <c r="G11" s="246"/>
      <c r="H11" s="246"/>
      <c r="I11" s="246"/>
      <c r="J11" s="246"/>
      <c r="K11" s="246"/>
      <c r="L11" s="238">
        <f t="shared" si="0"/>
        <v>0</v>
      </c>
      <c r="M11" s="238">
        <f t="shared" si="1"/>
        <v>0</v>
      </c>
      <c r="N11" s="238">
        <f t="shared" si="2"/>
        <v>0</v>
      </c>
    </row>
    <row r="12" spans="1:14" x14ac:dyDescent="0.3">
      <c r="A12" s="42" t="s">
        <v>253</v>
      </c>
      <c r="B12" s="41" t="s">
        <v>254</v>
      </c>
      <c r="C12" s="275"/>
      <c r="D12" s="275"/>
      <c r="E12" s="246"/>
      <c r="F12" s="246"/>
      <c r="G12" s="246"/>
      <c r="H12" s="246"/>
      <c r="I12" s="246"/>
      <c r="J12" s="246"/>
      <c r="K12" s="246"/>
      <c r="L12" s="238">
        <f t="shared" si="0"/>
        <v>0</v>
      </c>
      <c r="M12" s="238">
        <f t="shared" si="1"/>
        <v>0</v>
      </c>
      <c r="N12" s="238">
        <f t="shared" si="2"/>
        <v>0</v>
      </c>
    </row>
    <row r="13" spans="1:14" x14ac:dyDescent="0.3">
      <c r="A13" s="42" t="s">
        <v>255</v>
      </c>
      <c r="B13" s="41" t="s">
        <v>256</v>
      </c>
      <c r="C13" s="275"/>
      <c r="D13" s="275"/>
      <c r="E13" s="246"/>
      <c r="F13" s="246"/>
      <c r="G13" s="246"/>
      <c r="H13" s="246"/>
      <c r="I13" s="246"/>
      <c r="J13" s="246"/>
      <c r="K13" s="246"/>
      <c r="L13" s="238">
        <f t="shared" si="0"/>
        <v>0</v>
      </c>
      <c r="M13" s="238">
        <f t="shared" si="1"/>
        <v>0</v>
      </c>
      <c r="N13" s="238">
        <f t="shared" si="2"/>
        <v>0</v>
      </c>
    </row>
    <row r="14" spans="1:14" x14ac:dyDescent="0.3">
      <c r="A14" s="42" t="s">
        <v>257</v>
      </c>
      <c r="B14" s="41" t="s">
        <v>258</v>
      </c>
      <c r="C14" s="275"/>
      <c r="D14" s="275"/>
      <c r="E14" s="246"/>
      <c r="F14" s="246"/>
      <c r="G14" s="246"/>
      <c r="H14" s="246"/>
      <c r="I14" s="246"/>
      <c r="J14" s="246"/>
      <c r="K14" s="246"/>
      <c r="L14" s="238">
        <f t="shared" si="0"/>
        <v>0</v>
      </c>
      <c r="M14" s="238">
        <f t="shared" si="1"/>
        <v>0</v>
      </c>
      <c r="N14" s="238">
        <f t="shared" si="2"/>
        <v>0</v>
      </c>
    </row>
    <row r="15" spans="1:14" x14ac:dyDescent="0.3">
      <c r="A15" s="42" t="s">
        <v>259</v>
      </c>
      <c r="B15" s="41" t="s">
        <v>260</v>
      </c>
      <c r="C15" s="275"/>
      <c r="D15" s="275"/>
      <c r="E15" s="246"/>
      <c r="F15" s="246"/>
      <c r="G15" s="246"/>
      <c r="H15" s="246"/>
      <c r="I15" s="246"/>
      <c r="J15" s="246"/>
      <c r="K15" s="246"/>
      <c r="L15" s="238">
        <f t="shared" si="0"/>
        <v>0</v>
      </c>
      <c r="M15" s="238">
        <f t="shared" si="1"/>
        <v>0</v>
      </c>
      <c r="N15" s="238">
        <f t="shared" si="2"/>
        <v>0</v>
      </c>
    </row>
    <row r="16" spans="1:14" x14ac:dyDescent="0.3">
      <c r="A16" s="42" t="s">
        <v>261</v>
      </c>
      <c r="B16" s="41" t="s">
        <v>262</v>
      </c>
      <c r="C16" s="275"/>
      <c r="D16" s="275"/>
      <c r="E16" s="246"/>
      <c r="F16" s="246"/>
      <c r="G16" s="246"/>
      <c r="H16" s="246"/>
      <c r="I16" s="246"/>
      <c r="J16" s="246"/>
      <c r="K16" s="246"/>
      <c r="L16" s="238">
        <f t="shared" si="0"/>
        <v>0</v>
      </c>
      <c r="M16" s="238">
        <f t="shared" si="1"/>
        <v>0</v>
      </c>
      <c r="N16" s="238">
        <f t="shared" si="2"/>
        <v>0</v>
      </c>
    </row>
    <row r="17" spans="1:14" x14ac:dyDescent="0.3">
      <c r="A17" s="5" t="s">
        <v>263</v>
      </c>
      <c r="B17" s="41" t="s">
        <v>264</v>
      </c>
      <c r="C17" s="275"/>
      <c r="D17" s="275">
        <v>13260</v>
      </c>
      <c r="E17" s="246">
        <v>13260</v>
      </c>
      <c r="F17" s="246"/>
      <c r="G17" s="246"/>
      <c r="H17" s="246"/>
      <c r="I17" s="246"/>
      <c r="J17" s="246"/>
      <c r="K17" s="246"/>
      <c r="L17" s="238">
        <f t="shared" si="0"/>
        <v>0</v>
      </c>
      <c r="M17" s="238">
        <f t="shared" si="1"/>
        <v>13260</v>
      </c>
      <c r="N17" s="238">
        <f t="shared" si="2"/>
        <v>13260</v>
      </c>
    </row>
    <row r="18" spans="1:14" x14ac:dyDescent="0.3">
      <c r="A18" s="5" t="s">
        <v>265</v>
      </c>
      <c r="B18" s="41" t="s">
        <v>266</v>
      </c>
      <c r="C18" s="275">
        <v>6000</v>
      </c>
      <c r="D18" s="275">
        <v>12000</v>
      </c>
      <c r="E18" s="246">
        <v>0</v>
      </c>
      <c r="F18" s="246"/>
      <c r="G18" s="246"/>
      <c r="H18" s="246"/>
      <c r="I18" s="246"/>
      <c r="J18" s="246"/>
      <c r="K18" s="246"/>
      <c r="L18" s="238">
        <f t="shared" si="0"/>
        <v>6000</v>
      </c>
      <c r="M18" s="238">
        <f t="shared" si="1"/>
        <v>12000</v>
      </c>
      <c r="N18" s="238">
        <f t="shared" si="2"/>
        <v>0</v>
      </c>
    </row>
    <row r="19" spans="1:14" x14ac:dyDescent="0.3">
      <c r="A19" s="5" t="s">
        <v>267</v>
      </c>
      <c r="B19" s="41" t="s">
        <v>268</v>
      </c>
      <c r="C19" s="275"/>
      <c r="D19" s="275"/>
      <c r="E19" s="275"/>
      <c r="F19" s="246"/>
      <c r="G19" s="246"/>
      <c r="H19" s="246"/>
      <c r="I19" s="246"/>
      <c r="J19" s="246"/>
      <c r="K19" s="246"/>
      <c r="L19" s="238">
        <f t="shared" si="0"/>
        <v>0</v>
      </c>
      <c r="M19" s="238">
        <f t="shared" si="1"/>
        <v>0</v>
      </c>
      <c r="N19" s="238">
        <f t="shared" si="2"/>
        <v>0</v>
      </c>
    </row>
    <row r="20" spans="1:14" x14ac:dyDescent="0.3">
      <c r="A20" s="5" t="s">
        <v>269</v>
      </c>
      <c r="B20" s="41" t="s">
        <v>270</v>
      </c>
      <c r="C20" s="275"/>
      <c r="D20" s="275"/>
      <c r="E20" s="246"/>
      <c r="F20" s="246"/>
      <c r="G20" s="246"/>
      <c r="H20" s="246"/>
      <c r="I20" s="246"/>
      <c r="J20" s="246"/>
      <c r="K20" s="246"/>
      <c r="L20" s="238">
        <f t="shared" si="0"/>
        <v>0</v>
      </c>
      <c r="M20" s="238">
        <f t="shared" si="1"/>
        <v>0</v>
      </c>
      <c r="N20" s="238">
        <f t="shared" si="2"/>
        <v>0</v>
      </c>
    </row>
    <row r="21" spans="1:14" x14ac:dyDescent="0.3">
      <c r="A21" s="5" t="s">
        <v>696</v>
      </c>
      <c r="B21" s="41" t="s">
        <v>271</v>
      </c>
      <c r="C21" s="275">
        <v>250000</v>
      </c>
      <c r="D21" s="275">
        <v>664072</v>
      </c>
      <c r="E21" s="246">
        <v>664072</v>
      </c>
      <c r="F21" s="246"/>
      <c r="G21" s="246"/>
      <c r="H21" s="246"/>
      <c r="I21" s="246"/>
      <c r="J21" s="246"/>
      <c r="K21" s="246"/>
      <c r="L21" s="238">
        <f t="shared" si="0"/>
        <v>250000</v>
      </c>
      <c r="M21" s="238">
        <f t="shared" si="1"/>
        <v>664072</v>
      </c>
      <c r="N21" s="238">
        <f t="shared" si="2"/>
        <v>664072</v>
      </c>
    </row>
    <row r="22" spans="1:14" x14ac:dyDescent="0.3">
      <c r="A22" s="43" t="s">
        <v>594</v>
      </c>
      <c r="B22" s="44" t="s">
        <v>273</v>
      </c>
      <c r="C22" s="276">
        <f t="shared" ref="C22:J22" si="3">SUM(C9:C21)</f>
        <v>2188000</v>
      </c>
      <c r="D22" s="276">
        <f t="shared" si="3"/>
        <v>9752109</v>
      </c>
      <c r="E22" s="276">
        <f t="shared" si="3"/>
        <v>6180561</v>
      </c>
      <c r="F22" s="276">
        <f t="shared" si="3"/>
        <v>0</v>
      </c>
      <c r="G22" s="276">
        <f t="shared" si="3"/>
        <v>0</v>
      </c>
      <c r="H22" s="276">
        <f t="shared" si="3"/>
        <v>0</v>
      </c>
      <c r="I22" s="276">
        <f t="shared" si="3"/>
        <v>0</v>
      </c>
      <c r="J22" s="276">
        <f t="shared" si="3"/>
        <v>0</v>
      </c>
      <c r="K22" s="246"/>
      <c r="L22" s="238">
        <f t="shared" si="0"/>
        <v>2188000</v>
      </c>
      <c r="M22" s="238">
        <f t="shared" si="1"/>
        <v>9752109</v>
      </c>
      <c r="N22" s="238">
        <f t="shared" si="2"/>
        <v>6180561</v>
      </c>
    </row>
    <row r="23" spans="1:14" x14ac:dyDescent="0.3">
      <c r="A23" s="5" t="s">
        <v>274</v>
      </c>
      <c r="B23" s="41" t="s">
        <v>275</v>
      </c>
      <c r="C23" s="275">
        <v>6410000</v>
      </c>
      <c r="D23" s="275">
        <v>6844824</v>
      </c>
      <c r="E23" s="246">
        <v>6844824</v>
      </c>
      <c r="F23" s="246"/>
      <c r="G23" s="246"/>
      <c r="H23" s="246"/>
      <c r="I23" s="246"/>
      <c r="J23" s="246"/>
      <c r="K23" s="246"/>
      <c r="L23" s="238">
        <f t="shared" si="0"/>
        <v>6410000</v>
      </c>
      <c r="M23" s="238">
        <f t="shared" si="1"/>
        <v>6844824</v>
      </c>
      <c r="N23" s="238">
        <f t="shared" si="2"/>
        <v>6844824</v>
      </c>
    </row>
    <row r="24" spans="1:14" ht="33.75" customHeight="1" x14ac:dyDescent="0.3">
      <c r="A24" s="5" t="s">
        <v>276</v>
      </c>
      <c r="B24" s="41" t="s">
        <v>277</v>
      </c>
      <c r="C24" s="275">
        <v>300000</v>
      </c>
      <c r="D24" s="275">
        <v>850000</v>
      </c>
      <c r="E24" s="264">
        <v>646003</v>
      </c>
      <c r="F24" s="246"/>
      <c r="G24" s="246"/>
      <c r="H24" s="246"/>
      <c r="I24" s="246"/>
      <c r="J24" s="246"/>
      <c r="K24" s="246"/>
      <c r="L24" s="238">
        <f t="shared" si="0"/>
        <v>300000</v>
      </c>
      <c r="M24" s="238">
        <f t="shared" si="1"/>
        <v>850000</v>
      </c>
      <c r="N24" s="238">
        <f t="shared" si="2"/>
        <v>646003</v>
      </c>
    </row>
    <row r="25" spans="1:14" x14ac:dyDescent="0.3">
      <c r="A25" s="6" t="s">
        <v>278</v>
      </c>
      <c r="B25" s="41" t="s">
        <v>279</v>
      </c>
      <c r="C25" s="275">
        <v>1500000</v>
      </c>
      <c r="D25" s="275">
        <v>1942000</v>
      </c>
      <c r="E25" s="246">
        <v>1941044</v>
      </c>
      <c r="F25" s="246"/>
      <c r="G25" s="246"/>
      <c r="H25" s="246"/>
      <c r="I25" s="246"/>
      <c r="J25" s="246"/>
      <c r="K25" s="246"/>
      <c r="L25" s="238">
        <f t="shared" si="0"/>
        <v>1500000</v>
      </c>
      <c r="M25" s="238">
        <f t="shared" si="1"/>
        <v>1942000</v>
      </c>
      <c r="N25" s="238">
        <f t="shared" si="2"/>
        <v>1941044</v>
      </c>
    </row>
    <row r="26" spans="1:14" x14ac:dyDescent="0.3">
      <c r="A26" s="9" t="s">
        <v>595</v>
      </c>
      <c r="B26" s="44" t="s">
        <v>280</v>
      </c>
      <c r="C26" s="276">
        <f>SUM(C23:C25)</f>
        <v>8210000</v>
      </c>
      <c r="D26" s="276">
        <f>SUM(D23:D25)</f>
        <v>9636824</v>
      </c>
      <c r="E26" s="276">
        <f>SUM(E23:E25)</f>
        <v>9431871</v>
      </c>
      <c r="F26" s="276">
        <f>SUM(F24:F25)</f>
        <v>0</v>
      </c>
      <c r="G26" s="276">
        <f>SUM(G24:G25)</f>
        <v>0</v>
      </c>
      <c r="H26" s="246"/>
      <c r="I26" s="246"/>
      <c r="J26" s="246"/>
      <c r="K26" s="246"/>
      <c r="L26" s="238">
        <f t="shared" si="0"/>
        <v>8210000</v>
      </c>
      <c r="M26" s="238">
        <f t="shared" si="1"/>
        <v>9636824</v>
      </c>
      <c r="N26" s="238">
        <f t="shared" si="2"/>
        <v>9431871</v>
      </c>
    </row>
    <row r="27" spans="1:14" x14ac:dyDescent="0.3">
      <c r="A27" s="62" t="s">
        <v>726</v>
      </c>
      <c r="B27" s="63" t="s">
        <v>281</v>
      </c>
      <c r="C27" s="276">
        <f>C22+C26</f>
        <v>10398000</v>
      </c>
      <c r="D27" s="276">
        <f>D22+D26</f>
        <v>19388933</v>
      </c>
      <c r="E27" s="276">
        <f>E22+E26</f>
        <v>15612432</v>
      </c>
      <c r="F27" s="246"/>
      <c r="G27" s="246"/>
      <c r="H27" s="246"/>
      <c r="I27" s="246"/>
      <c r="J27" s="246"/>
      <c r="K27" s="246"/>
      <c r="L27" s="238">
        <f t="shared" si="0"/>
        <v>10398000</v>
      </c>
      <c r="M27" s="238">
        <f t="shared" si="1"/>
        <v>19388933</v>
      </c>
      <c r="N27" s="238">
        <f t="shared" si="2"/>
        <v>15612432</v>
      </c>
    </row>
    <row r="28" spans="1:14" x14ac:dyDescent="0.3">
      <c r="A28" s="48" t="s">
        <v>697</v>
      </c>
      <c r="B28" s="63" t="s">
        <v>282</v>
      </c>
      <c r="C28" s="276">
        <v>2000000</v>
      </c>
      <c r="D28" s="276">
        <v>2909611</v>
      </c>
      <c r="E28" s="276">
        <v>2909611</v>
      </c>
      <c r="F28" s="246"/>
      <c r="G28" s="246"/>
      <c r="H28" s="246"/>
      <c r="I28" s="246"/>
      <c r="J28" s="246"/>
      <c r="K28" s="246"/>
      <c r="L28" s="238">
        <f t="shared" si="0"/>
        <v>2000000</v>
      </c>
      <c r="M28" s="238">
        <f t="shared" si="1"/>
        <v>2909611</v>
      </c>
      <c r="N28" s="238">
        <f t="shared" si="2"/>
        <v>2909611</v>
      </c>
    </row>
    <row r="29" spans="1:14" x14ac:dyDescent="0.3">
      <c r="A29" s="5" t="s">
        <v>283</v>
      </c>
      <c r="B29" s="41" t="s">
        <v>284</v>
      </c>
      <c r="C29" s="275">
        <v>80000</v>
      </c>
      <c r="D29" s="275">
        <v>300000</v>
      </c>
      <c r="E29" s="246">
        <v>83262</v>
      </c>
      <c r="F29" s="246"/>
      <c r="G29" s="246"/>
      <c r="H29" s="246"/>
      <c r="I29" s="246"/>
      <c r="J29" s="246"/>
      <c r="K29" s="246"/>
      <c r="L29" s="238">
        <f t="shared" si="0"/>
        <v>80000</v>
      </c>
      <c r="M29" s="238">
        <f t="shared" si="1"/>
        <v>300000</v>
      </c>
      <c r="N29" s="238">
        <f t="shared" si="2"/>
        <v>83262</v>
      </c>
    </row>
    <row r="30" spans="1:14" x14ac:dyDescent="0.3">
      <c r="A30" s="5" t="s">
        <v>285</v>
      </c>
      <c r="B30" s="41" t="s">
        <v>286</v>
      </c>
      <c r="C30" s="275">
        <v>3650000</v>
      </c>
      <c r="D30" s="275">
        <v>3087714</v>
      </c>
      <c r="E30" s="246">
        <v>2558280</v>
      </c>
      <c r="F30" s="246"/>
      <c r="G30" s="246"/>
      <c r="H30" s="246"/>
      <c r="I30" s="246"/>
      <c r="J30" s="246"/>
      <c r="K30" s="246"/>
      <c r="L30" s="238">
        <f t="shared" si="0"/>
        <v>3650000</v>
      </c>
      <c r="M30" s="238">
        <f t="shared" si="1"/>
        <v>3087714</v>
      </c>
      <c r="N30" s="238">
        <f t="shared" si="2"/>
        <v>2558280</v>
      </c>
    </row>
    <row r="31" spans="1:14" x14ac:dyDescent="0.3">
      <c r="A31" s="5" t="s">
        <v>287</v>
      </c>
      <c r="B31" s="41" t="s">
        <v>288</v>
      </c>
      <c r="C31" s="275"/>
      <c r="D31" s="275"/>
      <c r="E31" s="246"/>
      <c r="F31" s="246"/>
      <c r="G31" s="246"/>
      <c r="H31" s="246"/>
      <c r="I31" s="246"/>
      <c r="J31" s="246"/>
      <c r="K31" s="246"/>
      <c r="L31" s="238">
        <f t="shared" si="0"/>
        <v>0</v>
      </c>
      <c r="M31" s="238">
        <f t="shared" si="1"/>
        <v>0</v>
      </c>
      <c r="N31" s="238">
        <f t="shared" si="2"/>
        <v>0</v>
      </c>
    </row>
    <row r="32" spans="1:14" x14ac:dyDescent="0.3">
      <c r="A32" s="9" t="s">
        <v>605</v>
      </c>
      <c r="B32" s="44" t="s">
        <v>289</v>
      </c>
      <c r="C32" s="276">
        <f>SUM(C29:C31)</f>
        <v>3730000</v>
      </c>
      <c r="D32" s="276">
        <f>SUM(D29:D31)</f>
        <v>3387714</v>
      </c>
      <c r="E32" s="276">
        <f>SUM(E29:E31)</f>
        <v>2641542</v>
      </c>
      <c r="F32" s="246"/>
      <c r="G32" s="246"/>
      <c r="H32" s="246"/>
      <c r="I32" s="246"/>
      <c r="J32" s="246"/>
      <c r="K32" s="246"/>
      <c r="L32" s="238">
        <f t="shared" si="0"/>
        <v>3730000</v>
      </c>
      <c r="M32" s="238">
        <f t="shared" si="1"/>
        <v>3387714</v>
      </c>
      <c r="N32" s="238">
        <f t="shared" si="2"/>
        <v>2641542</v>
      </c>
    </row>
    <row r="33" spans="1:14" x14ac:dyDescent="0.3">
      <c r="A33" s="5" t="s">
        <v>290</v>
      </c>
      <c r="B33" s="41" t="s">
        <v>291</v>
      </c>
      <c r="C33" s="275">
        <v>550000</v>
      </c>
      <c r="D33" s="275">
        <v>600000</v>
      </c>
      <c r="E33" s="246">
        <v>554830</v>
      </c>
      <c r="F33" s="246"/>
      <c r="G33" s="246"/>
      <c r="H33" s="246"/>
      <c r="I33" s="246"/>
      <c r="J33" s="246"/>
      <c r="K33" s="246"/>
      <c r="L33" s="238">
        <f t="shared" si="0"/>
        <v>550000</v>
      </c>
      <c r="M33" s="238">
        <f t="shared" si="1"/>
        <v>600000</v>
      </c>
      <c r="N33" s="238">
        <f t="shared" si="2"/>
        <v>554830</v>
      </c>
    </row>
    <row r="34" spans="1:14" x14ac:dyDescent="0.3">
      <c r="A34" s="5" t="s">
        <v>292</v>
      </c>
      <c r="B34" s="41" t="s">
        <v>293</v>
      </c>
      <c r="C34" s="275">
        <v>0</v>
      </c>
      <c r="D34" s="275">
        <v>389890</v>
      </c>
      <c r="E34" s="246">
        <v>291015</v>
      </c>
      <c r="F34" s="246"/>
      <c r="G34" s="246"/>
      <c r="H34" s="246"/>
      <c r="I34" s="246"/>
      <c r="J34" s="246"/>
      <c r="K34" s="246"/>
      <c r="L34" s="238">
        <f t="shared" si="0"/>
        <v>0</v>
      </c>
      <c r="M34" s="238">
        <f t="shared" si="1"/>
        <v>389890</v>
      </c>
      <c r="N34" s="238">
        <f t="shared" si="2"/>
        <v>291015</v>
      </c>
    </row>
    <row r="35" spans="1:14" ht="15" customHeight="1" x14ac:dyDescent="0.3">
      <c r="A35" s="9" t="s">
        <v>727</v>
      </c>
      <c r="B35" s="44" t="s">
        <v>294</v>
      </c>
      <c r="C35" s="276">
        <f>SUM(C33:C34)</f>
        <v>550000</v>
      </c>
      <c r="D35" s="276">
        <f>SUM(D33:D34)</f>
        <v>989890</v>
      </c>
      <c r="E35" s="276">
        <f>SUM(E33:E34)</f>
        <v>845845</v>
      </c>
      <c r="F35" s="246"/>
      <c r="G35" s="246"/>
      <c r="H35" s="246"/>
      <c r="I35" s="246"/>
      <c r="J35" s="246"/>
      <c r="K35" s="246"/>
      <c r="L35" s="238">
        <f t="shared" si="0"/>
        <v>550000</v>
      </c>
      <c r="M35" s="238">
        <f t="shared" si="1"/>
        <v>989890</v>
      </c>
      <c r="N35" s="238">
        <f t="shared" si="2"/>
        <v>845845</v>
      </c>
    </row>
    <row r="36" spans="1:14" x14ac:dyDescent="0.3">
      <c r="A36" s="5" t="s">
        <v>295</v>
      </c>
      <c r="B36" s="41" t="s">
        <v>296</v>
      </c>
      <c r="C36" s="275">
        <v>5660000</v>
      </c>
      <c r="D36" s="275">
        <v>5420000</v>
      </c>
      <c r="E36" s="246">
        <v>4564431</v>
      </c>
      <c r="F36" s="246"/>
      <c r="G36" s="246"/>
      <c r="H36" s="246"/>
      <c r="I36" s="246"/>
      <c r="J36" s="246"/>
      <c r="K36" s="246"/>
      <c r="L36" s="238">
        <f t="shared" si="0"/>
        <v>5660000</v>
      </c>
      <c r="M36" s="238">
        <f t="shared" si="1"/>
        <v>5420000</v>
      </c>
      <c r="N36" s="238">
        <f t="shared" si="2"/>
        <v>4564431</v>
      </c>
    </row>
    <row r="37" spans="1:14" x14ac:dyDescent="0.3">
      <c r="A37" s="5" t="s">
        <v>297</v>
      </c>
      <c r="B37" s="41" t="s">
        <v>298</v>
      </c>
      <c r="C37" s="275">
        <v>2500000</v>
      </c>
      <c r="D37" s="275">
        <v>4953500</v>
      </c>
      <c r="E37" s="246">
        <v>3254690</v>
      </c>
      <c r="F37" s="246"/>
      <c r="G37" s="246"/>
      <c r="H37" s="246"/>
      <c r="I37" s="246"/>
      <c r="J37" s="246"/>
      <c r="K37" s="246"/>
      <c r="L37" s="238">
        <f t="shared" si="0"/>
        <v>2500000</v>
      </c>
      <c r="M37" s="238">
        <f t="shared" si="1"/>
        <v>4953500</v>
      </c>
      <c r="N37" s="238">
        <f t="shared" si="2"/>
        <v>3254690</v>
      </c>
    </row>
    <row r="38" spans="1:14" x14ac:dyDescent="0.3">
      <c r="A38" s="5" t="s">
        <v>698</v>
      </c>
      <c r="B38" s="41" t="s">
        <v>299</v>
      </c>
      <c r="C38" s="275">
        <v>100000</v>
      </c>
      <c r="D38" s="275">
        <v>150000</v>
      </c>
      <c r="E38" s="246">
        <v>122850</v>
      </c>
      <c r="F38" s="246"/>
      <c r="G38" s="246"/>
      <c r="H38" s="246"/>
      <c r="I38" s="246"/>
      <c r="J38" s="246"/>
      <c r="K38" s="246"/>
      <c r="L38" s="238">
        <f t="shared" si="0"/>
        <v>100000</v>
      </c>
      <c r="M38" s="238">
        <f t="shared" si="1"/>
        <v>150000</v>
      </c>
      <c r="N38" s="238">
        <f t="shared" si="2"/>
        <v>122850</v>
      </c>
    </row>
    <row r="39" spans="1:14" x14ac:dyDescent="0.3">
      <c r="A39" s="5" t="s">
        <v>301</v>
      </c>
      <c r="B39" s="41" t="s">
        <v>302</v>
      </c>
      <c r="C39" s="275">
        <v>1000000</v>
      </c>
      <c r="D39" s="275">
        <v>620000</v>
      </c>
      <c r="E39" s="246">
        <v>492529</v>
      </c>
      <c r="F39" s="246"/>
      <c r="G39" s="246"/>
      <c r="H39" s="246"/>
      <c r="I39" s="246"/>
      <c r="J39" s="246"/>
      <c r="K39" s="246"/>
      <c r="L39" s="238">
        <f t="shared" si="0"/>
        <v>1000000</v>
      </c>
      <c r="M39" s="238">
        <f t="shared" si="1"/>
        <v>620000</v>
      </c>
      <c r="N39" s="238">
        <f t="shared" si="2"/>
        <v>492529</v>
      </c>
    </row>
    <row r="40" spans="1:14" x14ac:dyDescent="0.3">
      <c r="A40" s="14" t="s">
        <v>699</v>
      </c>
      <c r="B40" s="41" t="s">
        <v>303</v>
      </c>
      <c r="C40" s="275">
        <v>600000</v>
      </c>
      <c r="D40" s="275">
        <v>1340000</v>
      </c>
      <c r="E40" s="246">
        <v>1339100</v>
      </c>
      <c r="F40" s="246"/>
      <c r="G40" s="246"/>
      <c r="H40" s="246"/>
      <c r="I40" s="246"/>
      <c r="J40" s="246"/>
      <c r="K40" s="246"/>
      <c r="L40" s="238">
        <f t="shared" si="0"/>
        <v>600000</v>
      </c>
      <c r="M40" s="238">
        <f t="shared" si="1"/>
        <v>1340000</v>
      </c>
      <c r="N40" s="238">
        <f t="shared" si="2"/>
        <v>1339100</v>
      </c>
    </row>
    <row r="41" spans="1:14" x14ac:dyDescent="0.3">
      <c r="A41" s="6" t="s">
        <v>305</v>
      </c>
      <c r="B41" s="41" t="s">
        <v>306</v>
      </c>
      <c r="C41" s="275">
        <v>400000</v>
      </c>
      <c r="D41" s="275">
        <v>304675</v>
      </c>
      <c r="E41" s="246">
        <v>278600</v>
      </c>
      <c r="F41" s="246"/>
      <c r="G41" s="246"/>
      <c r="H41" s="246"/>
      <c r="I41" s="246"/>
      <c r="J41" s="246"/>
      <c r="K41" s="246"/>
      <c r="L41" s="238">
        <f t="shared" si="0"/>
        <v>400000</v>
      </c>
      <c r="M41" s="238">
        <f t="shared" si="1"/>
        <v>304675</v>
      </c>
      <c r="N41" s="238">
        <f t="shared" si="2"/>
        <v>278600</v>
      </c>
    </row>
    <row r="42" spans="1:14" x14ac:dyDescent="0.3">
      <c r="A42" s="5" t="s">
        <v>700</v>
      </c>
      <c r="B42" s="41" t="s">
        <v>307</v>
      </c>
      <c r="C42" s="275">
        <v>15000000</v>
      </c>
      <c r="D42" s="275">
        <v>11023000</v>
      </c>
      <c r="E42" s="246">
        <v>10717199</v>
      </c>
      <c r="F42" s="246"/>
      <c r="G42" s="246"/>
      <c r="H42" s="246"/>
      <c r="I42" s="246"/>
      <c r="J42" s="246"/>
      <c r="K42" s="246"/>
      <c r="L42" s="238">
        <f t="shared" si="0"/>
        <v>15000000</v>
      </c>
      <c r="M42" s="238">
        <f t="shared" si="1"/>
        <v>11023000</v>
      </c>
      <c r="N42" s="238">
        <f t="shared" si="2"/>
        <v>10717199</v>
      </c>
    </row>
    <row r="43" spans="1:14" x14ac:dyDescent="0.3">
      <c r="A43" s="9" t="s">
        <v>610</v>
      </c>
      <c r="B43" s="44" t="s">
        <v>309</v>
      </c>
      <c r="C43" s="276">
        <f>SUM(C36:C42)</f>
        <v>25260000</v>
      </c>
      <c r="D43" s="276">
        <f>SUM(D36:D42)</f>
        <v>23811175</v>
      </c>
      <c r="E43" s="276">
        <f>SUM(E36:E42)</f>
        <v>20769399</v>
      </c>
      <c r="F43" s="246"/>
      <c r="G43" s="246"/>
      <c r="H43" s="246"/>
      <c r="I43" s="246"/>
      <c r="J43" s="246"/>
      <c r="K43" s="246"/>
      <c r="L43" s="238">
        <f t="shared" si="0"/>
        <v>25260000</v>
      </c>
      <c r="M43" s="238">
        <f t="shared" si="1"/>
        <v>23811175</v>
      </c>
      <c r="N43" s="238">
        <f t="shared" si="2"/>
        <v>20769399</v>
      </c>
    </row>
    <row r="44" spans="1:14" x14ac:dyDescent="0.3">
      <c r="A44" s="5" t="s">
        <v>310</v>
      </c>
      <c r="B44" s="41" t="s">
        <v>311</v>
      </c>
      <c r="C44" s="275"/>
      <c r="D44" s="275"/>
      <c r="E44" s="246"/>
      <c r="F44" s="246"/>
      <c r="G44" s="246"/>
      <c r="H44" s="246"/>
      <c r="I44" s="246"/>
      <c r="J44" s="246"/>
      <c r="K44" s="246"/>
      <c r="L44" s="238">
        <f t="shared" si="0"/>
        <v>0</v>
      </c>
      <c r="M44" s="238">
        <f t="shared" si="1"/>
        <v>0</v>
      </c>
      <c r="N44" s="238">
        <f t="shared" si="2"/>
        <v>0</v>
      </c>
    </row>
    <row r="45" spans="1:14" x14ac:dyDescent="0.3">
      <c r="A45" s="5" t="s">
        <v>312</v>
      </c>
      <c r="B45" s="41" t="s">
        <v>313</v>
      </c>
      <c r="C45" s="275"/>
      <c r="D45" s="275"/>
      <c r="E45" s="246"/>
      <c r="F45" s="246"/>
      <c r="G45" s="246"/>
      <c r="H45" s="246"/>
      <c r="I45" s="246"/>
      <c r="J45" s="246"/>
      <c r="K45" s="246"/>
      <c r="L45" s="238">
        <f t="shared" si="0"/>
        <v>0</v>
      </c>
      <c r="M45" s="238">
        <f t="shared" si="1"/>
        <v>0</v>
      </c>
      <c r="N45" s="238">
        <f t="shared" si="2"/>
        <v>0</v>
      </c>
    </row>
    <row r="46" spans="1:14" x14ac:dyDescent="0.3">
      <c r="A46" s="9" t="s">
        <v>611</v>
      </c>
      <c r="B46" s="44" t="s">
        <v>314</v>
      </c>
      <c r="C46" s="276">
        <f>SUM(C44:C45)</f>
        <v>0</v>
      </c>
      <c r="D46" s="276">
        <f>SUM(D44:D45)</f>
        <v>0</v>
      </c>
      <c r="E46" s="276">
        <f>SUM(E44:E45)</f>
        <v>0</v>
      </c>
      <c r="F46" s="246"/>
      <c r="G46" s="246"/>
      <c r="H46" s="246"/>
      <c r="I46" s="246"/>
      <c r="J46" s="246"/>
      <c r="K46" s="246"/>
      <c r="L46" s="238">
        <f t="shared" si="0"/>
        <v>0</v>
      </c>
      <c r="M46" s="238">
        <f t="shared" si="1"/>
        <v>0</v>
      </c>
      <c r="N46" s="238">
        <f t="shared" si="2"/>
        <v>0</v>
      </c>
    </row>
    <row r="47" spans="1:14" x14ac:dyDescent="0.3">
      <c r="A47" s="5" t="s">
        <v>315</v>
      </c>
      <c r="B47" s="41" t="s">
        <v>316</v>
      </c>
      <c r="C47" s="275">
        <v>7985000</v>
      </c>
      <c r="D47" s="275">
        <v>7594382</v>
      </c>
      <c r="E47" s="246">
        <v>4735318</v>
      </c>
      <c r="F47" s="246"/>
      <c r="G47" s="246"/>
      <c r="H47" s="246"/>
      <c r="I47" s="246"/>
      <c r="J47" s="246"/>
      <c r="K47" s="246"/>
      <c r="L47" s="238">
        <f t="shared" si="0"/>
        <v>7985000</v>
      </c>
      <c r="M47" s="238">
        <f t="shared" si="1"/>
        <v>7594382</v>
      </c>
      <c r="N47" s="238">
        <f t="shared" si="2"/>
        <v>4735318</v>
      </c>
    </row>
    <row r="48" spans="1:14" x14ac:dyDescent="0.3">
      <c r="A48" s="5" t="s">
        <v>317</v>
      </c>
      <c r="B48" s="41" t="s">
        <v>318</v>
      </c>
      <c r="C48" s="275">
        <v>20200000</v>
      </c>
      <c r="D48" s="275">
        <v>21627000</v>
      </c>
      <c r="E48" s="246">
        <v>21427000</v>
      </c>
      <c r="F48" s="246"/>
      <c r="G48" s="246"/>
      <c r="H48" s="246"/>
      <c r="I48" s="246"/>
      <c r="J48" s="246"/>
      <c r="K48" s="246"/>
      <c r="L48" s="238">
        <f t="shared" si="0"/>
        <v>20200000</v>
      </c>
      <c r="M48" s="238">
        <f t="shared" si="1"/>
        <v>21627000</v>
      </c>
      <c r="N48" s="238">
        <f t="shared" si="2"/>
        <v>21427000</v>
      </c>
    </row>
    <row r="49" spans="1:14" x14ac:dyDescent="0.3">
      <c r="A49" s="5" t="s">
        <v>701</v>
      </c>
      <c r="B49" s="41" t="s">
        <v>319</v>
      </c>
      <c r="C49" s="275">
        <v>400000</v>
      </c>
      <c r="D49" s="275">
        <v>575799</v>
      </c>
      <c r="E49" s="246">
        <v>575799</v>
      </c>
      <c r="F49" s="246"/>
      <c r="G49" s="246"/>
      <c r="H49" s="246"/>
      <c r="I49" s="246"/>
      <c r="J49" s="246"/>
      <c r="K49" s="246"/>
      <c r="L49" s="238">
        <f t="shared" si="0"/>
        <v>400000</v>
      </c>
      <c r="M49" s="238">
        <f t="shared" si="1"/>
        <v>575799</v>
      </c>
      <c r="N49" s="238">
        <f t="shared" si="2"/>
        <v>575799</v>
      </c>
    </row>
    <row r="50" spans="1:14" x14ac:dyDescent="0.3">
      <c r="A50" s="5" t="s">
        <v>702</v>
      </c>
      <c r="B50" s="41" t="s">
        <v>321</v>
      </c>
      <c r="C50" s="275"/>
      <c r="D50" s="275"/>
      <c r="E50" s="246"/>
      <c r="F50" s="246"/>
      <c r="G50" s="246"/>
      <c r="H50" s="246"/>
      <c r="I50" s="246"/>
      <c r="J50" s="246"/>
      <c r="K50" s="246"/>
      <c r="L50" s="238">
        <f t="shared" si="0"/>
        <v>0</v>
      </c>
      <c r="M50" s="238">
        <f t="shared" si="1"/>
        <v>0</v>
      </c>
      <c r="N50" s="238">
        <f t="shared" si="2"/>
        <v>0</v>
      </c>
    </row>
    <row r="51" spans="1:14" x14ac:dyDescent="0.3">
      <c r="A51" s="5" t="s">
        <v>325</v>
      </c>
      <c r="B51" s="41" t="s">
        <v>326</v>
      </c>
      <c r="C51" s="275">
        <v>200000</v>
      </c>
      <c r="D51" s="275">
        <v>150000</v>
      </c>
      <c r="E51" s="246">
        <v>93111</v>
      </c>
      <c r="F51" s="246"/>
      <c r="G51" s="246"/>
      <c r="H51" s="246"/>
      <c r="I51" s="246"/>
      <c r="J51" s="246"/>
      <c r="K51" s="246"/>
      <c r="L51" s="238">
        <f t="shared" si="0"/>
        <v>200000</v>
      </c>
      <c r="M51" s="238">
        <f t="shared" si="1"/>
        <v>150000</v>
      </c>
      <c r="N51" s="238">
        <f t="shared" si="2"/>
        <v>93111</v>
      </c>
    </row>
    <row r="52" spans="1:14" x14ac:dyDescent="0.3">
      <c r="A52" s="9" t="s">
        <v>614</v>
      </c>
      <c r="B52" s="44" t="s">
        <v>327</v>
      </c>
      <c r="C52" s="276">
        <f>SUM(C47:C51)</f>
        <v>28785000</v>
      </c>
      <c r="D52" s="276">
        <f>SUM(D47:D51)</f>
        <v>29947181</v>
      </c>
      <c r="E52" s="276">
        <f>SUM(E47:E51)</f>
        <v>26831228</v>
      </c>
      <c r="F52" s="246"/>
      <c r="G52" s="246"/>
      <c r="H52" s="246"/>
      <c r="I52" s="246"/>
      <c r="J52" s="246"/>
      <c r="K52" s="246"/>
      <c r="L52" s="238">
        <f t="shared" si="0"/>
        <v>28785000</v>
      </c>
      <c r="M52" s="238">
        <f t="shared" si="1"/>
        <v>29947181</v>
      </c>
      <c r="N52" s="238">
        <f t="shared" si="2"/>
        <v>26831228</v>
      </c>
    </row>
    <row r="53" spans="1:14" x14ac:dyDescent="0.3">
      <c r="A53" s="48" t="s">
        <v>615</v>
      </c>
      <c r="B53" s="63" t="s">
        <v>328</v>
      </c>
      <c r="C53" s="276">
        <f>C32+C35+C43+C46+C52</f>
        <v>58325000</v>
      </c>
      <c r="D53" s="276">
        <f>D32+D35+D43+D46+D52</f>
        <v>58135960</v>
      </c>
      <c r="E53" s="276">
        <f>E32+E35+E43+E46+E52</f>
        <v>51088014</v>
      </c>
      <c r="F53" s="246"/>
      <c r="G53" s="246"/>
      <c r="H53" s="246"/>
      <c r="I53" s="246"/>
      <c r="J53" s="246"/>
      <c r="K53" s="246"/>
      <c r="L53" s="238">
        <f t="shared" si="0"/>
        <v>58325000</v>
      </c>
      <c r="M53" s="238">
        <f t="shared" si="1"/>
        <v>58135960</v>
      </c>
      <c r="N53" s="238">
        <f t="shared" si="2"/>
        <v>51088014</v>
      </c>
    </row>
    <row r="54" spans="1:14" x14ac:dyDescent="0.3">
      <c r="A54" s="17" t="s">
        <v>329</v>
      </c>
      <c r="B54" s="41" t="s">
        <v>330</v>
      </c>
      <c r="C54" s="275"/>
      <c r="D54" s="275"/>
      <c r="E54" s="246"/>
      <c r="F54" s="246"/>
      <c r="G54" s="246"/>
      <c r="H54" s="246"/>
      <c r="I54" s="246"/>
      <c r="J54" s="246"/>
      <c r="K54" s="246"/>
      <c r="L54" s="238">
        <f t="shared" si="0"/>
        <v>0</v>
      </c>
      <c r="M54" s="238">
        <f t="shared" si="1"/>
        <v>0</v>
      </c>
      <c r="N54" s="238">
        <f t="shared" si="2"/>
        <v>0</v>
      </c>
    </row>
    <row r="55" spans="1:14" x14ac:dyDescent="0.3">
      <c r="A55" s="17" t="s">
        <v>632</v>
      </c>
      <c r="B55" s="41" t="s">
        <v>331</v>
      </c>
      <c r="C55" s="275"/>
      <c r="D55" s="275"/>
      <c r="E55" s="246"/>
      <c r="F55" s="246"/>
      <c r="G55" s="246"/>
      <c r="H55" s="246"/>
      <c r="I55" s="246"/>
      <c r="J55" s="246"/>
      <c r="K55" s="246"/>
      <c r="L55" s="238">
        <f t="shared" si="0"/>
        <v>0</v>
      </c>
      <c r="M55" s="238">
        <f t="shared" si="1"/>
        <v>0</v>
      </c>
      <c r="N55" s="238">
        <f t="shared" si="2"/>
        <v>0</v>
      </c>
    </row>
    <row r="56" spans="1:14" x14ac:dyDescent="0.3">
      <c r="A56" s="22" t="s">
        <v>703</v>
      </c>
      <c r="B56" s="41" t="s">
        <v>332</v>
      </c>
      <c r="C56" s="275"/>
      <c r="D56" s="275"/>
      <c r="E56" s="246"/>
      <c r="F56" s="246"/>
      <c r="G56" s="246"/>
      <c r="H56" s="246"/>
      <c r="I56" s="246"/>
      <c r="J56" s="246"/>
      <c r="K56" s="246"/>
      <c r="L56" s="238">
        <f t="shared" si="0"/>
        <v>0</v>
      </c>
      <c r="M56" s="238">
        <f t="shared" si="1"/>
        <v>0</v>
      </c>
      <c r="N56" s="238">
        <f t="shared" si="2"/>
        <v>0</v>
      </c>
    </row>
    <row r="57" spans="1:14" x14ac:dyDescent="0.3">
      <c r="A57" s="22" t="s">
        <v>704</v>
      </c>
      <c r="B57" s="41" t="s">
        <v>333</v>
      </c>
      <c r="C57" s="275"/>
      <c r="D57" s="275"/>
      <c r="E57" s="246"/>
      <c r="F57" s="246"/>
      <c r="G57" s="246"/>
      <c r="H57" s="246"/>
      <c r="I57" s="246"/>
      <c r="J57" s="246"/>
      <c r="K57" s="246"/>
      <c r="L57" s="238">
        <f t="shared" si="0"/>
        <v>0</v>
      </c>
      <c r="M57" s="238">
        <f t="shared" si="1"/>
        <v>0</v>
      </c>
      <c r="N57" s="238">
        <f t="shared" si="2"/>
        <v>0</v>
      </c>
    </row>
    <row r="58" spans="1:14" x14ac:dyDescent="0.3">
      <c r="A58" s="22" t="s">
        <v>705</v>
      </c>
      <c r="B58" s="41" t="s">
        <v>334</v>
      </c>
      <c r="C58" s="275"/>
      <c r="D58" s="275"/>
      <c r="E58" s="246"/>
      <c r="F58" s="246"/>
      <c r="G58" s="246"/>
      <c r="H58" s="246"/>
      <c r="I58" s="246"/>
      <c r="J58" s="246"/>
      <c r="K58" s="246"/>
      <c r="L58" s="238">
        <f t="shared" si="0"/>
        <v>0</v>
      </c>
      <c r="M58" s="238">
        <f t="shared" si="1"/>
        <v>0</v>
      </c>
      <c r="N58" s="238">
        <f t="shared" si="2"/>
        <v>0</v>
      </c>
    </row>
    <row r="59" spans="1:14" x14ac:dyDescent="0.3">
      <c r="A59" s="17" t="s">
        <v>706</v>
      </c>
      <c r="B59" s="41" t="s">
        <v>335</v>
      </c>
      <c r="C59" s="275"/>
      <c r="D59" s="275"/>
      <c r="E59" s="246"/>
      <c r="F59" s="246"/>
      <c r="G59" s="246"/>
      <c r="H59" s="246"/>
      <c r="I59" s="246"/>
      <c r="J59" s="246"/>
      <c r="K59" s="246"/>
      <c r="L59" s="238">
        <f t="shared" si="0"/>
        <v>0</v>
      </c>
      <c r="M59" s="238">
        <f t="shared" si="1"/>
        <v>0</v>
      </c>
      <c r="N59" s="238">
        <f t="shared" si="2"/>
        <v>0</v>
      </c>
    </row>
    <row r="60" spans="1:14" x14ac:dyDescent="0.3">
      <c r="A60" s="17" t="s">
        <v>707</v>
      </c>
      <c r="B60" s="41" t="s">
        <v>336</v>
      </c>
      <c r="C60" s="275"/>
      <c r="D60" s="275"/>
      <c r="E60" s="246"/>
      <c r="F60" s="246"/>
      <c r="G60" s="246"/>
      <c r="H60" s="246"/>
      <c r="I60" s="246"/>
      <c r="J60" s="246"/>
      <c r="K60" s="246"/>
      <c r="L60" s="238">
        <f t="shared" si="0"/>
        <v>0</v>
      </c>
      <c r="M60" s="238">
        <f t="shared" si="1"/>
        <v>0</v>
      </c>
      <c r="N60" s="238">
        <f t="shared" si="2"/>
        <v>0</v>
      </c>
    </row>
    <row r="61" spans="1:14" x14ac:dyDescent="0.3">
      <c r="A61" s="17" t="s">
        <v>708</v>
      </c>
      <c r="B61" s="41" t="s">
        <v>337</v>
      </c>
      <c r="C61" s="275">
        <v>5125000</v>
      </c>
      <c r="D61" s="275">
        <v>5125000</v>
      </c>
      <c r="E61" s="246">
        <v>4886880</v>
      </c>
      <c r="F61" s="246"/>
      <c r="G61" s="246"/>
      <c r="H61" s="246"/>
      <c r="I61" s="246"/>
      <c r="J61" s="246"/>
      <c r="K61" s="246"/>
      <c r="L61" s="238">
        <f t="shared" si="0"/>
        <v>5125000</v>
      </c>
      <c r="M61" s="238">
        <f t="shared" si="1"/>
        <v>5125000</v>
      </c>
      <c r="N61" s="238">
        <f t="shared" si="2"/>
        <v>4886880</v>
      </c>
    </row>
    <row r="62" spans="1:14" x14ac:dyDescent="0.3">
      <c r="A62" s="60" t="s">
        <v>665</v>
      </c>
      <c r="B62" s="63" t="s">
        <v>338</v>
      </c>
      <c r="C62" s="276">
        <f>SUM(C54:C61)</f>
        <v>5125000</v>
      </c>
      <c r="D62" s="276">
        <f>SUM(D54:D61)</f>
        <v>5125000</v>
      </c>
      <c r="E62" s="276">
        <f>SUM(E54:E61)</f>
        <v>4886880</v>
      </c>
      <c r="F62" s="246"/>
      <c r="G62" s="246"/>
      <c r="H62" s="246"/>
      <c r="I62" s="246"/>
      <c r="J62" s="246"/>
      <c r="K62" s="246"/>
      <c r="L62" s="238">
        <f t="shared" si="0"/>
        <v>5125000</v>
      </c>
      <c r="M62" s="238">
        <f t="shared" si="1"/>
        <v>5125000</v>
      </c>
      <c r="N62" s="238">
        <f t="shared" si="2"/>
        <v>4886880</v>
      </c>
    </row>
    <row r="63" spans="1:14" x14ac:dyDescent="0.3">
      <c r="A63" s="16" t="s">
        <v>709</v>
      </c>
      <c r="B63" s="41" t="s">
        <v>339</v>
      </c>
      <c r="C63" s="275"/>
      <c r="D63" s="275"/>
      <c r="E63" s="246"/>
      <c r="F63" s="246"/>
      <c r="G63" s="246"/>
      <c r="H63" s="246"/>
      <c r="I63" s="246"/>
      <c r="J63" s="246"/>
      <c r="K63" s="246"/>
      <c r="L63" s="238">
        <f t="shared" si="0"/>
        <v>0</v>
      </c>
      <c r="M63" s="238">
        <f t="shared" si="1"/>
        <v>0</v>
      </c>
      <c r="N63" s="238">
        <f t="shared" si="2"/>
        <v>0</v>
      </c>
    </row>
    <row r="64" spans="1:14" x14ac:dyDescent="0.3">
      <c r="A64" s="16" t="s">
        <v>341</v>
      </c>
      <c r="B64" s="41" t="s">
        <v>342</v>
      </c>
      <c r="C64" s="275">
        <v>3547834</v>
      </c>
      <c r="D64" s="275">
        <v>4954767</v>
      </c>
      <c r="E64" s="246">
        <v>4954767</v>
      </c>
      <c r="F64" s="246"/>
      <c r="G64" s="246"/>
      <c r="H64" s="246"/>
      <c r="I64" s="246"/>
      <c r="J64" s="246"/>
      <c r="K64" s="246"/>
      <c r="L64" s="238">
        <f t="shared" si="0"/>
        <v>3547834</v>
      </c>
      <c r="M64" s="238">
        <f t="shared" si="1"/>
        <v>4954767</v>
      </c>
      <c r="N64" s="238">
        <f t="shared" si="2"/>
        <v>4954767</v>
      </c>
    </row>
    <row r="65" spans="1:14" ht="26.4" x14ac:dyDescent="0.3">
      <c r="A65" s="16" t="s">
        <v>343</v>
      </c>
      <c r="B65" s="41" t="s">
        <v>344</v>
      </c>
      <c r="C65" s="275"/>
      <c r="D65" s="275"/>
      <c r="E65" s="246"/>
      <c r="F65" s="246"/>
      <c r="G65" s="246"/>
      <c r="H65" s="246"/>
      <c r="I65" s="246"/>
      <c r="J65" s="246"/>
      <c r="K65" s="246"/>
      <c r="L65" s="238">
        <f t="shared" si="0"/>
        <v>0</v>
      </c>
      <c r="M65" s="238">
        <f t="shared" si="1"/>
        <v>0</v>
      </c>
      <c r="N65" s="238">
        <f t="shared" si="2"/>
        <v>0</v>
      </c>
    </row>
    <row r="66" spans="1:14" ht="26.4" x14ac:dyDescent="0.3">
      <c r="A66" s="16" t="s">
        <v>667</v>
      </c>
      <c r="B66" s="41" t="s">
        <v>345</v>
      </c>
      <c r="C66" s="275"/>
      <c r="D66" s="275"/>
      <c r="E66" s="246"/>
      <c r="F66" s="246"/>
      <c r="G66" s="246"/>
      <c r="H66" s="246"/>
      <c r="I66" s="246"/>
      <c r="J66" s="246"/>
      <c r="K66" s="246"/>
      <c r="L66" s="238">
        <f t="shared" si="0"/>
        <v>0</v>
      </c>
      <c r="M66" s="238">
        <f t="shared" si="1"/>
        <v>0</v>
      </c>
      <c r="N66" s="238">
        <f t="shared" si="2"/>
        <v>0</v>
      </c>
    </row>
    <row r="67" spans="1:14" ht="26.4" x14ac:dyDescent="0.3">
      <c r="A67" s="16" t="s">
        <v>710</v>
      </c>
      <c r="B67" s="41" t="s">
        <v>346</v>
      </c>
      <c r="C67" s="275"/>
      <c r="D67" s="275"/>
      <c r="E67" s="246"/>
      <c r="F67" s="246"/>
      <c r="G67" s="246"/>
      <c r="H67" s="246"/>
      <c r="I67" s="246"/>
      <c r="J67" s="246"/>
      <c r="K67" s="246"/>
      <c r="L67" s="238">
        <f t="shared" si="0"/>
        <v>0</v>
      </c>
      <c r="M67" s="238">
        <f t="shared" si="1"/>
        <v>0</v>
      </c>
      <c r="N67" s="238">
        <f t="shared" si="2"/>
        <v>0</v>
      </c>
    </row>
    <row r="68" spans="1:14" x14ac:dyDescent="0.3">
      <c r="A68" s="16" t="s">
        <v>669</v>
      </c>
      <c r="B68" s="41" t="s">
        <v>347</v>
      </c>
      <c r="C68" s="275">
        <v>59757311</v>
      </c>
      <c r="D68" s="275">
        <v>59678961</v>
      </c>
      <c r="E68" s="246">
        <v>38392971</v>
      </c>
      <c r="F68" s="246"/>
      <c r="G68" s="246"/>
      <c r="H68" s="246"/>
      <c r="I68" s="246"/>
      <c r="J68" s="246"/>
      <c r="K68" s="246"/>
      <c r="L68" s="238">
        <f t="shared" si="0"/>
        <v>59757311</v>
      </c>
      <c r="M68" s="238">
        <f t="shared" si="1"/>
        <v>59678961</v>
      </c>
      <c r="N68" s="238">
        <f t="shared" si="2"/>
        <v>38392971</v>
      </c>
    </row>
    <row r="69" spans="1:14" ht="26.4" x14ac:dyDescent="0.3">
      <c r="A69" s="16" t="s">
        <v>711</v>
      </c>
      <c r="B69" s="41" t="s">
        <v>348</v>
      </c>
      <c r="C69" s="275"/>
      <c r="D69" s="275">
        <v>418400</v>
      </c>
      <c r="E69" s="304">
        <v>418400</v>
      </c>
      <c r="F69" s="246"/>
      <c r="G69" s="246"/>
      <c r="H69" s="246"/>
      <c r="I69" s="246"/>
      <c r="J69" s="246"/>
      <c r="K69" s="246"/>
      <c r="L69" s="238">
        <f t="shared" si="0"/>
        <v>0</v>
      </c>
      <c r="M69" s="238">
        <f t="shared" si="1"/>
        <v>418400</v>
      </c>
      <c r="N69" s="238">
        <f t="shared" si="2"/>
        <v>418400</v>
      </c>
    </row>
    <row r="70" spans="1:14" ht="26.4" x14ac:dyDescent="0.3">
      <c r="A70" s="16" t="s">
        <v>712</v>
      </c>
      <c r="B70" s="41" t="s">
        <v>350</v>
      </c>
      <c r="C70" s="275"/>
      <c r="D70" s="275"/>
      <c r="E70" s="246"/>
      <c r="F70" s="246"/>
      <c r="G70" s="246"/>
      <c r="H70" s="246"/>
      <c r="I70" s="246"/>
      <c r="J70" s="246"/>
      <c r="K70" s="246"/>
      <c r="L70" s="238">
        <f t="shared" si="0"/>
        <v>0</v>
      </c>
      <c r="M70" s="238">
        <f t="shared" si="1"/>
        <v>0</v>
      </c>
      <c r="N70" s="238">
        <f t="shared" si="2"/>
        <v>0</v>
      </c>
    </row>
    <row r="71" spans="1:14" x14ac:dyDescent="0.3">
      <c r="A71" s="16" t="s">
        <v>351</v>
      </c>
      <c r="B71" s="41" t="s">
        <v>352</v>
      </c>
      <c r="C71" s="275"/>
      <c r="D71" s="275"/>
      <c r="E71" s="246"/>
      <c r="F71" s="246"/>
      <c r="G71" s="246"/>
      <c r="H71" s="246"/>
      <c r="I71" s="246"/>
      <c r="J71" s="246"/>
      <c r="K71" s="246"/>
      <c r="L71" s="238">
        <f t="shared" si="0"/>
        <v>0</v>
      </c>
      <c r="M71" s="238">
        <f t="shared" si="1"/>
        <v>0</v>
      </c>
      <c r="N71" s="238">
        <f t="shared" si="2"/>
        <v>0</v>
      </c>
    </row>
    <row r="72" spans="1:14" x14ac:dyDescent="0.3">
      <c r="A72" s="29" t="s">
        <v>353</v>
      </c>
      <c r="B72" s="41" t="s">
        <v>354</v>
      </c>
      <c r="C72" s="275"/>
      <c r="D72" s="275"/>
      <c r="E72" s="246"/>
      <c r="F72" s="246"/>
      <c r="G72" s="246"/>
      <c r="H72" s="246"/>
      <c r="I72" s="246"/>
      <c r="J72" s="246"/>
      <c r="K72" s="246"/>
      <c r="L72" s="238">
        <f t="shared" si="0"/>
        <v>0</v>
      </c>
      <c r="M72" s="238">
        <f t="shared" si="1"/>
        <v>0</v>
      </c>
      <c r="N72" s="238">
        <f t="shared" si="2"/>
        <v>0</v>
      </c>
    </row>
    <row r="73" spans="1:14" x14ac:dyDescent="0.3">
      <c r="A73" s="16" t="s">
        <v>713</v>
      </c>
      <c r="B73" s="41" t="s">
        <v>356</v>
      </c>
      <c r="C73" s="275"/>
      <c r="D73" s="275"/>
      <c r="E73" s="246"/>
      <c r="F73" s="246">
        <v>1500000</v>
      </c>
      <c r="G73" s="246">
        <v>1500000</v>
      </c>
      <c r="H73" s="246">
        <v>300000</v>
      </c>
      <c r="I73" s="246"/>
      <c r="J73" s="246"/>
      <c r="K73" s="246"/>
      <c r="L73" s="238">
        <f t="shared" si="0"/>
        <v>1500000</v>
      </c>
      <c r="M73" s="238">
        <f t="shared" si="1"/>
        <v>1500000</v>
      </c>
      <c r="N73" s="238">
        <f t="shared" si="2"/>
        <v>300000</v>
      </c>
    </row>
    <row r="74" spans="1:14" x14ac:dyDescent="0.3">
      <c r="A74" s="29" t="s">
        <v>913</v>
      </c>
      <c r="B74" s="41" t="s">
        <v>994</v>
      </c>
      <c r="C74" s="275">
        <v>40744251</v>
      </c>
      <c r="D74" s="275">
        <v>285511</v>
      </c>
      <c r="E74" s="246"/>
      <c r="F74" s="246"/>
      <c r="G74" s="246"/>
      <c r="H74" s="246"/>
      <c r="I74" s="246"/>
      <c r="J74" s="246"/>
      <c r="K74" s="246"/>
      <c r="L74" s="238">
        <f t="shared" ref="L74:L125" si="4">C74+F74+I74</f>
        <v>40744251</v>
      </c>
      <c r="M74" s="238">
        <f t="shared" ref="M74:M125" si="5">D74+G74+J74</f>
        <v>285511</v>
      </c>
      <c r="N74" s="238">
        <f t="shared" ref="N74:N125" si="6">E74+H74+K74</f>
        <v>0</v>
      </c>
    </row>
    <row r="75" spans="1:14" x14ac:dyDescent="0.3">
      <c r="A75" s="29" t="s">
        <v>914</v>
      </c>
      <c r="B75" s="41" t="s">
        <v>994</v>
      </c>
      <c r="C75" s="275"/>
      <c r="D75" s="275"/>
      <c r="E75" s="246"/>
      <c r="F75" s="246"/>
      <c r="G75" s="246"/>
      <c r="H75" s="246"/>
      <c r="I75" s="246"/>
      <c r="J75" s="246"/>
      <c r="K75" s="246"/>
      <c r="L75" s="238">
        <f t="shared" si="4"/>
        <v>0</v>
      </c>
      <c r="M75" s="238">
        <f t="shared" si="5"/>
        <v>0</v>
      </c>
      <c r="N75" s="238">
        <f t="shared" si="6"/>
        <v>0</v>
      </c>
    </row>
    <row r="76" spans="1:14" x14ac:dyDescent="0.3">
      <c r="A76" s="60" t="s">
        <v>673</v>
      </c>
      <c r="B76" s="63" t="s">
        <v>357</v>
      </c>
      <c r="C76" s="276">
        <f t="shared" ref="C76:H76" si="7">SUM(C63:C75)</f>
        <v>104049396</v>
      </c>
      <c r="D76" s="276">
        <f t="shared" si="7"/>
        <v>65337639</v>
      </c>
      <c r="E76" s="276">
        <f t="shared" si="7"/>
        <v>43766138</v>
      </c>
      <c r="F76" s="276">
        <f t="shared" si="7"/>
        <v>1500000</v>
      </c>
      <c r="G76" s="276">
        <f t="shared" si="7"/>
        <v>1500000</v>
      </c>
      <c r="H76" s="276">
        <f t="shared" si="7"/>
        <v>300000</v>
      </c>
      <c r="I76" s="246"/>
      <c r="J76" s="246"/>
      <c r="K76" s="246"/>
      <c r="L76" s="238">
        <f t="shared" si="4"/>
        <v>105549396</v>
      </c>
      <c r="M76" s="238">
        <f t="shared" si="5"/>
        <v>66837639</v>
      </c>
      <c r="N76" s="238">
        <f t="shared" si="6"/>
        <v>44066138</v>
      </c>
    </row>
    <row r="77" spans="1:14" ht="15.6" x14ac:dyDescent="0.3">
      <c r="A77" s="139" t="s">
        <v>859</v>
      </c>
      <c r="B77" s="140"/>
      <c r="C77" s="277">
        <f t="shared" ref="C77:H77" si="8">C27+C28+C53+C62+C76</f>
        <v>179897396</v>
      </c>
      <c r="D77" s="277">
        <f t="shared" si="8"/>
        <v>150897143</v>
      </c>
      <c r="E77" s="277">
        <f t="shared" si="8"/>
        <v>118263075</v>
      </c>
      <c r="F77" s="277">
        <f t="shared" si="8"/>
        <v>1500000</v>
      </c>
      <c r="G77" s="277">
        <f t="shared" si="8"/>
        <v>1500000</v>
      </c>
      <c r="H77" s="277">
        <f t="shared" si="8"/>
        <v>300000</v>
      </c>
      <c r="I77" s="255"/>
      <c r="J77" s="255"/>
      <c r="K77" s="255"/>
      <c r="L77" s="238">
        <f t="shared" si="4"/>
        <v>181397396</v>
      </c>
      <c r="M77" s="238">
        <f t="shared" si="5"/>
        <v>152397143</v>
      </c>
      <c r="N77" s="238">
        <f t="shared" si="6"/>
        <v>118563075</v>
      </c>
    </row>
    <row r="78" spans="1:14" x14ac:dyDescent="0.3">
      <c r="A78" s="45" t="s">
        <v>358</v>
      </c>
      <c r="B78" s="41" t="s">
        <v>359</v>
      </c>
      <c r="C78" s="275">
        <v>80000</v>
      </c>
      <c r="D78" s="275">
        <v>80000</v>
      </c>
      <c r="E78" s="246"/>
      <c r="F78" s="246"/>
      <c r="G78" s="246"/>
      <c r="H78" s="246"/>
      <c r="I78" s="246"/>
      <c r="J78" s="246"/>
      <c r="K78" s="246"/>
      <c r="L78" s="238">
        <f t="shared" si="4"/>
        <v>80000</v>
      </c>
      <c r="M78" s="238">
        <f t="shared" si="5"/>
        <v>80000</v>
      </c>
      <c r="N78" s="238">
        <f t="shared" si="6"/>
        <v>0</v>
      </c>
    </row>
    <row r="79" spans="1:14" x14ac:dyDescent="0.3">
      <c r="A79" s="45" t="s">
        <v>714</v>
      </c>
      <c r="B79" s="41" t="s">
        <v>360</v>
      </c>
      <c r="C79" s="275">
        <v>62675430</v>
      </c>
      <c r="D79" s="275">
        <v>103731225</v>
      </c>
      <c r="E79" s="246">
        <v>89430024</v>
      </c>
      <c r="F79" s="246"/>
      <c r="G79" s="246"/>
      <c r="H79" s="246"/>
      <c r="I79" s="246"/>
      <c r="J79" s="246"/>
      <c r="K79" s="246"/>
      <c r="L79" s="238">
        <f t="shared" si="4"/>
        <v>62675430</v>
      </c>
      <c r="M79" s="238">
        <f t="shared" si="5"/>
        <v>103731225</v>
      </c>
      <c r="N79" s="238">
        <f t="shared" si="6"/>
        <v>89430024</v>
      </c>
    </row>
    <row r="80" spans="1:14" x14ac:dyDescent="0.3">
      <c r="A80" s="45" t="s">
        <v>362</v>
      </c>
      <c r="B80" s="41" t="s">
        <v>363</v>
      </c>
      <c r="C80" s="275"/>
      <c r="D80" s="275"/>
      <c r="E80" s="246"/>
      <c r="F80" s="246"/>
      <c r="G80" s="246"/>
      <c r="H80" s="246"/>
      <c r="I80" s="246"/>
      <c r="J80" s="246"/>
      <c r="K80" s="246"/>
      <c r="L80" s="238">
        <f t="shared" si="4"/>
        <v>0</v>
      </c>
      <c r="M80" s="238">
        <f t="shared" si="5"/>
        <v>0</v>
      </c>
      <c r="N80" s="238">
        <f t="shared" si="6"/>
        <v>0</v>
      </c>
    </row>
    <row r="81" spans="1:14" x14ac:dyDescent="0.3">
      <c r="A81" s="45" t="s">
        <v>364</v>
      </c>
      <c r="B81" s="41" t="s">
        <v>365</v>
      </c>
      <c r="C81" s="275">
        <v>4015000</v>
      </c>
      <c r="D81" s="275">
        <v>4497000</v>
      </c>
      <c r="E81" s="246">
        <v>3440087</v>
      </c>
      <c r="F81" s="246"/>
      <c r="G81" s="246"/>
      <c r="H81" s="246"/>
      <c r="I81" s="246"/>
      <c r="J81" s="246"/>
      <c r="K81" s="246"/>
      <c r="L81" s="238">
        <f t="shared" si="4"/>
        <v>4015000</v>
      </c>
      <c r="M81" s="238">
        <f t="shared" si="5"/>
        <v>4497000</v>
      </c>
      <c r="N81" s="238">
        <f t="shared" si="6"/>
        <v>3440087</v>
      </c>
    </row>
    <row r="82" spans="1:14" x14ac:dyDescent="0.3">
      <c r="A82" s="6" t="s">
        <v>366</v>
      </c>
      <c r="B82" s="41" t="s">
        <v>367</v>
      </c>
      <c r="C82" s="275"/>
      <c r="D82" s="275"/>
      <c r="E82" s="246"/>
      <c r="F82" s="246"/>
      <c r="G82" s="246"/>
      <c r="H82" s="246"/>
      <c r="I82" s="246"/>
      <c r="J82" s="246"/>
      <c r="K82" s="246"/>
      <c r="L82" s="238">
        <f t="shared" si="4"/>
        <v>0</v>
      </c>
      <c r="M82" s="238">
        <f t="shared" si="5"/>
        <v>0</v>
      </c>
      <c r="N82" s="238">
        <f t="shared" si="6"/>
        <v>0</v>
      </c>
    </row>
    <row r="83" spans="1:14" x14ac:dyDescent="0.3">
      <c r="A83" s="6" t="s">
        <v>368</v>
      </c>
      <c r="B83" s="41" t="s">
        <v>369</v>
      </c>
      <c r="C83" s="275"/>
      <c r="D83" s="275"/>
      <c r="E83" s="246"/>
      <c r="F83" s="246"/>
      <c r="G83" s="246"/>
      <c r="H83" s="246"/>
      <c r="I83" s="246"/>
      <c r="J83" s="246"/>
      <c r="K83" s="246"/>
      <c r="L83" s="238">
        <f t="shared" si="4"/>
        <v>0</v>
      </c>
      <c r="M83" s="238">
        <f t="shared" si="5"/>
        <v>0</v>
      </c>
      <c r="N83" s="238">
        <f t="shared" si="6"/>
        <v>0</v>
      </c>
    </row>
    <row r="84" spans="1:14" x14ac:dyDescent="0.3">
      <c r="A84" s="6" t="s">
        <v>370</v>
      </c>
      <c r="B84" s="41" t="s">
        <v>371</v>
      </c>
      <c r="C84" s="275">
        <v>18100000</v>
      </c>
      <c r="D84" s="275">
        <v>18208000</v>
      </c>
      <c r="E84" s="246">
        <v>684046</v>
      </c>
      <c r="F84" s="246"/>
      <c r="G84" s="246"/>
      <c r="H84" s="246"/>
      <c r="I84" s="246"/>
      <c r="J84" s="246"/>
      <c r="K84" s="246"/>
      <c r="L84" s="238">
        <f t="shared" si="4"/>
        <v>18100000</v>
      </c>
      <c r="M84" s="238">
        <f t="shared" si="5"/>
        <v>18208000</v>
      </c>
      <c r="N84" s="238">
        <f t="shared" si="6"/>
        <v>684046</v>
      </c>
    </row>
    <row r="85" spans="1:14" x14ac:dyDescent="0.3">
      <c r="A85" s="61" t="s">
        <v>675</v>
      </c>
      <c r="B85" s="63" t="s">
        <v>372</v>
      </c>
      <c r="C85" s="276">
        <f>SUM(C78:C84)</f>
        <v>84870430</v>
      </c>
      <c r="D85" s="276">
        <f>SUM(D78:D84)</f>
        <v>126516225</v>
      </c>
      <c r="E85" s="276">
        <f>SUM(E78:E84)</f>
        <v>93554157</v>
      </c>
      <c r="F85" s="246"/>
      <c r="G85" s="246"/>
      <c r="H85" s="246"/>
      <c r="I85" s="246"/>
      <c r="J85" s="246"/>
      <c r="K85" s="246"/>
      <c r="L85" s="238">
        <f t="shared" si="4"/>
        <v>84870430</v>
      </c>
      <c r="M85" s="238">
        <f t="shared" si="5"/>
        <v>126516225</v>
      </c>
      <c r="N85" s="238">
        <f t="shared" si="6"/>
        <v>93554157</v>
      </c>
    </row>
    <row r="86" spans="1:14" x14ac:dyDescent="0.3">
      <c r="A86" s="17" t="s">
        <v>373</v>
      </c>
      <c r="B86" s="41" t="s">
        <v>374</v>
      </c>
      <c r="C86" s="275">
        <v>89300000</v>
      </c>
      <c r="D86" s="275">
        <v>13817735</v>
      </c>
      <c r="E86" s="246">
        <v>11856785</v>
      </c>
      <c r="F86" s="246"/>
      <c r="G86" s="246"/>
      <c r="H86" s="246"/>
      <c r="I86" s="246"/>
      <c r="J86" s="246"/>
      <c r="K86" s="246"/>
      <c r="L86" s="238">
        <f t="shared" si="4"/>
        <v>89300000</v>
      </c>
      <c r="M86" s="238">
        <f t="shared" si="5"/>
        <v>13817735</v>
      </c>
      <c r="N86" s="238">
        <f t="shared" si="6"/>
        <v>11856785</v>
      </c>
    </row>
    <row r="87" spans="1:14" x14ac:dyDescent="0.3">
      <c r="A87" s="17" t="s">
        <v>375</v>
      </c>
      <c r="B87" s="41" t="s">
        <v>376</v>
      </c>
      <c r="C87" s="275"/>
      <c r="D87" s="275"/>
      <c r="E87" s="246"/>
      <c r="F87" s="246"/>
      <c r="G87" s="246"/>
      <c r="H87" s="246"/>
      <c r="I87" s="246"/>
      <c r="J87" s="246"/>
      <c r="K87" s="246"/>
      <c r="L87" s="238">
        <f t="shared" si="4"/>
        <v>0</v>
      </c>
      <c r="M87" s="238">
        <f t="shared" si="5"/>
        <v>0</v>
      </c>
      <c r="N87" s="238">
        <f t="shared" si="6"/>
        <v>0</v>
      </c>
    </row>
    <row r="88" spans="1:14" x14ac:dyDescent="0.3">
      <c r="A88" s="17" t="s">
        <v>377</v>
      </c>
      <c r="B88" s="41" t="s">
        <v>378</v>
      </c>
      <c r="C88" s="275"/>
      <c r="D88" s="275"/>
      <c r="E88" s="246"/>
      <c r="F88" s="246"/>
      <c r="G88" s="246"/>
      <c r="H88" s="246"/>
      <c r="I88" s="246"/>
      <c r="J88" s="246"/>
      <c r="K88" s="246"/>
      <c r="L88" s="238">
        <f t="shared" si="4"/>
        <v>0</v>
      </c>
      <c r="M88" s="238">
        <f t="shared" si="5"/>
        <v>0</v>
      </c>
      <c r="N88" s="238">
        <f t="shared" si="6"/>
        <v>0</v>
      </c>
    </row>
    <row r="89" spans="1:14" x14ac:dyDescent="0.3">
      <c r="A89" s="17" t="s">
        <v>379</v>
      </c>
      <c r="B89" s="41" t="s">
        <v>380</v>
      </c>
      <c r="C89" s="275">
        <v>24120000</v>
      </c>
      <c r="D89" s="275">
        <v>24120000</v>
      </c>
      <c r="E89" s="246">
        <v>3201332</v>
      </c>
      <c r="F89" s="246"/>
      <c r="G89" s="246"/>
      <c r="H89" s="246"/>
      <c r="I89" s="246"/>
      <c r="J89" s="246"/>
      <c r="K89" s="246"/>
      <c r="L89" s="238">
        <f t="shared" si="4"/>
        <v>24120000</v>
      </c>
      <c r="M89" s="238">
        <f t="shared" si="5"/>
        <v>24120000</v>
      </c>
      <c r="N89" s="238">
        <f t="shared" si="6"/>
        <v>3201332</v>
      </c>
    </row>
    <row r="90" spans="1:14" x14ac:dyDescent="0.3">
      <c r="A90" s="60" t="s">
        <v>676</v>
      </c>
      <c r="B90" s="63" t="s">
        <v>381</v>
      </c>
      <c r="C90" s="276">
        <f>SUM(C86:C89)</f>
        <v>113420000</v>
      </c>
      <c r="D90" s="276">
        <f>SUM(D86:D89)</f>
        <v>37937735</v>
      </c>
      <c r="E90" s="276">
        <f>SUM(E86:E89)</f>
        <v>15058117</v>
      </c>
      <c r="F90" s="246"/>
      <c r="G90" s="246"/>
      <c r="H90" s="246"/>
      <c r="I90" s="246"/>
      <c r="J90" s="246"/>
      <c r="K90" s="246"/>
      <c r="L90" s="238">
        <f t="shared" si="4"/>
        <v>113420000</v>
      </c>
      <c r="M90" s="238">
        <f t="shared" si="5"/>
        <v>37937735</v>
      </c>
      <c r="N90" s="238">
        <f t="shared" si="6"/>
        <v>15058117</v>
      </c>
    </row>
    <row r="91" spans="1:14" ht="26.4" x14ac:dyDescent="0.3">
      <c r="A91" s="17" t="s">
        <v>382</v>
      </c>
      <c r="B91" s="41" t="s">
        <v>383</v>
      </c>
      <c r="C91" s="275"/>
      <c r="D91" s="275"/>
      <c r="E91" s="246"/>
      <c r="F91" s="246"/>
      <c r="G91" s="246"/>
      <c r="H91" s="246"/>
      <c r="I91" s="246"/>
      <c r="J91" s="246"/>
      <c r="K91" s="246"/>
      <c r="L91" s="238">
        <f t="shared" si="4"/>
        <v>0</v>
      </c>
      <c r="M91" s="238">
        <f t="shared" si="5"/>
        <v>0</v>
      </c>
      <c r="N91" s="238">
        <f t="shared" si="6"/>
        <v>0</v>
      </c>
    </row>
    <row r="92" spans="1:14" ht="26.4" x14ac:dyDescent="0.3">
      <c r="A92" s="17" t="s">
        <v>715</v>
      </c>
      <c r="B92" s="41" t="s">
        <v>384</v>
      </c>
      <c r="C92" s="275"/>
      <c r="D92" s="275"/>
      <c r="E92" s="246"/>
      <c r="F92" s="246"/>
      <c r="G92" s="246"/>
      <c r="H92" s="246"/>
      <c r="I92" s="246"/>
      <c r="J92" s="246"/>
      <c r="K92" s="246"/>
      <c r="L92" s="238">
        <f t="shared" si="4"/>
        <v>0</v>
      </c>
      <c r="M92" s="238">
        <f t="shared" si="5"/>
        <v>0</v>
      </c>
      <c r="N92" s="238">
        <f t="shared" si="6"/>
        <v>0</v>
      </c>
    </row>
    <row r="93" spans="1:14" ht="26.4" x14ac:dyDescent="0.3">
      <c r="A93" s="17" t="s">
        <v>716</v>
      </c>
      <c r="B93" s="41" t="s">
        <v>385</v>
      </c>
      <c r="C93" s="275"/>
      <c r="D93" s="275"/>
      <c r="E93" s="246"/>
      <c r="F93" s="246"/>
      <c r="G93" s="246"/>
      <c r="H93" s="246"/>
      <c r="I93" s="246"/>
      <c r="J93" s="246"/>
      <c r="K93" s="246"/>
      <c r="L93" s="238">
        <f t="shared" si="4"/>
        <v>0</v>
      </c>
      <c r="M93" s="238">
        <f t="shared" si="5"/>
        <v>0</v>
      </c>
      <c r="N93" s="238">
        <f t="shared" si="6"/>
        <v>0</v>
      </c>
    </row>
    <row r="94" spans="1:14" x14ac:dyDescent="0.3">
      <c r="A94" s="17" t="s">
        <v>717</v>
      </c>
      <c r="B94" s="41" t="s">
        <v>386</v>
      </c>
      <c r="C94" s="275"/>
      <c r="D94" s="275"/>
      <c r="E94" s="246"/>
      <c r="F94" s="246"/>
      <c r="G94" s="246"/>
      <c r="H94" s="246"/>
      <c r="I94" s="246"/>
      <c r="J94" s="246"/>
      <c r="K94" s="246"/>
      <c r="L94" s="238">
        <f t="shared" si="4"/>
        <v>0</v>
      </c>
      <c r="M94" s="238">
        <f t="shared" si="5"/>
        <v>0</v>
      </c>
      <c r="N94" s="238">
        <f t="shared" si="6"/>
        <v>0</v>
      </c>
    </row>
    <row r="95" spans="1:14" ht="26.4" x14ac:dyDescent="0.3">
      <c r="A95" s="17" t="s">
        <v>718</v>
      </c>
      <c r="B95" s="41" t="s">
        <v>387</v>
      </c>
      <c r="C95" s="275"/>
      <c r="D95" s="275"/>
      <c r="E95" s="246"/>
      <c r="F95" s="246"/>
      <c r="G95" s="246"/>
      <c r="H95" s="246"/>
      <c r="I95" s="246"/>
      <c r="J95" s="246"/>
      <c r="K95" s="246"/>
      <c r="L95" s="238">
        <f t="shared" si="4"/>
        <v>0</v>
      </c>
      <c r="M95" s="238">
        <f t="shared" si="5"/>
        <v>0</v>
      </c>
      <c r="N95" s="238">
        <f t="shared" si="6"/>
        <v>0</v>
      </c>
    </row>
    <row r="96" spans="1:14" ht="26.4" x14ac:dyDescent="0.3">
      <c r="A96" s="17" t="s">
        <v>719</v>
      </c>
      <c r="B96" s="41" t="s">
        <v>388</v>
      </c>
      <c r="C96" s="275"/>
      <c r="D96" s="275"/>
      <c r="E96" s="246"/>
      <c r="F96" s="246"/>
      <c r="G96" s="246"/>
      <c r="H96" s="246"/>
      <c r="I96" s="246"/>
      <c r="J96" s="246"/>
      <c r="K96" s="246"/>
      <c r="L96" s="238">
        <f t="shared" si="4"/>
        <v>0</v>
      </c>
      <c r="M96" s="238">
        <f t="shared" si="5"/>
        <v>0</v>
      </c>
      <c r="N96" s="238">
        <f t="shared" si="6"/>
        <v>0</v>
      </c>
    </row>
    <row r="97" spans="1:31" x14ac:dyDescent="0.3">
      <c r="A97" s="17" t="s">
        <v>389</v>
      </c>
      <c r="B97" s="41" t="s">
        <v>390</v>
      </c>
      <c r="C97" s="275"/>
      <c r="D97" s="275"/>
      <c r="E97" s="246"/>
      <c r="F97" s="246"/>
      <c r="G97" s="246"/>
      <c r="H97" s="246"/>
      <c r="I97" s="246"/>
      <c r="J97" s="246"/>
      <c r="K97" s="246"/>
      <c r="L97" s="238">
        <f t="shared" si="4"/>
        <v>0</v>
      </c>
      <c r="M97" s="238">
        <f t="shared" si="5"/>
        <v>0</v>
      </c>
      <c r="N97" s="238">
        <f t="shared" si="6"/>
        <v>0</v>
      </c>
    </row>
    <row r="98" spans="1:31" x14ac:dyDescent="0.3">
      <c r="A98" s="17" t="s">
        <v>720</v>
      </c>
      <c r="B98" s="41" t="s">
        <v>391</v>
      </c>
      <c r="C98" s="275"/>
      <c r="D98" s="275"/>
      <c r="E98" s="246"/>
      <c r="F98" s="246"/>
      <c r="G98" s="246"/>
      <c r="H98" s="246"/>
      <c r="I98" s="246"/>
      <c r="J98" s="246"/>
      <c r="K98" s="246"/>
      <c r="L98" s="238">
        <f t="shared" si="4"/>
        <v>0</v>
      </c>
      <c r="M98" s="238">
        <f t="shared" si="5"/>
        <v>0</v>
      </c>
      <c r="N98" s="238">
        <f t="shared" si="6"/>
        <v>0</v>
      </c>
    </row>
    <row r="99" spans="1:31" x14ac:dyDescent="0.3">
      <c r="A99" s="60" t="s">
        <v>677</v>
      </c>
      <c r="B99" s="63" t="s">
        <v>392</v>
      </c>
      <c r="C99" s="276">
        <f>SUM(C91:C98)</f>
        <v>0</v>
      </c>
      <c r="D99" s="276">
        <f>SUM(D91:D98)</f>
        <v>0</v>
      </c>
      <c r="E99" s="276">
        <f>SUM(E91:E98)</f>
        <v>0</v>
      </c>
      <c r="F99" s="246"/>
      <c r="G99" s="246"/>
      <c r="H99" s="246"/>
      <c r="I99" s="246"/>
      <c r="J99" s="246"/>
      <c r="K99" s="246"/>
      <c r="L99" s="238">
        <f t="shared" si="4"/>
        <v>0</v>
      </c>
      <c r="M99" s="238">
        <f t="shared" si="5"/>
        <v>0</v>
      </c>
      <c r="N99" s="238">
        <f t="shared" si="6"/>
        <v>0</v>
      </c>
    </row>
    <row r="100" spans="1:31" ht="15.6" x14ac:dyDescent="0.3">
      <c r="A100" s="139" t="s">
        <v>858</v>
      </c>
      <c r="B100" s="140"/>
      <c r="C100" s="277">
        <f t="shared" ref="C100:H100" si="9">C85+C90+C99</f>
        <v>198290430</v>
      </c>
      <c r="D100" s="277">
        <f t="shared" si="9"/>
        <v>164453960</v>
      </c>
      <c r="E100" s="277">
        <f t="shared" si="9"/>
        <v>108612274</v>
      </c>
      <c r="F100" s="277">
        <f t="shared" si="9"/>
        <v>0</v>
      </c>
      <c r="G100" s="277">
        <f t="shared" si="9"/>
        <v>0</v>
      </c>
      <c r="H100" s="277">
        <f t="shared" si="9"/>
        <v>0</v>
      </c>
      <c r="I100" s="255"/>
      <c r="J100" s="255"/>
      <c r="K100" s="255"/>
      <c r="L100" s="238">
        <f t="shared" si="4"/>
        <v>198290430</v>
      </c>
      <c r="M100" s="238">
        <f t="shared" si="5"/>
        <v>164453960</v>
      </c>
      <c r="N100" s="238">
        <f t="shared" si="6"/>
        <v>108612274</v>
      </c>
    </row>
    <row r="101" spans="1:31" ht="15.6" x14ac:dyDescent="0.3">
      <c r="A101" s="142" t="s">
        <v>728</v>
      </c>
      <c r="B101" s="143" t="s">
        <v>393</v>
      </c>
      <c r="C101" s="278">
        <f t="shared" ref="C101:H101" si="10">C77+C100</f>
        <v>378187826</v>
      </c>
      <c r="D101" s="278">
        <f t="shared" si="10"/>
        <v>315351103</v>
      </c>
      <c r="E101" s="278">
        <f t="shared" si="10"/>
        <v>226875349</v>
      </c>
      <c r="F101" s="278">
        <f t="shared" si="10"/>
        <v>1500000</v>
      </c>
      <c r="G101" s="278">
        <f t="shared" si="10"/>
        <v>1500000</v>
      </c>
      <c r="H101" s="278">
        <f t="shared" si="10"/>
        <v>300000</v>
      </c>
      <c r="I101" s="256"/>
      <c r="J101" s="256"/>
      <c r="K101" s="256"/>
      <c r="L101" s="238">
        <f t="shared" si="4"/>
        <v>379687826</v>
      </c>
      <c r="M101" s="238">
        <f t="shared" si="5"/>
        <v>316851103</v>
      </c>
      <c r="N101" s="238">
        <f t="shared" si="6"/>
        <v>227175349</v>
      </c>
    </row>
    <row r="102" spans="1:31" x14ac:dyDescent="0.3">
      <c r="A102" s="17" t="s">
        <v>721</v>
      </c>
      <c r="B102" s="5" t="s">
        <v>394</v>
      </c>
      <c r="C102" s="279">
        <v>37000272</v>
      </c>
      <c r="D102" s="279">
        <v>56283945</v>
      </c>
      <c r="E102" s="263">
        <v>0</v>
      </c>
      <c r="F102" s="263"/>
      <c r="G102" s="263"/>
      <c r="H102" s="263"/>
      <c r="I102" s="263"/>
      <c r="J102" s="263"/>
      <c r="K102" s="263"/>
      <c r="L102" s="269">
        <f t="shared" si="4"/>
        <v>37000272</v>
      </c>
      <c r="M102" s="269">
        <f t="shared" si="5"/>
        <v>56283945</v>
      </c>
      <c r="N102" s="269">
        <f t="shared" si="6"/>
        <v>0</v>
      </c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4"/>
      <c r="AE102" s="34"/>
    </row>
    <row r="103" spans="1:31" x14ac:dyDescent="0.3">
      <c r="A103" s="17" t="s">
        <v>397</v>
      </c>
      <c r="B103" s="5" t="s">
        <v>398</v>
      </c>
      <c r="C103" s="279"/>
      <c r="D103" s="279"/>
      <c r="E103" s="263"/>
      <c r="F103" s="263"/>
      <c r="G103" s="263"/>
      <c r="H103" s="263"/>
      <c r="I103" s="263"/>
      <c r="J103" s="263"/>
      <c r="K103" s="263"/>
      <c r="L103" s="269">
        <f t="shared" si="4"/>
        <v>0</v>
      </c>
      <c r="M103" s="269">
        <f t="shared" si="5"/>
        <v>0</v>
      </c>
      <c r="N103" s="269">
        <f t="shared" si="6"/>
        <v>0</v>
      </c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4"/>
      <c r="AE103" s="34"/>
    </row>
    <row r="104" spans="1:31" x14ac:dyDescent="0.3">
      <c r="A104" s="17" t="s">
        <v>722</v>
      </c>
      <c r="B104" s="5" t="s">
        <v>399</v>
      </c>
      <c r="C104" s="279">
        <v>0</v>
      </c>
      <c r="D104" s="279">
        <v>36960123</v>
      </c>
      <c r="E104" s="263">
        <v>36424473</v>
      </c>
      <c r="F104" s="263"/>
      <c r="G104" s="263"/>
      <c r="H104" s="263"/>
      <c r="I104" s="263"/>
      <c r="J104" s="263"/>
      <c r="K104" s="263"/>
      <c r="L104" s="269">
        <f t="shared" si="4"/>
        <v>0</v>
      </c>
      <c r="M104" s="269">
        <f t="shared" si="5"/>
        <v>36960123</v>
      </c>
      <c r="N104" s="269">
        <f t="shared" si="6"/>
        <v>36424473</v>
      </c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4"/>
      <c r="AE104" s="34"/>
    </row>
    <row r="105" spans="1:31" x14ac:dyDescent="0.3">
      <c r="A105" s="20" t="s">
        <v>684</v>
      </c>
      <c r="B105" s="9" t="s">
        <v>401</v>
      </c>
      <c r="C105" s="280">
        <f>C102+C103+C104</f>
        <v>37000272</v>
      </c>
      <c r="D105" s="280">
        <f>SUM(D102:D104)</f>
        <v>93244068</v>
      </c>
      <c r="E105" s="280">
        <f>SUM(E102:E104)</f>
        <v>36424473</v>
      </c>
      <c r="F105" s="257"/>
      <c r="G105" s="257"/>
      <c r="H105" s="257"/>
      <c r="I105" s="257"/>
      <c r="J105" s="257"/>
      <c r="K105" s="257"/>
      <c r="L105" s="238">
        <f t="shared" si="4"/>
        <v>37000272</v>
      </c>
      <c r="M105" s="238">
        <f t="shared" si="5"/>
        <v>93244068</v>
      </c>
      <c r="N105" s="238">
        <f t="shared" si="6"/>
        <v>36424473</v>
      </c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4"/>
      <c r="AE105" s="34"/>
    </row>
    <row r="106" spans="1:31" x14ac:dyDescent="0.3">
      <c r="A106" s="46" t="s">
        <v>723</v>
      </c>
      <c r="B106" s="5" t="s">
        <v>402</v>
      </c>
      <c r="C106" s="281"/>
      <c r="D106" s="281"/>
      <c r="E106" s="259"/>
      <c r="F106" s="259"/>
      <c r="G106" s="259"/>
      <c r="H106" s="259"/>
      <c r="I106" s="259"/>
      <c r="J106" s="259"/>
      <c r="K106" s="259"/>
      <c r="L106" s="238">
        <f t="shared" si="4"/>
        <v>0</v>
      </c>
      <c r="M106" s="238">
        <f t="shared" si="5"/>
        <v>0</v>
      </c>
      <c r="N106" s="238">
        <f t="shared" si="6"/>
        <v>0</v>
      </c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4"/>
      <c r="AE106" s="34"/>
    </row>
    <row r="107" spans="1:31" x14ac:dyDescent="0.3">
      <c r="A107" s="46" t="s">
        <v>690</v>
      </c>
      <c r="B107" s="5" t="s">
        <v>405</v>
      </c>
      <c r="C107" s="281"/>
      <c r="D107" s="281"/>
      <c r="E107" s="259"/>
      <c r="F107" s="259"/>
      <c r="G107" s="259"/>
      <c r="H107" s="259"/>
      <c r="I107" s="259"/>
      <c r="J107" s="259"/>
      <c r="K107" s="259"/>
      <c r="L107" s="238">
        <f t="shared" si="4"/>
        <v>0</v>
      </c>
      <c r="M107" s="238">
        <f t="shared" si="5"/>
        <v>0</v>
      </c>
      <c r="N107" s="238">
        <f t="shared" si="6"/>
        <v>0</v>
      </c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4"/>
      <c r="AE107" s="34"/>
    </row>
    <row r="108" spans="1:31" x14ac:dyDescent="0.3">
      <c r="A108" s="17" t="s">
        <v>406</v>
      </c>
      <c r="B108" s="5" t="s">
        <v>407</v>
      </c>
      <c r="C108" s="281"/>
      <c r="D108" s="281"/>
      <c r="E108" s="260"/>
      <c r="F108" s="260"/>
      <c r="G108" s="260"/>
      <c r="H108" s="260"/>
      <c r="I108" s="260"/>
      <c r="J108" s="260"/>
      <c r="K108" s="260"/>
      <c r="L108" s="238">
        <f t="shared" si="4"/>
        <v>0</v>
      </c>
      <c r="M108" s="238">
        <f t="shared" si="5"/>
        <v>0</v>
      </c>
      <c r="N108" s="238">
        <f t="shared" si="6"/>
        <v>0</v>
      </c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4"/>
      <c r="AE108" s="34"/>
    </row>
    <row r="109" spans="1:31" x14ac:dyDescent="0.3">
      <c r="A109" s="17" t="s">
        <v>724</v>
      </c>
      <c r="B109" s="5" t="s">
        <v>408</v>
      </c>
      <c r="C109" s="281"/>
      <c r="D109" s="281"/>
      <c r="E109" s="260"/>
      <c r="F109" s="260"/>
      <c r="G109" s="260"/>
      <c r="H109" s="260"/>
      <c r="I109" s="260"/>
      <c r="J109" s="260"/>
      <c r="K109" s="260"/>
      <c r="L109" s="238">
        <f t="shared" si="4"/>
        <v>0</v>
      </c>
      <c r="M109" s="238">
        <f t="shared" si="5"/>
        <v>0</v>
      </c>
      <c r="N109" s="238">
        <f t="shared" si="6"/>
        <v>0</v>
      </c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4"/>
      <c r="AE109" s="34"/>
    </row>
    <row r="110" spans="1:31" x14ac:dyDescent="0.3">
      <c r="A110" s="18" t="s">
        <v>687</v>
      </c>
      <c r="B110" s="9" t="s">
        <v>409</v>
      </c>
      <c r="C110" s="282"/>
      <c r="D110" s="282"/>
      <c r="E110" s="282"/>
      <c r="F110" s="258"/>
      <c r="G110" s="258"/>
      <c r="H110" s="258"/>
      <c r="I110" s="258"/>
      <c r="J110" s="258"/>
      <c r="K110" s="258"/>
      <c r="L110" s="238">
        <f t="shared" si="4"/>
        <v>0</v>
      </c>
      <c r="M110" s="238">
        <f t="shared" si="5"/>
        <v>0</v>
      </c>
      <c r="N110" s="238">
        <f t="shared" si="6"/>
        <v>0</v>
      </c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4"/>
      <c r="AE110" s="34"/>
    </row>
    <row r="111" spans="1:31" x14ac:dyDescent="0.3">
      <c r="A111" s="46" t="s">
        <v>410</v>
      </c>
      <c r="B111" s="5" t="s">
        <v>411</v>
      </c>
      <c r="C111" s="281"/>
      <c r="D111" s="281"/>
      <c r="E111" s="259"/>
      <c r="F111" s="259"/>
      <c r="G111" s="259"/>
      <c r="H111" s="259"/>
      <c r="I111" s="259"/>
      <c r="J111" s="259"/>
      <c r="K111" s="259"/>
      <c r="L111" s="238">
        <f t="shared" si="4"/>
        <v>0</v>
      </c>
      <c r="M111" s="238">
        <f t="shared" si="5"/>
        <v>0</v>
      </c>
      <c r="N111" s="238">
        <f t="shared" si="6"/>
        <v>0</v>
      </c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4"/>
      <c r="AE111" s="34"/>
    </row>
    <row r="112" spans="1:31" x14ac:dyDescent="0.3">
      <c r="A112" s="46" t="s">
        <v>412</v>
      </c>
      <c r="B112" s="5" t="s">
        <v>413</v>
      </c>
      <c r="C112" s="279">
        <v>2933140</v>
      </c>
      <c r="D112" s="279">
        <v>2933140</v>
      </c>
      <c r="E112" s="262">
        <v>2933140</v>
      </c>
      <c r="F112" s="259"/>
      <c r="G112" s="259"/>
      <c r="H112" s="259"/>
      <c r="I112" s="259"/>
      <c r="J112" s="259"/>
      <c r="K112" s="259"/>
      <c r="L112" s="238">
        <f t="shared" si="4"/>
        <v>2933140</v>
      </c>
      <c r="M112" s="238">
        <f t="shared" si="5"/>
        <v>2933140</v>
      </c>
      <c r="N112" s="238">
        <f t="shared" si="6"/>
        <v>2933140</v>
      </c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4"/>
      <c r="AE112" s="34"/>
    </row>
    <row r="113" spans="1:31" x14ac:dyDescent="0.3">
      <c r="A113" s="18" t="s">
        <v>414</v>
      </c>
      <c r="B113" s="5" t="s">
        <v>415</v>
      </c>
      <c r="C113" s="281"/>
      <c r="D113" s="279">
        <v>6582500</v>
      </c>
      <c r="E113" s="262">
        <v>5351598</v>
      </c>
      <c r="F113" s="259"/>
      <c r="G113" s="259"/>
      <c r="H113" s="259"/>
      <c r="I113" s="259"/>
      <c r="J113" s="259"/>
      <c r="K113" s="259"/>
      <c r="L113" s="238">
        <f t="shared" si="4"/>
        <v>0</v>
      </c>
      <c r="M113" s="238">
        <f t="shared" si="5"/>
        <v>6582500</v>
      </c>
      <c r="N113" s="238">
        <f t="shared" si="6"/>
        <v>5351598</v>
      </c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4"/>
      <c r="AE113" s="34"/>
    </row>
    <row r="114" spans="1:31" x14ac:dyDescent="0.3">
      <c r="A114" s="46" t="s">
        <v>416</v>
      </c>
      <c r="B114" s="5" t="s">
        <v>417</v>
      </c>
      <c r="C114" s="281"/>
      <c r="D114" s="281"/>
      <c r="E114" s="259"/>
      <c r="F114" s="259"/>
      <c r="G114" s="259"/>
      <c r="H114" s="259"/>
      <c r="I114" s="259"/>
      <c r="J114" s="259"/>
      <c r="K114" s="259"/>
      <c r="L114" s="238">
        <f t="shared" si="4"/>
        <v>0</v>
      </c>
      <c r="M114" s="238">
        <f t="shared" si="5"/>
        <v>0</v>
      </c>
      <c r="N114" s="238">
        <f t="shared" si="6"/>
        <v>0</v>
      </c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4"/>
      <c r="AE114" s="34"/>
    </row>
    <row r="115" spans="1:31" x14ac:dyDescent="0.3">
      <c r="A115" s="46" t="s">
        <v>418</v>
      </c>
      <c r="B115" s="5" t="s">
        <v>419</v>
      </c>
      <c r="C115" s="281"/>
      <c r="D115" s="281"/>
      <c r="E115" s="259"/>
      <c r="F115" s="259"/>
      <c r="G115" s="259"/>
      <c r="H115" s="259"/>
      <c r="I115" s="259"/>
      <c r="J115" s="259"/>
      <c r="K115" s="259"/>
      <c r="L115" s="238">
        <f t="shared" si="4"/>
        <v>0</v>
      </c>
      <c r="M115" s="238">
        <f t="shared" si="5"/>
        <v>0</v>
      </c>
      <c r="N115" s="238">
        <f t="shared" si="6"/>
        <v>0</v>
      </c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4"/>
      <c r="AE115" s="34"/>
    </row>
    <row r="116" spans="1:31" x14ac:dyDescent="0.3">
      <c r="A116" s="46" t="s">
        <v>420</v>
      </c>
      <c r="B116" s="5" t="s">
        <v>421</v>
      </c>
      <c r="C116" s="281"/>
      <c r="D116" s="281"/>
      <c r="E116" s="259"/>
      <c r="F116" s="259"/>
      <c r="G116" s="259"/>
      <c r="H116" s="259"/>
      <c r="I116" s="259"/>
      <c r="J116" s="259"/>
      <c r="K116" s="259"/>
      <c r="L116" s="238">
        <f t="shared" si="4"/>
        <v>0</v>
      </c>
      <c r="M116" s="238">
        <f t="shared" si="5"/>
        <v>0</v>
      </c>
      <c r="N116" s="238">
        <f t="shared" si="6"/>
        <v>0</v>
      </c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4"/>
      <c r="AE116" s="34"/>
    </row>
    <row r="117" spans="1:31" x14ac:dyDescent="0.3">
      <c r="A117" s="47" t="s">
        <v>688</v>
      </c>
      <c r="B117" s="48" t="s">
        <v>422</v>
      </c>
      <c r="C117" s="280">
        <f>C105+C110+C111+C112+C113+C114+C115+C116</f>
        <v>39933412</v>
      </c>
      <c r="D117" s="280">
        <f>D105+D110+D111+D112+D113+D114+D115+D116</f>
        <v>102759708</v>
      </c>
      <c r="E117" s="280">
        <f>E105+E110+E111+E112+E113+E114+E115+E116</f>
        <v>44709211</v>
      </c>
      <c r="F117" s="258"/>
      <c r="G117" s="258"/>
      <c r="H117" s="258"/>
      <c r="I117" s="258"/>
      <c r="J117" s="258"/>
      <c r="K117" s="258"/>
      <c r="L117" s="238">
        <f t="shared" si="4"/>
        <v>39933412</v>
      </c>
      <c r="M117" s="238">
        <f t="shared" si="5"/>
        <v>102759708</v>
      </c>
      <c r="N117" s="238">
        <f t="shared" si="6"/>
        <v>44709211</v>
      </c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4"/>
      <c r="AE117" s="34"/>
    </row>
    <row r="118" spans="1:31" x14ac:dyDescent="0.3">
      <c r="A118" s="46" t="s">
        <v>423</v>
      </c>
      <c r="B118" s="5" t="s">
        <v>424</v>
      </c>
      <c r="C118" s="281"/>
      <c r="D118" s="281"/>
      <c r="E118" s="259"/>
      <c r="F118" s="259"/>
      <c r="G118" s="259"/>
      <c r="H118" s="259"/>
      <c r="I118" s="259"/>
      <c r="J118" s="259"/>
      <c r="K118" s="259"/>
      <c r="L118" s="238">
        <f t="shared" si="4"/>
        <v>0</v>
      </c>
      <c r="M118" s="238">
        <f t="shared" si="5"/>
        <v>0</v>
      </c>
      <c r="N118" s="238">
        <f t="shared" si="6"/>
        <v>0</v>
      </c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4"/>
      <c r="AE118" s="34"/>
    </row>
    <row r="119" spans="1:31" x14ac:dyDescent="0.3">
      <c r="A119" s="17" t="s">
        <v>425</v>
      </c>
      <c r="B119" s="5" t="s">
        <v>426</v>
      </c>
      <c r="C119" s="281"/>
      <c r="D119" s="281"/>
      <c r="E119" s="260"/>
      <c r="F119" s="260"/>
      <c r="G119" s="260"/>
      <c r="H119" s="260"/>
      <c r="I119" s="260"/>
      <c r="J119" s="260"/>
      <c r="K119" s="260"/>
      <c r="L119" s="238">
        <f t="shared" si="4"/>
        <v>0</v>
      </c>
      <c r="M119" s="238">
        <f t="shared" si="5"/>
        <v>0</v>
      </c>
      <c r="N119" s="238">
        <f t="shared" si="6"/>
        <v>0</v>
      </c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4"/>
      <c r="AE119" s="34"/>
    </row>
    <row r="120" spans="1:31" x14ac:dyDescent="0.3">
      <c r="A120" s="46" t="s">
        <v>725</v>
      </c>
      <c r="B120" s="5" t="s">
        <v>427</v>
      </c>
      <c r="C120" s="281"/>
      <c r="D120" s="281"/>
      <c r="E120" s="259"/>
      <c r="F120" s="259"/>
      <c r="G120" s="259"/>
      <c r="H120" s="259"/>
      <c r="I120" s="259"/>
      <c r="J120" s="259"/>
      <c r="K120" s="259"/>
      <c r="L120" s="238">
        <f t="shared" si="4"/>
        <v>0</v>
      </c>
      <c r="M120" s="238">
        <f t="shared" si="5"/>
        <v>0</v>
      </c>
      <c r="N120" s="238">
        <f t="shared" si="6"/>
        <v>0</v>
      </c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4"/>
      <c r="AE120" s="34"/>
    </row>
    <row r="121" spans="1:31" x14ac:dyDescent="0.3">
      <c r="A121" s="46" t="s">
        <v>693</v>
      </c>
      <c r="B121" s="5" t="s">
        <v>428</v>
      </c>
      <c r="C121" s="281"/>
      <c r="D121" s="281"/>
      <c r="E121" s="259"/>
      <c r="F121" s="259"/>
      <c r="G121" s="259"/>
      <c r="H121" s="259"/>
      <c r="I121" s="259"/>
      <c r="J121" s="259"/>
      <c r="K121" s="259"/>
      <c r="L121" s="238">
        <f t="shared" si="4"/>
        <v>0</v>
      </c>
      <c r="M121" s="238">
        <f t="shared" si="5"/>
        <v>0</v>
      </c>
      <c r="N121" s="238">
        <f t="shared" si="6"/>
        <v>0</v>
      </c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4"/>
      <c r="AE121" s="34"/>
    </row>
    <row r="122" spans="1:31" x14ac:dyDescent="0.3">
      <c r="A122" s="47" t="s">
        <v>694</v>
      </c>
      <c r="B122" s="48" t="s">
        <v>432</v>
      </c>
      <c r="C122" s="282"/>
      <c r="D122" s="282"/>
      <c r="E122" s="282"/>
      <c r="F122" s="258"/>
      <c r="G122" s="258"/>
      <c r="H122" s="258"/>
      <c r="I122" s="258"/>
      <c r="J122" s="258"/>
      <c r="K122" s="258"/>
      <c r="L122" s="238">
        <f t="shared" si="4"/>
        <v>0</v>
      </c>
      <c r="M122" s="238">
        <f t="shared" si="5"/>
        <v>0</v>
      </c>
      <c r="N122" s="238">
        <f t="shared" si="6"/>
        <v>0</v>
      </c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4"/>
      <c r="AE122" s="34"/>
    </row>
    <row r="123" spans="1:31" x14ac:dyDescent="0.3">
      <c r="A123" s="17" t="s">
        <v>433</v>
      </c>
      <c r="B123" s="5" t="s">
        <v>434</v>
      </c>
      <c r="C123" s="281"/>
      <c r="D123" s="281"/>
      <c r="E123" s="260"/>
      <c r="F123" s="260"/>
      <c r="G123" s="260"/>
      <c r="H123" s="260"/>
      <c r="I123" s="260"/>
      <c r="J123" s="260"/>
      <c r="K123" s="260"/>
      <c r="L123" s="238">
        <f t="shared" si="4"/>
        <v>0</v>
      </c>
      <c r="M123" s="238">
        <f t="shared" si="5"/>
        <v>0</v>
      </c>
      <c r="N123" s="238">
        <f t="shared" si="6"/>
        <v>0</v>
      </c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4"/>
      <c r="AE123" s="34"/>
    </row>
    <row r="124" spans="1:31" ht="15.6" x14ac:dyDescent="0.3">
      <c r="A124" s="145" t="s">
        <v>729</v>
      </c>
      <c r="B124" s="146" t="s">
        <v>435</v>
      </c>
      <c r="C124" s="283">
        <f>C123+C122+C117</f>
        <v>39933412</v>
      </c>
      <c r="D124" s="283">
        <f>D117+D122+D123</f>
        <v>102759708</v>
      </c>
      <c r="E124" s="283">
        <f>E117+E122+E123</f>
        <v>44709211</v>
      </c>
      <c r="F124" s="192"/>
      <c r="G124" s="192"/>
      <c r="H124" s="192"/>
      <c r="I124" s="192"/>
      <c r="J124" s="192"/>
      <c r="K124" s="192"/>
      <c r="L124" s="238">
        <f t="shared" si="4"/>
        <v>39933412</v>
      </c>
      <c r="M124" s="238">
        <f t="shared" si="5"/>
        <v>102759708</v>
      </c>
      <c r="N124" s="238">
        <f t="shared" si="6"/>
        <v>44709211</v>
      </c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4"/>
      <c r="AE124" s="34"/>
    </row>
    <row r="125" spans="1:31" ht="15.6" x14ac:dyDescent="0.3">
      <c r="A125" s="153" t="s">
        <v>765</v>
      </c>
      <c r="B125" s="158"/>
      <c r="C125" s="284">
        <f t="shared" ref="C125:H125" si="11">C101+C124</f>
        <v>418121238</v>
      </c>
      <c r="D125" s="284">
        <f t="shared" si="11"/>
        <v>418110811</v>
      </c>
      <c r="E125" s="284">
        <f t="shared" si="11"/>
        <v>271584560</v>
      </c>
      <c r="F125" s="284">
        <f t="shared" si="11"/>
        <v>1500000</v>
      </c>
      <c r="G125" s="284">
        <f t="shared" si="11"/>
        <v>1500000</v>
      </c>
      <c r="H125" s="284">
        <f t="shared" si="11"/>
        <v>300000</v>
      </c>
      <c r="I125" s="284"/>
      <c r="J125" s="284"/>
      <c r="K125" s="284"/>
      <c r="L125" s="238">
        <f t="shared" si="4"/>
        <v>419621238</v>
      </c>
      <c r="M125" s="238">
        <f t="shared" si="5"/>
        <v>419610811</v>
      </c>
      <c r="N125" s="238">
        <f t="shared" si="6"/>
        <v>271884560</v>
      </c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x14ac:dyDescent="0.3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x14ac:dyDescent="0.3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x14ac:dyDescent="0.3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2:31" x14ac:dyDescent="0.3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pans="2:31" x14ac:dyDescent="0.3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pans="2:31" x14ac:dyDescent="0.3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pans="2:31" x14ac:dyDescent="0.3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pans="2:31" x14ac:dyDescent="0.3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pans="2:31" x14ac:dyDescent="0.3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pans="2:31" x14ac:dyDescent="0.3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pans="2:31" x14ac:dyDescent="0.3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pans="2:31" x14ac:dyDescent="0.3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pans="2:31" x14ac:dyDescent="0.3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pans="2:31" x14ac:dyDescent="0.3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pans="2:31" x14ac:dyDescent="0.3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pans="2:31" x14ac:dyDescent="0.3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pans="2:31" x14ac:dyDescent="0.3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pans="2:31" x14ac:dyDescent="0.3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  <row r="144" spans="2:31" x14ac:dyDescent="0.3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  <row r="145" spans="2:31" x14ac:dyDescent="0.3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  <row r="146" spans="2:31" x14ac:dyDescent="0.3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</row>
    <row r="147" spans="2:31" x14ac:dyDescent="0.3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</row>
    <row r="148" spans="2:31" x14ac:dyDescent="0.3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</row>
    <row r="149" spans="2:31" x14ac:dyDescent="0.3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</row>
    <row r="150" spans="2:31" x14ac:dyDescent="0.3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  <row r="151" spans="2:31" x14ac:dyDescent="0.3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</row>
    <row r="152" spans="2:31" x14ac:dyDescent="0.3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</row>
    <row r="153" spans="2:31" x14ac:dyDescent="0.3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</row>
    <row r="154" spans="2:31" x14ac:dyDescent="0.3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</row>
    <row r="155" spans="2:31" x14ac:dyDescent="0.3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</row>
    <row r="156" spans="2:31" x14ac:dyDescent="0.3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</row>
    <row r="157" spans="2:31" x14ac:dyDescent="0.3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</row>
    <row r="158" spans="2:31" x14ac:dyDescent="0.3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</row>
    <row r="159" spans="2:31" x14ac:dyDescent="0.3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</row>
    <row r="160" spans="2:31" x14ac:dyDescent="0.3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</row>
    <row r="161" spans="2:31" x14ac:dyDescent="0.3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</row>
    <row r="162" spans="2:31" x14ac:dyDescent="0.3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</row>
    <row r="163" spans="2:31" x14ac:dyDescent="0.3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</row>
    <row r="164" spans="2:31" x14ac:dyDescent="0.3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</row>
    <row r="165" spans="2:31" x14ac:dyDescent="0.3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</row>
    <row r="166" spans="2:31" x14ac:dyDescent="0.3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</row>
    <row r="167" spans="2:31" x14ac:dyDescent="0.3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</row>
    <row r="168" spans="2:31" x14ac:dyDescent="0.3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</row>
    <row r="169" spans="2:31" x14ac:dyDescent="0.3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</row>
    <row r="170" spans="2:31" x14ac:dyDescent="0.3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</row>
    <row r="171" spans="2:31" x14ac:dyDescent="0.3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</row>
    <row r="172" spans="2:31" x14ac:dyDescent="0.3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</row>
    <row r="173" spans="2:31" x14ac:dyDescent="0.3"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</row>
    <row r="174" spans="2:31" x14ac:dyDescent="0.3"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</row>
  </sheetData>
  <mergeCells count="10">
    <mergeCell ref="A1:N1"/>
    <mergeCell ref="A2:N2"/>
    <mergeCell ref="A3:N3"/>
    <mergeCell ref="A4:N4"/>
    <mergeCell ref="C7:E7"/>
    <mergeCell ref="F7:H7"/>
    <mergeCell ref="I7:K7"/>
    <mergeCell ref="L7:N7"/>
    <mergeCell ref="A7:A8"/>
    <mergeCell ref="B7:B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33"/>
  <sheetViews>
    <sheetView workbookViewId="0">
      <selection activeCell="A4" sqref="A4:K4"/>
    </sheetView>
  </sheetViews>
  <sheetFormatPr defaultRowHeight="14.4" x14ac:dyDescent="0.3"/>
  <cols>
    <col min="1" max="1" width="101.33203125" customWidth="1"/>
    <col min="2" max="2" width="14" customWidth="1"/>
    <col min="3" max="3" width="16.33203125" bestFit="1" customWidth="1"/>
    <col min="4" max="6" width="14.109375" customWidth="1"/>
    <col min="7" max="9" width="14.6640625" bestFit="1" customWidth="1"/>
    <col min="10" max="11" width="16.33203125" bestFit="1" customWidth="1"/>
  </cols>
  <sheetData>
    <row r="1" spans="1:11" s="303" customFormat="1" x14ac:dyDescent="0.3"/>
    <row r="2" spans="1:11" s="303" customFormat="1" x14ac:dyDescent="0.3"/>
    <row r="3" spans="1:11" s="303" customFormat="1" ht="30.75" customHeight="1" x14ac:dyDescent="0.3">
      <c r="A3" s="312" t="s">
        <v>1091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</row>
    <row r="4" spans="1:11" s="303" customFormat="1" ht="30.75" customHeight="1" x14ac:dyDescent="0.35">
      <c r="A4" s="313" t="s">
        <v>1083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</row>
    <row r="5" spans="1:11" ht="23.25" customHeight="1" x14ac:dyDescent="0.35">
      <c r="A5" s="314" t="s">
        <v>1022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</row>
    <row r="7" spans="1:11" x14ac:dyDescent="0.3">
      <c r="A7" s="4" t="s">
        <v>936</v>
      </c>
    </row>
    <row r="8" spans="1:11" ht="46.8" x14ac:dyDescent="0.3">
      <c r="A8" s="109" t="s">
        <v>10</v>
      </c>
      <c r="B8" s="110" t="s">
        <v>11</v>
      </c>
      <c r="C8" s="110" t="s">
        <v>12</v>
      </c>
      <c r="D8" s="110" t="s">
        <v>1075</v>
      </c>
      <c r="E8" s="110" t="s">
        <v>1076</v>
      </c>
      <c r="F8" s="110" t="s">
        <v>1077</v>
      </c>
      <c r="G8" s="110" t="s">
        <v>1049</v>
      </c>
      <c r="H8" s="110" t="s">
        <v>1050</v>
      </c>
      <c r="I8" s="110" t="s">
        <v>1078</v>
      </c>
      <c r="J8" s="110" t="s">
        <v>1079</v>
      </c>
      <c r="K8" s="117" t="s">
        <v>13</v>
      </c>
    </row>
    <row r="9" spans="1:11" x14ac:dyDescent="0.3">
      <c r="A9" s="111"/>
      <c r="B9" s="111"/>
      <c r="C9" s="112"/>
      <c r="D9" s="112"/>
      <c r="E9" s="112"/>
      <c r="F9" s="112"/>
      <c r="G9" s="112"/>
      <c r="H9" s="112"/>
      <c r="I9" s="112"/>
      <c r="J9" s="112"/>
      <c r="K9" s="112"/>
    </row>
    <row r="10" spans="1:11" x14ac:dyDescent="0.3">
      <c r="A10" s="111"/>
      <c r="B10" s="111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11" x14ac:dyDescent="0.3">
      <c r="A11" s="111"/>
      <c r="B11" s="111"/>
      <c r="C11" s="112"/>
      <c r="D11" s="112"/>
      <c r="E11" s="112"/>
      <c r="F11" s="112"/>
      <c r="G11" s="112"/>
      <c r="H11" s="112"/>
      <c r="I11" s="112"/>
      <c r="J11" s="112"/>
      <c r="K11" s="112"/>
    </row>
    <row r="12" spans="1:11" x14ac:dyDescent="0.3">
      <c r="A12" s="111"/>
      <c r="B12" s="111"/>
      <c r="C12" s="112"/>
      <c r="D12" s="112"/>
      <c r="E12" s="112"/>
      <c r="F12" s="112"/>
      <c r="G12" s="112"/>
      <c r="H12" s="112"/>
      <c r="I12" s="112"/>
      <c r="J12" s="112"/>
      <c r="K12" s="112"/>
    </row>
    <row r="13" spans="1:11" x14ac:dyDescent="0.3">
      <c r="A13" s="113" t="s">
        <v>14</v>
      </c>
      <c r="B13" s="113"/>
      <c r="C13" s="114"/>
      <c r="D13" s="114"/>
      <c r="E13" s="114"/>
      <c r="F13" s="114"/>
      <c r="G13" s="114"/>
      <c r="H13" s="114"/>
      <c r="I13" s="114"/>
      <c r="J13" s="114"/>
      <c r="K13" s="114"/>
    </row>
    <row r="14" spans="1:11" x14ac:dyDescent="0.3">
      <c r="A14" s="111"/>
      <c r="B14" s="111"/>
      <c r="C14" s="112"/>
      <c r="D14" s="112"/>
      <c r="E14" s="112"/>
      <c r="F14" s="112"/>
      <c r="G14" s="112"/>
      <c r="H14" s="112"/>
      <c r="I14" s="112"/>
      <c r="J14" s="112"/>
      <c r="K14" s="112"/>
    </row>
    <row r="15" spans="1:11" x14ac:dyDescent="0.3">
      <c r="A15" s="111"/>
      <c r="B15" s="111"/>
      <c r="C15" s="112"/>
      <c r="D15" s="112"/>
      <c r="E15" s="112"/>
      <c r="F15" s="112"/>
      <c r="G15" s="112"/>
      <c r="H15" s="112"/>
      <c r="I15" s="112"/>
      <c r="J15" s="112"/>
      <c r="K15" s="112"/>
    </row>
    <row r="16" spans="1:11" x14ac:dyDescent="0.3">
      <c r="A16" s="111"/>
      <c r="B16" s="111"/>
      <c r="C16" s="112"/>
      <c r="D16" s="112"/>
      <c r="E16" s="112"/>
      <c r="F16" s="112"/>
      <c r="G16" s="112"/>
      <c r="H16" s="112"/>
      <c r="I16" s="112"/>
      <c r="J16" s="112"/>
      <c r="K16" s="112"/>
    </row>
    <row r="17" spans="1:11" x14ac:dyDescent="0.3">
      <c r="A17" s="111"/>
      <c r="B17" s="111"/>
      <c r="C17" s="112"/>
      <c r="D17" s="112"/>
      <c r="E17" s="112"/>
      <c r="F17" s="112"/>
      <c r="G17" s="112"/>
      <c r="H17" s="112"/>
      <c r="I17" s="112"/>
      <c r="J17" s="112"/>
      <c r="K17" s="112"/>
    </row>
    <row r="18" spans="1:11" x14ac:dyDescent="0.3">
      <c r="A18" s="113" t="s">
        <v>15</v>
      </c>
      <c r="B18" s="113"/>
      <c r="C18" s="114"/>
      <c r="D18" s="114"/>
      <c r="E18" s="114"/>
      <c r="F18" s="114"/>
      <c r="G18" s="114"/>
      <c r="H18" s="114"/>
      <c r="I18" s="114"/>
      <c r="J18" s="114"/>
      <c r="K18" s="114"/>
    </row>
    <row r="19" spans="1:11" x14ac:dyDescent="0.3">
      <c r="A19" s="111" t="s">
        <v>973</v>
      </c>
      <c r="B19" s="111" t="s">
        <v>974</v>
      </c>
      <c r="C19" s="112">
        <v>13952000</v>
      </c>
      <c r="D19" s="112">
        <v>37002272</v>
      </c>
      <c r="E19" s="112">
        <v>93244068</v>
      </c>
      <c r="F19" s="112">
        <v>36424473</v>
      </c>
      <c r="G19" s="112">
        <v>0</v>
      </c>
      <c r="H19" s="112">
        <v>0</v>
      </c>
      <c r="I19" s="112">
        <v>0</v>
      </c>
      <c r="J19" s="112">
        <v>0</v>
      </c>
      <c r="K19" s="112">
        <v>36424473</v>
      </c>
    </row>
    <row r="20" spans="1:11" x14ac:dyDescent="0.3">
      <c r="A20" s="111"/>
      <c r="B20" s="111"/>
      <c r="C20" s="112"/>
      <c r="D20" s="112"/>
      <c r="E20" s="112"/>
      <c r="F20" s="112"/>
      <c r="G20" s="112"/>
      <c r="H20" s="112"/>
      <c r="I20" s="112"/>
      <c r="J20" s="112"/>
      <c r="K20" s="112"/>
    </row>
    <row r="21" spans="1:11" x14ac:dyDescent="0.3">
      <c r="A21" s="111"/>
      <c r="B21" s="111"/>
      <c r="C21" s="112"/>
      <c r="D21" s="112"/>
      <c r="E21" s="112"/>
      <c r="F21" s="112"/>
      <c r="G21" s="112"/>
      <c r="H21" s="112"/>
      <c r="I21" s="112"/>
      <c r="J21" s="112"/>
      <c r="K21" s="112"/>
    </row>
    <row r="22" spans="1:11" x14ac:dyDescent="0.3">
      <c r="A22" s="111"/>
      <c r="B22" s="111"/>
      <c r="C22" s="112"/>
      <c r="D22" s="112"/>
      <c r="E22" s="112"/>
      <c r="F22" s="112"/>
      <c r="G22" s="112"/>
      <c r="H22" s="112"/>
      <c r="I22" s="112"/>
      <c r="J22" s="112"/>
      <c r="K22" s="112"/>
    </row>
    <row r="23" spans="1:11" x14ac:dyDescent="0.3">
      <c r="A23" s="113" t="s">
        <v>16</v>
      </c>
      <c r="B23" s="113"/>
      <c r="C23" s="114"/>
      <c r="D23" s="114"/>
      <c r="E23" s="114"/>
      <c r="F23" s="114"/>
      <c r="G23" s="114"/>
      <c r="H23" s="114"/>
      <c r="I23" s="114"/>
      <c r="J23" s="114"/>
      <c r="K23" s="114"/>
    </row>
    <row r="24" spans="1:11" x14ac:dyDescent="0.3">
      <c r="A24" s="111"/>
      <c r="B24" s="111"/>
      <c r="C24" s="112"/>
      <c r="D24" s="112"/>
      <c r="E24" s="112"/>
      <c r="F24" s="112"/>
      <c r="G24" s="112"/>
      <c r="H24" s="112"/>
      <c r="I24" s="112"/>
      <c r="J24" s="112"/>
      <c r="K24" s="112"/>
    </row>
    <row r="25" spans="1:11" x14ac:dyDescent="0.3">
      <c r="A25" s="111"/>
      <c r="B25" s="111"/>
      <c r="C25" s="112"/>
      <c r="D25" s="112"/>
      <c r="E25" s="112"/>
      <c r="F25" s="112"/>
      <c r="G25" s="112"/>
      <c r="H25" s="112"/>
      <c r="I25" s="112"/>
      <c r="J25" s="112"/>
      <c r="K25" s="112"/>
    </row>
    <row r="26" spans="1:11" x14ac:dyDescent="0.3">
      <c r="A26" s="111"/>
      <c r="B26" s="111"/>
      <c r="C26" s="112"/>
      <c r="D26" s="112"/>
      <c r="E26" s="112"/>
      <c r="F26" s="112"/>
      <c r="G26" s="112"/>
      <c r="H26" s="112"/>
      <c r="I26" s="112"/>
      <c r="J26" s="112"/>
      <c r="K26" s="112"/>
    </row>
    <row r="27" spans="1:11" x14ac:dyDescent="0.3">
      <c r="A27" s="111"/>
      <c r="B27" s="111"/>
      <c r="C27" s="112"/>
      <c r="D27" s="112"/>
      <c r="E27" s="112"/>
      <c r="F27" s="112"/>
      <c r="G27" s="112"/>
      <c r="H27" s="112"/>
      <c r="I27" s="112"/>
      <c r="J27" s="112"/>
      <c r="K27" s="112"/>
    </row>
    <row r="28" spans="1:11" x14ac:dyDescent="0.3">
      <c r="A28" s="113" t="s">
        <v>17</v>
      </c>
      <c r="B28" s="113"/>
      <c r="C28" s="114"/>
      <c r="D28" s="114"/>
      <c r="E28" s="114"/>
      <c r="F28" s="114"/>
      <c r="G28" s="114"/>
      <c r="H28" s="114"/>
      <c r="I28" s="114"/>
      <c r="J28" s="114"/>
      <c r="K28" s="114"/>
    </row>
    <row r="29" spans="1:11" x14ac:dyDescent="0.3">
      <c r="A29" s="113"/>
      <c r="B29" s="113"/>
      <c r="C29" s="114"/>
      <c r="D29" s="114"/>
      <c r="E29" s="114"/>
      <c r="F29" s="114"/>
      <c r="G29" s="114"/>
      <c r="H29" s="114"/>
      <c r="I29" s="114"/>
      <c r="J29" s="114"/>
      <c r="K29" s="114"/>
    </row>
    <row r="30" spans="1:11" x14ac:dyDescent="0.3">
      <c r="A30" s="113"/>
      <c r="B30" s="113"/>
      <c r="C30" s="114"/>
      <c r="D30" s="114"/>
      <c r="E30" s="114"/>
      <c r="F30" s="114"/>
      <c r="G30" s="114"/>
      <c r="H30" s="114"/>
      <c r="I30" s="114"/>
      <c r="J30" s="114"/>
      <c r="K30" s="114"/>
    </row>
    <row r="31" spans="1:11" x14ac:dyDescent="0.3">
      <c r="A31" s="113"/>
      <c r="B31" s="113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x14ac:dyDescent="0.3">
      <c r="A32" s="113"/>
      <c r="B32" s="113"/>
      <c r="C32" s="114"/>
      <c r="D32" s="114"/>
      <c r="E32" s="114"/>
      <c r="F32" s="114"/>
      <c r="G32" s="114"/>
      <c r="H32" s="114"/>
      <c r="I32" s="114"/>
      <c r="J32" s="114"/>
      <c r="K32" s="114"/>
    </row>
    <row r="33" spans="1:11" ht="15.6" x14ac:dyDescent="0.3">
      <c r="A33" s="115" t="s">
        <v>18</v>
      </c>
      <c r="B33" s="111"/>
      <c r="C33" s="116">
        <v>11809000</v>
      </c>
      <c r="D33" s="116">
        <v>2143000</v>
      </c>
      <c r="E33" s="116">
        <v>2143000</v>
      </c>
      <c r="F33" s="116">
        <v>1606950</v>
      </c>
      <c r="G33" s="116">
        <v>2142600</v>
      </c>
      <c r="H33" s="116">
        <v>2500000</v>
      </c>
      <c r="I33" s="116">
        <v>2500000</v>
      </c>
      <c r="J33" s="116">
        <v>33281050</v>
      </c>
      <c r="K33" s="116">
        <v>55197000</v>
      </c>
    </row>
  </sheetData>
  <mergeCells count="3">
    <mergeCell ref="A5:K5"/>
    <mergeCell ref="A3:K3"/>
    <mergeCell ref="A4:K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154"/>
  <sheetViews>
    <sheetView workbookViewId="0">
      <selection sqref="A1:E1"/>
    </sheetView>
  </sheetViews>
  <sheetFormatPr defaultRowHeight="14.4" x14ac:dyDescent="0.3"/>
  <cols>
    <col min="1" max="1" width="101.33203125" customWidth="1"/>
    <col min="3" max="4" width="14.44140625" bestFit="1" customWidth="1"/>
    <col min="5" max="5" width="14.5546875" bestFit="1" customWidth="1"/>
  </cols>
  <sheetData>
    <row r="1" spans="1:6" s="303" customFormat="1" x14ac:dyDescent="0.3">
      <c r="A1" s="311" t="s">
        <v>1090</v>
      </c>
      <c r="B1" s="311"/>
      <c r="C1" s="311"/>
      <c r="D1" s="311"/>
      <c r="E1" s="311"/>
    </row>
    <row r="2" spans="1:6" x14ac:dyDescent="0.3">
      <c r="A2" s="138"/>
    </row>
    <row r="3" spans="1:6" ht="26.25" customHeight="1" x14ac:dyDescent="0.35">
      <c r="A3" s="313" t="s">
        <v>1085</v>
      </c>
      <c r="B3" s="315"/>
      <c r="C3" s="315"/>
      <c r="D3" s="315"/>
      <c r="E3" s="316"/>
    </row>
    <row r="4" spans="1:6" ht="30" customHeight="1" x14ac:dyDescent="0.35">
      <c r="A4" s="314" t="s">
        <v>1063</v>
      </c>
      <c r="B4" s="315"/>
      <c r="C4" s="315"/>
      <c r="D4" s="315"/>
      <c r="E4" s="316"/>
    </row>
    <row r="6" spans="1:6" x14ac:dyDescent="0.3">
      <c r="A6" s="196" t="s">
        <v>1003</v>
      </c>
    </row>
    <row r="7" spans="1:6" ht="27" x14ac:dyDescent="0.3">
      <c r="A7" s="197" t="s">
        <v>245</v>
      </c>
      <c r="B7" s="198" t="s">
        <v>246</v>
      </c>
      <c r="C7" s="190" t="s">
        <v>1000</v>
      </c>
      <c r="D7" s="190" t="s">
        <v>1067</v>
      </c>
      <c r="E7" s="190" t="s">
        <v>1068</v>
      </c>
    </row>
    <row r="8" spans="1:6" x14ac:dyDescent="0.3">
      <c r="A8" s="199" t="s">
        <v>594</v>
      </c>
      <c r="B8" s="200" t="s">
        <v>273</v>
      </c>
      <c r="C8" s="194">
        <v>2188000</v>
      </c>
      <c r="D8" s="194">
        <v>9752109</v>
      </c>
      <c r="E8" s="183">
        <v>6180561</v>
      </c>
      <c r="F8" s="191"/>
    </row>
    <row r="9" spans="1:6" x14ac:dyDescent="0.3">
      <c r="A9" s="201" t="s">
        <v>595</v>
      </c>
      <c r="B9" s="200" t="s">
        <v>280</v>
      </c>
      <c r="C9" s="194">
        <v>8210000</v>
      </c>
      <c r="D9" s="194">
        <v>9636824</v>
      </c>
      <c r="E9" s="183">
        <v>9431871</v>
      </c>
      <c r="F9" s="191"/>
    </row>
    <row r="10" spans="1:6" x14ac:dyDescent="0.3">
      <c r="A10" s="202" t="s">
        <v>726</v>
      </c>
      <c r="B10" s="203" t="s">
        <v>281</v>
      </c>
      <c r="C10" s="194">
        <f>SUM(C8:C9)</f>
        <v>10398000</v>
      </c>
      <c r="D10" s="194">
        <f>SUM(D8:D9)</f>
        <v>19388933</v>
      </c>
      <c r="E10" s="194">
        <f>SUM(E8:E9)</f>
        <v>15612432</v>
      </c>
      <c r="F10" s="191"/>
    </row>
    <row r="11" spans="1:6" x14ac:dyDescent="0.3">
      <c r="A11" s="204" t="s">
        <v>697</v>
      </c>
      <c r="B11" s="203" t="s">
        <v>282</v>
      </c>
      <c r="C11" s="194">
        <v>2000000</v>
      </c>
      <c r="D11" s="194">
        <v>2909611</v>
      </c>
      <c r="E11" s="183">
        <v>2909611</v>
      </c>
      <c r="F11" s="191"/>
    </row>
    <row r="12" spans="1:6" x14ac:dyDescent="0.3">
      <c r="A12" s="201" t="s">
        <v>605</v>
      </c>
      <c r="B12" s="200" t="s">
        <v>289</v>
      </c>
      <c r="C12" s="194">
        <v>3730000</v>
      </c>
      <c r="D12" s="194">
        <v>3387714</v>
      </c>
      <c r="E12" s="183">
        <v>2641542</v>
      </c>
      <c r="F12" s="191"/>
    </row>
    <row r="13" spans="1:6" x14ac:dyDescent="0.3">
      <c r="A13" s="201" t="s">
        <v>727</v>
      </c>
      <c r="B13" s="200" t="s">
        <v>294</v>
      </c>
      <c r="C13" s="194">
        <v>550000</v>
      </c>
      <c r="D13" s="194">
        <v>989890</v>
      </c>
      <c r="E13" s="183">
        <v>845845</v>
      </c>
      <c r="F13" s="191"/>
    </row>
    <row r="14" spans="1:6" x14ac:dyDescent="0.3">
      <c r="A14" s="201" t="s">
        <v>610</v>
      </c>
      <c r="B14" s="200" t="s">
        <v>309</v>
      </c>
      <c r="C14" s="194">
        <v>25260000</v>
      </c>
      <c r="D14" s="194">
        <v>23811175</v>
      </c>
      <c r="E14" s="183">
        <v>20769399</v>
      </c>
      <c r="F14" s="191"/>
    </row>
    <row r="15" spans="1:6" x14ac:dyDescent="0.3">
      <c r="A15" s="201" t="s">
        <v>611</v>
      </c>
      <c r="B15" s="200" t="s">
        <v>314</v>
      </c>
      <c r="C15" s="194"/>
      <c r="D15" s="194"/>
      <c r="E15" s="183"/>
      <c r="F15" s="191"/>
    </row>
    <row r="16" spans="1:6" x14ac:dyDescent="0.3">
      <c r="A16" s="201" t="s">
        <v>614</v>
      </c>
      <c r="B16" s="200" t="s">
        <v>327</v>
      </c>
      <c r="C16" s="194">
        <v>28785000</v>
      </c>
      <c r="D16" s="194">
        <v>29947181</v>
      </c>
      <c r="E16" s="183">
        <v>26831228</v>
      </c>
      <c r="F16" s="191"/>
    </row>
    <row r="17" spans="1:6" x14ac:dyDescent="0.3">
      <c r="A17" s="204" t="s">
        <v>615</v>
      </c>
      <c r="B17" s="203" t="s">
        <v>328</v>
      </c>
      <c r="C17" s="194">
        <f>SUM(C12:C16)</f>
        <v>58325000</v>
      </c>
      <c r="D17" s="194">
        <f>SUM(D12:D16)</f>
        <v>58135960</v>
      </c>
      <c r="E17" s="194">
        <f>SUM(E12:E16)</f>
        <v>51088014</v>
      </c>
      <c r="F17" s="191"/>
    </row>
    <row r="18" spans="1:6" x14ac:dyDescent="0.3">
      <c r="A18" s="205" t="s">
        <v>329</v>
      </c>
      <c r="B18" s="200" t="s">
        <v>330</v>
      </c>
      <c r="C18" s="194"/>
      <c r="D18" s="194"/>
      <c r="E18" s="183"/>
      <c r="F18" s="191"/>
    </row>
    <row r="19" spans="1:6" x14ac:dyDescent="0.3">
      <c r="A19" s="205" t="s">
        <v>632</v>
      </c>
      <c r="B19" s="200" t="s">
        <v>331</v>
      </c>
      <c r="C19" s="194"/>
      <c r="D19" s="194"/>
      <c r="E19" s="183">
        <v>0</v>
      </c>
      <c r="F19" s="191"/>
    </row>
    <row r="20" spans="1:6" x14ac:dyDescent="0.3">
      <c r="A20" s="22" t="s">
        <v>703</v>
      </c>
      <c r="B20" s="200" t="s">
        <v>332</v>
      </c>
      <c r="C20" s="194"/>
      <c r="D20" s="194"/>
      <c r="E20" s="183"/>
      <c r="F20" s="191"/>
    </row>
    <row r="21" spans="1:6" x14ac:dyDescent="0.3">
      <c r="A21" s="22" t="s">
        <v>704</v>
      </c>
      <c r="B21" s="200" t="s">
        <v>333</v>
      </c>
      <c r="C21" s="194"/>
      <c r="D21" s="194"/>
      <c r="E21" s="183"/>
      <c r="F21" s="191"/>
    </row>
    <row r="22" spans="1:6" x14ac:dyDescent="0.3">
      <c r="A22" s="22" t="s">
        <v>705</v>
      </c>
      <c r="B22" s="200" t="s">
        <v>334</v>
      </c>
      <c r="C22" s="194"/>
      <c r="D22" s="194"/>
      <c r="E22" s="183"/>
      <c r="F22" s="191"/>
    </row>
    <row r="23" spans="1:6" x14ac:dyDescent="0.3">
      <c r="A23" s="205" t="s">
        <v>706</v>
      </c>
      <c r="B23" s="200" t="s">
        <v>335</v>
      </c>
      <c r="C23" s="194"/>
      <c r="D23" s="194"/>
      <c r="E23" s="183"/>
      <c r="F23" s="191"/>
    </row>
    <row r="24" spans="1:6" x14ac:dyDescent="0.3">
      <c r="A24" s="205" t="s">
        <v>707</v>
      </c>
      <c r="B24" s="200" t="s">
        <v>336</v>
      </c>
      <c r="C24" s="194"/>
      <c r="D24" s="194"/>
      <c r="E24" s="183"/>
      <c r="F24" s="191"/>
    </row>
    <row r="25" spans="1:6" x14ac:dyDescent="0.3">
      <c r="A25" s="205" t="s">
        <v>708</v>
      </c>
      <c r="B25" s="200" t="s">
        <v>337</v>
      </c>
      <c r="C25" s="194">
        <v>5125000</v>
      </c>
      <c r="D25" s="194">
        <v>5125000</v>
      </c>
      <c r="E25" s="183">
        <v>4886880</v>
      </c>
      <c r="F25" s="191"/>
    </row>
    <row r="26" spans="1:6" x14ac:dyDescent="0.3">
      <c r="A26" s="206" t="s">
        <v>665</v>
      </c>
      <c r="B26" s="203" t="s">
        <v>338</v>
      </c>
      <c r="C26" s="194">
        <f>SUM(C18:C25)</f>
        <v>5125000</v>
      </c>
      <c r="D26" s="194">
        <f>SUM(D18:D25)</f>
        <v>5125000</v>
      </c>
      <c r="E26" s="194">
        <f>SUM(E18:E25)</f>
        <v>4886880</v>
      </c>
      <c r="F26" s="191"/>
    </row>
    <row r="27" spans="1:6" x14ac:dyDescent="0.3">
      <c r="A27" s="207" t="s">
        <v>709</v>
      </c>
      <c r="B27" s="200" t="s">
        <v>339</v>
      </c>
      <c r="C27" s="194"/>
      <c r="D27" s="194"/>
      <c r="E27" s="183"/>
      <c r="F27" s="191"/>
    </row>
    <row r="28" spans="1:6" x14ac:dyDescent="0.3">
      <c r="A28" s="207" t="s">
        <v>341</v>
      </c>
      <c r="B28" s="200" t="s">
        <v>342</v>
      </c>
      <c r="C28" s="194">
        <v>3547834</v>
      </c>
      <c r="D28" s="194">
        <v>4954767</v>
      </c>
      <c r="E28" s="183">
        <v>4954767</v>
      </c>
      <c r="F28" s="191"/>
    </row>
    <row r="29" spans="1:6" x14ac:dyDescent="0.3">
      <c r="A29" s="207" t="s">
        <v>343</v>
      </c>
      <c r="B29" s="200" t="s">
        <v>344</v>
      </c>
      <c r="C29" s="194"/>
      <c r="D29" s="194"/>
      <c r="E29" s="183"/>
      <c r="F29" s="191"/>
    </row>
    <row r="30" spans="1:6" x14ac:dyDescent="0.3">
      <c r="A30" s="207" t="s">
        <v>667</v>
      </c>
      <c r="B30" s="200" t="s">
        <v>345</v>
      </c>
      <c r="C30" s="194"/>
      <c r="D30" s="194"/>
      <c r="E30" s="183"/>
      <c r="F30" s="191"/>
    </row>
    <row r="31" spans="1:6" x14ac:dyDescent="0.3">
      <c r="A31" s="207" t="s">
        <v>710</v>
      </c>
      <c r="B31" s="200" t="s">
        <v>346</v>
      </c>
      <c r="C31" s="194"/>
      <c r="D31" s="194"/>
      <c r="E31" s="183"/>
      <c r="F31" s="191"/>
    </row>
    <row r="32" spans="1:6" x14ac:dyDescent="0.3">
      <c r="A32" s="207" t="s">
        <v>669</v>
      </c>
      <c r="B32" s="200" t="s">
        <v>347</v>
      </c>
      <c r="C32" s="194">
        <v>59757311</v>
      </c>
      <c r="D32" s="194">
        <v>59678961</v>
      </c>
      <c r="E32" s="183">
        <v>38392971</v>
      </c>
      <c r="F32" s="191"/>
    </row>
    <row r="33" spans="1:6" x14ac:dyDescent="0.3">
      <c r="A33" s="207" t="s">
        <v>711</v>
      </c>
      <c r="B33" s="200" t="s">
        <v>348</v>
      </c>
      <c r="C33" s="194"/>
      <c r="D33" s="194">
        <v>418400</v>
      </c>
      <c r="E33" s="183">
        <v>418400</v>
      </c>
      <c r="F33" s="191"/>
    </row>
    <row r="34" spans="1:6" x14ac:dyDescent="0.3">
      <c r="A34" s="207" t="s">
        <v>712</v>
      </c>
      <c r="B34" s="200" t="s">
        <v>350</v>
      </c>
      <c r="C34" s="194"/>
      <c r="D34" s="194"/>
      <c r="E34" s="183"/>
      <c r="F34" s="191"/>
    </row>
    <row r="35" spans="1:6" x14ac:dyDescent="0.3">
      <c r="A35" s="207" t="s">
        <v>351</v>
      </c>
      <c r="B35" s="200" t="s">
        <v>352</v>
      </c>
      <c r="C35" s="194"/>
      <c r="D35" s="194"/>
      <c r="E35" s="183"/>
      <c r="F35" s="191"/>
    </row>
    <row r="36" spans="1:6" x14ac:dyDescent="0.3">
      <c r="A36" s="208" t="s">
        <v>353</v>
      </c>
      <c r="B36" s="200" t="s">
        <v>354</v>
      </c>
      <c r="C36" s="194"/>
      <c r="D36" s="194"/>
      <c r="E36" s="183"/>
      <c r="F36" s="191"/>
    </row>
    <row r="37" spans="1:6" x14ac:dyDescent="0.3">
      <c r="A37" s="207" t="s">
        <v>713</v>
      </c>
      <c r="B37" s="200" t="s">
        <v>356</v>
      </c>
      <c r="C37" s="194">
        <v>1500000</v>
      </c>
      <c r="D37" s="194">
        <v>1500000</v>
      </c>
      <c r="E37" s="183">
        <v>300000</v>
      </c>
      <c r="F37" s="191"/>
    </row>
    <row r="38" spans="1:6" x14ac:dyDescent="0.3">
      <c r="A38" s="208" t="s">
        <v>913</v>
      </c>
      <c r="B38" s="200" t="s">
        <v>994</v>
      </c>
      <c r="C38" s="194">
        <v>40744251</v>
      </c>
      <c r="D38" s="194">
        <v>285511</v>
      </c>
      <c r="E38" s="183"/>
      <c r="F38" s="191"/>
    </row>
    <row r="39" spans="1:6" x14ac:dyDescent="0.3">
      <c r="A39" s="208" t="s">
        <v>914</v>
      </c>
      <c r="B39" s="200" t="s">
        <v>994</v>
      </c>
      <c r="C39" s="194"/>
      <c r="D39" s="194"/>
      <c r="E39" s="183"/>
      <c r="F39" s="191"/>
    </row>
    <row r="40" spans="1:6" x14ac:dyDescent="0.3">
      <c r="A40" s="206" t="s">
        <v>673</v>
      </c>
      <c r="B40" s="203" t="s">
        <v>357</v>
      </c>
      <c r="C40" s="194">
        <f>SUM(C27:C39)</f>
        <v>105549396</v>
      </c>
      <c r="D40" s="194">
        <f>SUM(D27:D39)</f>
        <v>66837639</v>
      </c>
      <c r="E40" s="194">
        <f>SUM(E27:E39)</f>
        <v>44066138</v>
      </c>
      <c r="F40" s="191"/>
    </row>
    <row r="41" spans="1:6" ht="15.6" x14ac:dyDescent="0.3">
      <c r="A41" s="209" t="s">
        <v>859</v>
      </c>
      <c r="B41" s="210"/>
      <c r="C41" s="227">
        <f>C10+C11+C17+C26+C40</f>
        <v>181397396</v>
      </c>
      <c r="D41" s="227">
        <f>D10+D11+D17+D26+D40</f>
        <v>152397143</v>
      </c>
      <c r="E41" s="227">
        <f>E10+E11+E17+E26+E40</f>
        <v>118563075</v>
      </c>
      <c r="F41" s="191"/>
    </row>
    <row r="42" spans="1:6" x14ac:dyDescent="0.3">
      <c r="A42" s="211" t="s">
        <v>358</v>
      </c>
      <c r="B42" s="200" t="s">
        <v>359</v>
      </c>
      <c r="C42" s="194">
        <v>80000</v>
      </c>
      <c r="D42" s="194">
        <v>80000</v>
      </c>
      <c r="E42" s="183">
        <v>0</v>
      </c>
      <c r="F42" s="191"/>
    </row>
    <row r="43" spans="1:6" x14ac:dyDescent="0.3">
      <c r="A43" s="211" t="s">
        <v>714</v>
      </c>
      <c r="B43" s="200" t="s">
        <v>360</v>
      </c>
      <c r="C43" s="194">
        <v>62675430</v>
      </c>
      <c r="D43" s="194">
        <v>103731225</v>
      </c>
      <c r="E43" s="183">
        <v>89430024</v>
      </c>
      <c r="F43" s="191"/>
    </row>
    <row r="44" spans="1:6" x14ac:dyDescent="0.3">
      <c r="A44" s="211" t="s">
        <v>362</v>
      </c>
      <c r="B44" s="200" t="s">
        <v>363</v>
      </c>
      <c r="C44" s="194"/>
      <c r="D44" s="194"/>
      <c r="E44" s="183"/>
      <c r="F44" s="191"/>
    </row>
    <row r="45" spans="1:6" x14ac:dyDescent="0.3">
      <c r="A45" s="211" t="s">
        <v>364</v>
      </c>
      <c r="B45" s="200" t="s">
        <v>365</v>
      </c>
      <c r="C45" s="194">
        <v>4015000</v>
      </c>
      <c r="D45" s="194">
        <v>4497000</v>
      </c>
      <c r="E45" s="183">
        <v>3440087</v>
      </c>
      <c r="F45" s="191"/>
    </row>
    <row r="46" spans="1:6" x14ac:dyDescent="0.3">
      <c r="A46" s="212" t="s">
        <v>366</v>
      </c>
      <c r="B46" s="200" t="s">
        <v>367</v>
      </c>
      <c r="C46" s="194"/>
      <c r="D46" s="194"/>
      <c r="E46" s="183"/>
      <c r="F46" s="191"/>
    </row>
    <row r="47" spans="1:6" x14ac:dyDescent="0.3">
      <c r="A47" s="212" t="s">
        <v>368</v>
      </c>
      <c r="B47" s="200" t="s">
        <v>369</v>
      </c>
      <c r="C47" s="194"/>
      <c r="D47" s="194"/>
      <c r="E47" s="183"/>
      <c r="F47" s="191"/>
    </row>
    <row r="48" spans="1:6" x14ac:dyDescent="0.3">
      <c r="A48" s="212" t="s">
        <v>370</v>
      </c>
      <c r="B48" s="200" t="s">
        <v>371</v>
      </c>
      <c r="C48" s="194">
        <v>18100000</v>
      </c>
      <c r="D48" s="194">
        <v>18208000</v>
      </c>
      <c r="E48" s="183">
        <v>684046</v>
      </c>
      <c r="F48" s="191"/>
    </row>
    <row r="49" spans="1:6" x14ac:dyDescent="0.3">
      <c r="A49" s="213" t="s">
        <v>675</v>
      </c>
      <c r="B49" s="203" t="s">
        <v>372</v>
      </c>
      <c r="C49" s="194">
        <f>SUM(C42:C48)</f>
        <v>84870430</v>
      </c>
      <c r="D49" s="194">
        <f>SUM(D42:D48)</f>
        <v>126516225</v>
      </c>
      <c r="E49" s="194">
        <f>SUM(E42:E48)</f>
        <v>93554157</v>
      </c>
      <c r="F49" s="191"/>
    </row>
    <row r="50" spans="1:6" x14ac:dyDescent="0.3">
      <c r="A50" s="205" t="s">
        <v>373</v>
      </c>
      <c r="B50" s="200" t="s">
        <v>374</v>
      </c>
      <c r="C50" s="194">
        <v>89300000</v>
      </c>
      <c r="D50" s="194">
        <v>13817735</v>
      </c>
      <c r="E50" s="183">
        <v>11856785</v>
      </c>
      <c r="F50" s="191"/>
    </row>
    <row r="51" spans="1:6" x14ac:dyDescent="0.3">
      <c r="A51" s="205" t="s">
        <v>375</v>
      </c>
      <c r="B51" s="200" t="s">
        <v>376</v>
      </c>
      <c r="C51" s="194"/>
      <c r="D51" s="194"/>
      <c r="E51" s="183"/>
      <c r="F51" s="191"/>
    </row>
    <row r="52" spans="1:6" x14ac:dyDescent="0.3">
      <c r="A52" s="205" t="s">
        <v>377</v>
      </c>
      <c r="B52" s="200" t="s">
        <v>378</v>
      </c>
      <c r="C52" s="194"/>
      <c r="D52" s="194"/>
      <c r="E52" s="183"/>
      <c r="F52" s="191"/>
    </row>
    <row r="53" spans="1:6" x14ac:dyDescent="0.3">
      <c r="A53" s="205" t="s">
        <v>379</v>
      </c>
      <c r="B53" s="200" t="s">
        <v>380</v>
      </c>
      <c r="C53" s="194">
        <v>24120000</v>
      </c>
      <c r="D53" s="194">
        <v>24120000</v>
      </c>
      <c r="E53" s="183">
        <v>3201332</v>
      </c>
      <c r="F53" s="191"/>
    </row>
    <row r="54" spans="1:6" x14ac:dyDescent="0.3">
      <c r="A54" s="206" t="s">
        <v>676</v>
      </c>
      <c r="B54" s="203" t="s">
        <v>381</v>
      </c>
      <c r="C54" s="194">
        <f>SUM(C50:C53)</f>
        <v>113420000</v>
      </c>
      <c r="D54" s="194">
        <f>SUM(D50:D53)</f>
        <v>37937735</v>
      </c>
      <c r="E54" s="194">
        <f>SUM(E50:E53)</f>
        <v>15058117</v>
      </c>
      <c r="F54" s="191"/>
    </row>
    <row r="55" spans="1:6" x14ac:dyDescent="0.3">
      <c r="A55" s="205" t="s">
        <v>382</v>
      </c>
      <c r="B55" s="200" t="s">
        <v>383</v>
      </c>
      <c r="C55" s="194"/>
      <c r="D55" s="194"/>
      <c r="E55" s="183"/>
      <c r="F55" s="191"/>
    </row>
    <row r="56" spans="1:6" x14ac:dyDescent="0.3">
      <c r="A56" s="205" t="s">
        <v>715</v>
      </c>
      <c r="B56" s="200" t="s">
        <v>384</v>
      </c>
      <c r="C56" s="194"/>
      <c r="D56" s="194"/>
      <c r="E56" s="183"/>
      <c r="F56" s="191"/>
    </row>
    <row r="57" spans="1:6" x14ac:dyDescent="0.3">
      <c r="A57" s="205" t="s">
        <v>716</v>
      </c>
      <c r="B57" s="200" t="s">
        <v>385</v>
      </c>
      <c r="C57" s="194"/>
      <c r="D57" s="194"/>
      <c r="E57" s="183"/>
      <c r="F57" s="191"/>
    </row>
    <row r="58" spans="1:6" x14ac:dyDescent="0.3">
      <c r="A58" s="205" t="s">
        <v>717</v>
      </c>
      <c r="B58" s="200" t="s">
        <v>386</v>
      </c>
      <c r="C58" s="194"/>
      <c r="D58" s="194"/>
      <c r="E58" s="183"/>
      <c r="F58" s="191"/>
    </row>
    <row r="59" spans="1:6" x14ac:dyDescent="0.3">
      <c r="A59" s="205" t="s">
        <v>718</v>
      </c>
      <c r="B59" s="200" t="s">
        <v>387</v>
      </c>
      <c r="C59" s="194"/>
      <c r="D59" s="194"/>
      <c r="E59" s="183"/>
      <c r="F59" s="191"/>
    </row>
    <row r="60" spans="1:6" x14ac:dyDescent="0.3">
      <c r="A60" s="205" t="s">
        <v>719</v>
      </c>
      <c r="B60" s="200" t="s">
        <v>388</v>
      </c>
      <c r="C60" s="194"/>
      <c r="D60" s="194"/>
      <c r="E60" s="183"/>
      <c r="F60" s="191"/>
    </row>
    <row r="61" spans="1:6" x14ac:dyDescent="0.3">
      <c r="A61" s="205" t="s">
        <v>389</v>
      </c>
      <c r="B61" s="200" t="s">
        <v>390</v>
      </c>
      <c r="C61" s="194"/>
      <c r="D61" s="194"/>
      <c r="E61" s="183"/>
      <c r="F61" s="191"/>
    </row>
    <row r="62" spans="1:6" x14ac:dyDescent="0.3">
      <c r="A62" s="205" t="s">
        <v>720</v>
      </c>
      <c r="B62" s="200" t="s">
        <v>391</v>
      </c>
      <c r="C62" s="194"/>
      <c r="D62" s="194"/>
      <c r="E62" s="183"/>
      <c r="F62" s="191"/>
    </row>
    <row r="63" spans="1:6" x14ac:dyDescent="0.3">
      <c r="A63" s="206" t="s">
        <v>677</v>
      </c>
      <c r="B63" s="203" t="s">
        <v>392</v>
      </c>
      <c r="C63" s="194">
        <f>SUM(C55:C62)</f>
        <v>0</v>
      </c>
      <c r="D63" s="194">
        <f>SUM(D55:D62)</f>
        <v>0</v>
      </c>
      <c r="E63" s="194">
        <f>SUM(E55:E62)</f>
        <v>0</v>
      </c>
      <c r="F63" s="191"/>
    </row>
    <row r="64" spans="1:6" ht="15.6" x14ac:dyDescent="0.3">
      <c r="A64" s="214" t="s">
        <v>858</v>
      </c>
      <c r="B64" s="215"/>
      <c r="C64" s="228">
        <f>C49+C54+C63</f>
        <v>198290430</v>
      </c>
      <c r="D64" s="228">
        <f>D49+D54+D63</f>
        <v>164453960</v>
      </c>
      <c r="E64" s="228">
        <f>E49+E54+E63</f>
        <v>108612274</v>
      </c>
      <c r="F64" s="191"/>
    </row>
    <row r="65" spans="1:6" ht="15.6" x14ac:dyDescent="0.3">
      <c r="A65" s="142" t="s">
        <v>728</v>
      </c>
      <c r="B65" s="143" t="s">
        <v>393</v>
      </c>
      <c r="C65" s="229">
        <f>C41+C64</f>
        <v>379687826</v>
      </c>
      <c r="D65" s="229">
        <f>D41+D64</f>
        <v>316851103</v>
      </c>
      <c r="E65" s="229">
        <f>E41+E64</f>
        <v>227175349</v>
      </c>
      <c r="F65" s="191"/>
    </row>
    <row r="66" spans="1:6" x14ac:dyDescent="0.3">
      <c r="A66" s="216" t="s">
        <v>684</v>
      </c>
      <c r="B66" s="217" t="s">
        <v>401</v>
      </c>
      <c r="C66" s="247">
        <v>37000272</v>
      </c>
      <c r="D66" s="247">
        <v>93244068</v>
      </c>
      <c r="E66" s="183">
        <v>36424473</v>
      </c>
      <c r="F66" s="191"/>
    </row>
    <row r="67" spans="1:6" x14ac:dyDescent="0.3">
      <c r="A67" s="218" t="s">
        <v>687</v>
      </c>
      <c r="B67" s="217" t="s">
        <v>409</v>
      </c>
      <c r="C67" s="248"/>
      <c r="D67" s="248"/>
      <c r="E67" s="183"/>
      <c r="F67" s="191"/>
    </row>
    <row r="68" spans="1:6" x14ac:dyDescent="0.3">
      <c r="A68" s="219" t="s">
        <v>410</v>
      </c>
      <c r="B68" s="201" t="s">
        <v>411</v>
      </c>
      <c r="C68" s="249"/>
      <c r="D68" s="249"/>
      <c r="E68" s="183"/>
      <c r="F68" s="191"/>
    </row>
    <row r="69" spans="1:6" x14ac:dyDescent="0.3">
      <c r="A69" s="219" t="s">
        <v>412</v>
      </c>
      <c r="B69" s="201" t="s">
        <v>413</v>
      </c>
      <c r="C69" s="250">
        <v>2933140</v>
      </c>
      <c r="D69" s="250">
        <v>2933140</v>
      </c>
      <c r="E69" s="308">
        <v>2933140</v>
      </c>
      <c r="F69" s="191"/>
    </row>
    <row r="70" spans="1:6" x14ac:dyDescent="0.3">
      <c r="A70" s="218" t="s">
        <v>414</v>
      </c>
      <c r="B70" s="217" t="s">
        <v>415</v>
      </c>
      <c r="C70" s="250">
        <v>0</v>
      </c>
      <c r="D70" s="250">
        <v>6582500</v>
      </c>
      <c r="E70" s="307">
        <v>5351598</v>
      </c>
      <c r="F70" s="191"/>
    </row>
    <row r="71" spans="1:6" x14ac:dyDescent="0.3">
      <c r="A71" s="219" t="s">
        <v>416</v>
      </c>
      <c r="B71" s="201" t="s">
        <v>417</v>
      </c>
      <c r="C71" s="249"/>
      <c r="D71" s="249"/>
      <c r="E71" s="183"/>
      <c r="F71" s="191"/>
    </row>
    <row r="72" spans="1:6" x14ac:dyDescent="0.3">
      <c r="A72" s="219" t="s">
        <v>418</v>
      </c>
      <c r="B72" s="201" t="s">
        <v>419</v>
      </c>
      <c r="C72" s="249"/>
      <c r="D72" s="249"/>
      <c r="E72" s="183"/>
      <c r="F72" s="191"/>
    </row>
    <row r="73" spans="1:6" x14ac:dyDescent="0.3">
      <c r="A73" s="219" t="s">
        <v>420</v>
      </c>
      <c r="B73" s="201" t="s">
        <v>421</v>
      </c>
      <c r="C73" s="249"/>
      <c r="D73" s="249"/>
      <c r="E73" s="183"/>
      <c r="F73" s="191"/>
    </row>
    <row r="74" spans="1:6" x14ac:dyDescent="0.3">
      <c r="A74" s="220" t="s">
        <v>688</v>
      </c>
      <c r="B74" s="204" t="s">
        <v>422</v>
      </c>
      <c r="C74" s="250">
        <f>SUM(C66:C73)</f>
        <v>39933412</v>
      </c>
      <c r="D74" s="250">
        <f>SUM(D66:D73)</f>
        <v>102759708</v>
      </c>
      <c r="E74" s="250">
        <f>SUM(E66:E73)</f>
        <v>44709211</v>
      </c>
      <c r="F74" s="191"/>
    </row>
    <row r="75" spans="1:6" x14ac:dyDescent="0.3">
      <c r="A75" s="219" t="s">
        <v>423</v>
      </c>
      <c r="B75" s="201" t="s">
        <v>424</v>
      </c>
      <c r="C75" s="249"/>
      <c r="D75" s="249"/>
      <c r="E75" s="183"/>
      <c r="F75" s="191"/>
    </row>
    <row r="76" spans="1:6" x14ac:dyDescent="0.3">
      <c r="A76" s="205" t="s">
        <v>425</v>
      </c>
      <c r="B76" s="201" t="s">
        <v>426</v>
      </c>
      <c r="C76" s="251"/>
      <c r="D76" s="251"/>
      <c r="E76" s="183"/>
      <c r="F76" s="191"/>
    </row>
    <row r="77" spans="1:6" x14ac:dyDescent="0.3">
      <c r="A77" s="219" t="s">
        <v>725</v>
      </c>
      <c r="B77" s="201" t="s">
        <v>427</v>
      </c>
      <c r="C77" s="249"/>
      <c r="D77" s="249"/>
      <c r="E77" s="183"/>
      <c r="F77" s="191"/>
    </row>
    <row r="78" spans="1:6" x14ac:dyDescent="0.3">
      <c r="A78" s="219" t="s">
        <v>693</v>
      </c>
      <c r="B78" s="201" t="s">
        <v>428</v>
      </c>
      <c r="C78" s="249"/>
      <c r="D78" s="249"/>
      <c r="E78" s="183"/>
      <c r="F78" s="191"/>
    </row>
    <row r="79" spans="1:6" x14ac:dyDescent="0.3">
      <c r="A79" s="220" t="s">
        <v>694</v>
      </c>
      <c r="B79" s="204" t="s">
        <v>432</v>
      </c>
      <c r="C79" s="250">
        <f>SUM(C75:C78)</f>
        <v>0</v>
      </c>
      <c r="D79" s="250">
        <f>SUM(D75:D78)</f>
        <v>0</v>
      </c>
      <c r="E79" s="250">
        <f>SUM(E75:E78)</f>
        <v>0</v>
      </c>
      <c r="F79" s="191"/>
    </row>
    <row r="80" spans="1:6" x14ac:dyDescent="0.3">
      <c r="A80" s="205" t="s">
        <v>433</v>
      </c>
      <c r="B80" s="201" t="s">
        <v>434</v>
      </c>
      <c r="C80" s="251"/>
      <c r="D80" s="251"/>
      <c r="E80" s="183"/>
      <c r="F80" s="191"/>
    </row>
    <row r="81" spans="1:6" ht="15.6" x14ac:dyDescent="0.3">
      <c r="A81" s="145" t="s">
        <v>729</v>
      </c>
      <c r="B81" s="146" t="s">
        <v>435</v>
      </c>
      <c r="C81" s="252">
        <f>C74+C79+C80</f>
        <v>39933412</v>
      </c>
      <c r="D81" s="252">
        <f>D74+D79+D80</f>
        <v>102759708</v>
      </c>
      <c r="E81" s="252">
        <f>E74+E79+E80</f>
        <v>44709211</v>
      </c>
      <c r="F81" s="191"/>
    </row>
    <row r="82" spans="1:6" ht="15.6" x14ac:dyDescent="0.3">
      <c r="A82" s="221" t="s">
        <v>765</v>
      </c>
      <c r="B82" s="222"/>
      <c r="C82" s="253">
        <f>C65+C81</f>
        <v>419621238</v>
      </c>
      <c r="D82" s="253">
        <f>D65+D81</f>
        <v>419610811</v>
      </c>
      <c r="E82" s="253">
        <f>E65+E81</f>
        <v>271884560</v>
      </c>
      <c r="F82" s="191"/>
    </row>
    <row r="83" spans="1:6" ht="27" x14ac:dyDescent="0.3">
      <c r="A83" s="197" t="s">
        <v>245</v>
      </c>
      <c r="B83" s="198" t="s">
        <v>9</v>
      </c>
      <c r="C83" s="190" t="s">
        <v>1000</v>
      </c>
      <c r="D83" s="190" t="s">
        <v>1067</v>
      </c>
      <c r="E83" s="190" t="s">
        <v>1068</v>
      </c>
    </row>
    <row r="84" spans="1:6" x14ac:dyDescent="0.3">
      <c r="A84" s="201" t="s">
        <v>768</v>
      </c>
      <c r="B84" s="212" t="s">
        <v>448</v>
      </c>
      <c r="C84" s="183">
        <v>73328501</v>
      </c>
      <c r="D84" s="183">
        <v>67935292</v>
      </c>
      <c r="E84" s="183">
        <v>67935292</v>
      </c>
    </row>
    <row r="85" spans="1:6" x14ac:dyDescent="0.3">
      <c r="A85" s="201" t="s">
        <v>449</v>
      </c>
      <c r="B85" s="212" t="s">
        <v>450</v>
      </c>
      <c r="C85" s="183"/>
      <c r="D85" s="183"/>
      <c r="E85" s="183"/>
    </row>
    <row r="86" spans="1:6" x14ac:dyDescent="0.3">
      <c r="A86" s="201" t="s">
        <v>451</v>
      </c>
      <c r="B86" s="212" t="s">
        <v>452</v>
      </c>
      <c r="C86" s="183"/>
      <c r="D86" s="183"/>
      <c r="E86" s="183"/>
    </row>
    <row r="87" spans="1:6" x14ac:dyDescent="0.3">
      <c r="A87" s="201" t="s">
        <v>730</v>
      </c>
      <c r="B87" s="212" t="s">
        <v>453</v>
      </c>
      <c r="C87" s="183"/>
      <c r="D87" s="183"/>
      <c r="E87" s="183"/>
    </row>
    <row r="88" spans="1:6" x14ac:dyDescent="0.3">
      <c r="A88" s="201" t="s">
        <v>731</v>
      </c>
      <c r="B88" s="212" t="s">
        <v>454</v>
      </c>
      <c r="C88" s="183"/>
      <c r="D88" s="183"/>
      <c r="E88" s="183"/>
    </row>
    <row r="89" spans="1:6" x14ac:dyDescent="0.3">
      <c r="A89" s="201" t="s">
        <v>732</v>
      </c>
      <c r="B89" s="212" t="s">
        <v>455</v>
      </c>
      <c r="C89" s="183">
        <v>1887164</v>
      </c>
      <c r="D89" s="183">
        <v>1887164</v>
      </c>
      <c r="E89" s="183">
        <v>25780122</v>
      </c>
    </row>
    <row r="90" spans="1:6" x14ac:dyDescent="0.3">
      <c r="A90" s="204" t="s">
        <v>769</v>
      </c>
      <c r="B90" s="213" t="s">
        <v>456</v>
      </c>
      <c r="C90" s="183">
        <f>SUM(C84:C89)</f>
        <v>75215665</v>
      </c>
      <c r="D90" s="183">
        <f>SUM(D84:D89)</f>
        <v>69822456</v>
      </c>
      <c r="E90" s="183">
        <f>SUM(E84:E89)</f>
        <v>93715414</v>
      </c>
    </row>
    <row r="91" spans="1:6" x14ac:dyDescent="0.3">
      <c r="A91" s="201" t="s">
        <v>771</v>
      </c>
      <c r="B91" s="212" t="s">
        <v>470</v>
      </c>
      <c r="C91" s="183"/>
      <c r="D91" s="183"/>
      <c r="E91" s="183"/>
    </row>
    <row r="92" spans="1:6" x14ac:dyDescent="0.3">
      <c r="A92" s="201" t="s">
        <v>738</v>
      </c>
      <c r="B92" s="212" t="s">
        <v>471</v>
      </c>
      <c r="C92" s="183"/>
      <c r="D92" s="183"/>
      <c r="E92" s="183"/>
    </row>
    <row r="93" spans="1:6" x14ac:dyDescent="0.3">
      <c r="A93" s="201" t="s">
        <v>739</v>
      </c>
      <c r="B93" s="212" t="s">
        <v>472</v>
      </c>
      <c r="C93" s="183"/>
      <c r="D93" s="183"/>
      <c r="E93" s="183"/>
    </row>
    <row r="94" spans="1:6" x14ac:dyDescent="0.3">
      <c r="A94" s="201" t="s">
        <v>740</v>
      </c>
      <c r="B94" s="212" t="s">
        <v>473</v>
      </c>
      <c r="C94" s="183">
        <v>3400000</v>
      </c>
      <c r="D94" s="183">
        <v>3400000</v>
      </c>
      <c r="E94" s="183">
        <v>2321960</v>
      </c>
    </row>
    <row r="95" spans="1:6" x14ac:dyDescent="0.3">
      <c r="A95" s="201" t="s">
        <v>772</v>
      </c>
      <c r="B95" s="212" t="s">
        <v>501</v>
      </c>
      <c r="C95" s="183">
        <v>28000000</v>
      </c>
      <c r="D95" s="183">
        <v>32197875</v>
      </c>
      <c r="E95" s="183">
        <v>20763087</v>
      </c>
    </row>
    <row r="96" spans="1:6" x14ac:dyDescent="0.3">
      <c r="A96" s="201" t="s">
        <v>745</v>
      </c>
      <c r="B96" s="212" t="s">
        <v>502</v>
      </c>
      <c r="C96" s="183">
        <v>250000</v>
      </c>
      <c r="D96" s="183">
        <v>250000</v>
      </c>
      <c r="E96" s="183">
        <v>216714</v>
      </c>
    </row>
    <row r="97" spans="1:5" x14ac:dyDescent="0.3">
      <c r="A97" s="204" t="s">
        <v>773</v>
      </c>
      <c r="B97" s="213" t="s">
        <v>503</v>
      </c>
      <c r="C97" s="183">
        <f>SUM(C91:C96)</f>
        <v>31650000</v>
      </c>
      <c r="D97" s="183">
        <f>SUM(D91:D96)</f>
        <v>35847875</v>
      </c>
      <c r="E97" s="183">
        <f>SUM(E91:E96)</f>
        <v>23301761</v>
      </c>
    </row>
    <row r="98" spans="1:5" x14ac:dyDescent="0.3">
      <c r="A98" s="205" t="s">
        <v>504</v>
      </c>
      <c r="B98" s="212" t="s">
        <v>505</v>
      </c>
      <c r="C98" s="183"/>
      <c r="D98" s="183"/>
      <c r="E98" s="183"/>
    </row>
    <row r="99" spans="1:5" x14ac:dyDescent="0.3">
      <c r="A99" s="205" t="s">
        <v>746</v>
      </c>
      <c r="B99" s="212" t="s">
        <v>506</v>
      </c>
      <c r="C99" s="183">
        <v>2650000</v>
      </c>
      <c r="D99" s="183">
        <v>3000000</v>
      </c>
      <c r="E99" s="183">
        <v>2663688</v>
      </c>
    </row>
    <row r="100" spans="1:5" x14ac:dyDescent="0.3">
      <c r="A100" s="205" t="s">
        <v>747</v>
      </c>
      <c r="B100" s="212" t="s">
        <v>509</v>
      </c>
      <c r="C100" s="183">
        <v>1500000</v>
      </c>
      <c r="D100" s="183">
        <v>1500000</v>
      </c>
      <c r="E100" s="183">
        <v>1156329</v>
      </c>
    </row>
    <row r="101" spans="1:5" x14ac:dyDescent="0.3">
      <c r="A101" s="205" t="s">
        <v>748</v>
      </c>
      <c r="B101" s="212" t="s">
        <v>510</v>
      </c>
      <c r="C101" s="183">
        <v>1000000</v>
      </c>
      <c r="D101" s="183">
        <v>1000000</v>
      </c>
      <c r="E101" s="183">
        <v>517128</v>
      </c>
    </row>
    <row r="102" spans="1:5" x14ac:dyDescent="0.3">
      <c r="A102" s="205" t="s">
        <v>517</v>
      </c>
      <c r="B102" s="212" t="s">
        <v>518</v>
      </c>
      <c r="C102" s="183">
        <v>1800000</v>
      </c>
      <c r="D102" s="183">
        <v>2300000</v>
      </c>
      <c r="E102" s="183">
        <v>1643102</v>
      </c>
    </row>
    <row r="103" spans="1:5" x14ac:dyDescent="0.3">
      <c r="A103" s="205" t="s">
        <v>519</v>
      </c>
      <c r="B103" s="212" t="s">
        <v>520</v>
      </c>
      <c r="C103" s="183">
        <v>1850000</v>
      </c>
      <c r="D103" s="183">
        <v>2084900</v>
      </c>
      <c r="E103" s="183">
        <v>1772191</v>
      </c>
    </row>
    <row r="104" spans="1:5" x14ac:dyDescent="0.3">
      <c r="A104" s="205" t="s">
        <v>521</v>
      </c>
      <c r="B104" s="212" t="s">
        <v>522</v>
      </c>
      <c r="C104" s="183"/>
      <c r="D104" s="183"/>
      <c r="E104" s="183"/>
    </row>
    <row r="105" spans="1:5" x14ac:dyDescent="0.3">
      <c r="A105" s="205" t="s">
        <v>749</v>
      </c>
      <c r="B105" s="212" t="s">
        <v>523</v>
      </c>
      <c r="C105" s="183">
        <v>300000</v>
      </c>
      <c r="D105" s="183">
        <v>300000</v>
      </c>
      <c r="E105" s="183">
        <v>0</v>
      </c>
    </row>
    <row r="106" spans="1:5" x14ac:dyDescent="0.3">
      <c r="A106" s="205" t="s">
        <v>750</v>
      </c>
      <c r="B106" s="212" t="s">
        <v>525</v>
      </c>
      <c r="C106" s="183"/>
      <c r="D106" s="183"/>
      <c r="E106" s="183"/>
    </row>
    <row r="107" spans="1:5" x14ac:dyDescent="0.3">
      <c r="A107" s="205" t="s">
        <v>751</v>
      </c>
      <c r="B107" s="212" t="s">
        <v>1023</v>
      </c>
      <c r="C107" s="183">
        <v>250000</v>
      </c>
      <c r="D107" s="183">
        <v>350007</v>
      </c>
      <c r="E107" s="183">
        <v>546961</v>
      </c>
    </row>
    <row r="108" spans="1:5" x14ac:dyDescent="0.3">
      <c r="A108" s="206" t="s">
        <v>774</v>
      </c>
      <c r="B108" s="213" t="s">
        <v>533</v>
      </c>
      <c r="C108" s="183">
        <f>SUM(C98:C107)</f>
        <v>9350000</v>
      </c>
      <c r="D108" s="183">
        <f>SUM(D98:D107)</f>
        <v>10534907</v>
      </c>
      <c r="E108" s="183">
        <f>SUM(E98:E107)</f>
        <v>8299399</v>
      </c>
    </row>
    <row r="109" spans="1:5" x14ac:dyDescent="0.3">
      <c r="A109" s="205" t="s">
        <v>545</v>
      </c>
      <c r="B109" s="212" t="s">
        <v>546</v>
      </c>
      <c r="C109" s="183"/>
      <c r="D109" s="183"/>
      <c r="E109" s="183"/>
    </row>
    <row r="110" spans="1:5" x14ac:dyDescent="0.3">
      <c r="A110" s="201" t="s">
        <v>755</v>
      </c>
      <c r="B110" s="212" t="s">
        <v>547</v>
      </c>
      <c r="C110" s="183"/>
      <c r="D110" s="183"/>
      <c r="E110" s="183"/>
    </row>
    <row r="111" spans="1:5" x14ac:dyDescent="0.3">
      <c r="A111" s="205" t="s">
        <v>756</v>
      </c>
      <c r="B111" s="212" t="s">
        <v>1071</v>
      </c>
      <c r="C111" s="183"/>
      <c r="D111" s="183"/>
      <c r="E111" s="183">
        <v>16216</v>
      </c>
    </row>
    <row r="112" spans="1:5" x14ac:dyDescent="0.3">
      <c r="A112" s="204" t="s">
        <v>776</v>
      </c>
      <c r="B112" s="213" t="s">
        <v>549</v>
      </c>
      <c r="C112" s="183">
        <f>SUM(C109:C111)</f>
        <v>0</v>
      </c>
      <c r="D112" s="183">
        <f>SUM(D109:D111)</f>
        <v>0</v>
      </c>
      <c r="E112" s="183">
        <f>SUM(E109:E111)</f>
        <v>16216</v>
      </c>
    </row>
    <row r="113" spans="1:5" ht="15.6" x14ac:dyDescent="0.3">
      <c r="A113" s="209" t="s">
        <v>859</v>
      </c>
      <c r="B113" s="223"/>
      <c r="C113" s="230">
        <f>C90+C97+C108+C112</f>
        <v>116215665</v>
      </c>
      <c r="D113" s="230">
        <f>D90+D97+D108+D112</f>
        <v>116205238</v>
      </c>
      <c r="E113" s="230">
        <f>E90+E97+E108+E112</f>
        <v>125332790</v>
      </c>
    </row>
    <row r="114" spans="1:5" x14ac:dyDescent="0.3">
      <c r="A114" s="201" t="s">
        <v>457</v>
      </c>
      <c r="B114" s="212" t="s">
        <v>458</v>
      </c>
      <c r="C114" s="183">
        <v>15298992</v>
      </c>
      <c r="D114" s="183">
        <v>0</v>
      </c>
      <c r="E114" s="183">
        <v>0</v>
      </c>
    </row>
    <row r="115" spans="1:5" x14ac:dyDescent="0.3">
      <c r="A115" s="201" t="s">
        <v>459</v>
      </c>
      <c r="B115" s="212" t="s">
        <v>460</v>
      </c>
      <c r="C115" s="183"/>
      <c r="D115" s="183"/>
      <c r="E115" s="183"/>
    </row>
    <row r="116" spans="1:5" x14ac:dyDescent="0.3">
      <c r="A116" s="201" t="s">
        <v>733</v>
      </c>
      <c r="B116" s="212" t="s">
        <v>461</v>
      </c>
      <c r="C116" s="183"/>
      <c r="D116" s="183"/>
      <c r="E116" s="183"/>
    </row>
    <row r="117" spans="1:5" x14ac:dyDescent="0.3">
      <c r="A117" s="201" t="s">
        <v>734</v>
      </c>
      <c r="B117" s="212" t="s">
        <v>462</v>
      </c>
      <c r="C117" s="183"/>
      <c r="D117" s="183"/>
      <c r="E117" s="183"/>
    </row>
    <row r="118" spans="1:5" x14ac:dyDescent="0.3">
      <c r="A118" s="201" t="s">
        <v>735</v>
      </c>
      <c r="B118" s="212" t="s">
        <v>463</v>
      </c>
      <c r="C118" s="183">
        <v>44876438</v>
      </c>
      <c r="D118" s="183">
        <v>60175430</v>
      </c>
      <c r="E118" s="183">
        <v>42815648</v>
      </c>
    </row>
    <row r="119" spans="1:5" x14ac:dyDescent="0.3">
      <c r="A119" s="204" t="s">
        <v>770</v>
      </c>
      <c r="B119" s="213" t="s">
        <v>464</v>
      </c>
      <c r="C119" s="183">
        <f>SUM(C114:C118)</f>
        <v>60175430</v>
      </c>
      <c r="D119" s="183">
        <f>SUM(D114:D118)</f>
        <v>60175430</v>
      </c>
      <c r="E119" s="183">
        <f>SUM(E114:E118)</f>
        <v>42815648</v>
      </c>
    </row>
    <row r="120" spans="1:5" x14ac:dyDescent="0.3">
      <c r="A120" s="205" t="s">
        <v>752</v>
      </c>
      <c r="B120" s="212" t="s">
        <v>534</v>
      </c>
      <c r="C120" s="183"/>
      <c r="D120" s="183"/>
      <c r="E120" s="183"/>
    </row>
    <row r="121" spans="1:5" x14ac:dyDescent="0.3">
      <c r="A121" s="205" t="s">
        <v>753</v>
      </c>
      <c r="B121" s="212" t="s">
        <v>536</v>
      </c>
      <c r="C121" s="183"/>
      <c r="D121" s="183"/>
      <c r="E121" s="183"/>
    </row>
    <row r="122" spans="1:5" x14ac:dyDescent="0.3">
      <c r="A122" s="205" t="s">
        <v>538</v>
      </c>
      <c r="B122" s="212" t="s">
        <v>539</v>
      </c>
      <c r="C122" s="183"/>
      <c r="D122" s="183"/>
      <c r="E122" s="183"/>
    </row>
    <row r="123" spans="1:5" x14ac:dyDescent="0.3">
      <c r="A123" s="205" t="s">
        <v>754</v>
      </c>
      <c r="B123" s="212" t="s">
        <v>540</v>
      </c>
      <c r="C123" s="183"/>
      <c r="D123" s="183"/>
      <c r="E123" s="183"/>
    </row>
    <row r="124" spans="1:5" x14ac:dyDescent="0.3">
      <c r="A124" s="205" t="s">
        <v>542</v>
      </c>
      <c r="B124" s="212" t="s">
        <v>543</v>
      </c>
      <c r="C124" s="183"/>
      <c r="D124" s="183"/>
      <c r="E124" s="183"/>
    </row>
    <row r="125" spans="1:5" x14ac:dyDescent="0.3">
      <c r="A125" s="204" t="s">
        <v>775</v>
      </c>
      <c r="B125" s="213" t="s">
        <v>544</v>
      </c>
      <c r="C125" s="183">
        <f>SUM(C120:C124)</f>
        <v>0</v>
      </c>
      <c r="D125" s="183">
        <f>SUM(D120:D124)</f>
        <v>0</v>
      </c>
      <c r="E125" s="183">
        <f>SUM(E120:E124)</f>
        <v>0</v>
      </c>
    </row>
    <row r="126" spans="1:5" x14ac:dyDescent="0.3">
      <c r="A126" s="205" t="s">
        <v>550</v>
      </c>
      <c r="B126" s="212" t="s">
        <v>551</v>
      </c>
      <c r="C126" s="183"/>
      <c r="D126" s="183"/>
      <c r="E126" s="183"/>
    </row>
    <row r="127" spans="1:5" x14ac:dyDescent="0.3">
      <c r="A127" s="201" t="s">
        <v>757</v>
      </c>
      <c r="B127" s="212" t="s">
        <v>552</v>
      </c>
      <c r="C127" s="183"/>
      <c r="D127" s="183"/>
      <c r="E127" s="183"/>
    </row>
    <row r="128" spans="1:5" x14ac:dyDescent="0.3">
      <c r="A128" s="205" t="s">
        <v>758</v>
      </c>
      <c r="B128" s="212" t="s">
        <v>996</v>
      </c>
      <c r="C128" s="183">
        <v>115000000</v>
      </c>
      <c r="D128" s="183">
        <v>115000000</v>
      </c>
      <c r="E128" s="183">
        <v>113323378</v>
      </c>
    </row>
    <row r="129" spans="1:5" x14ac:dyDescent="0.3">
      <c r="A129" s="204" t="s">
        <v>778</v>
      </c>
      <c r="B129" s="213" t="s">
        <v>554</v>
      </c>
      <c r="C129" s="183">
        <f>SUM(C126:C128)</f>
        <v>115000000</v>
      </c>
      <c r="D129" s="183">
        <f>SUM(D126:D128)</f>
        <v>115000000</v>
      </c>
      <c r="E129" s="183">
        <f>SUM(E126:E128)</f>
        <v>113323378</v>
      </c>
    </row>
    <row r="130" spans="1:5" ht="15.6" x14ac:dyDescent="0.3">
      <c r="A130" s="209" t="s">
        <v>858</v>
      </c>
      <c r="B130" s="223"/>
      <c r="C130" s="230">
        <f>C119+C125+C129</f>
        <v>175175430</v>
      </c>
      <c r="D130" s="230">
        <f>D119+D125+D129</f>
        <v>175175430</v>
      </c>
      <c r="E130" s="230">
        <f>E119+E125+E129</f>
        <v>156139026</v>
      </c>
    </row>
    <row r="131" spans="1:5" ht="15.6" x14ac:dyDescent="0.3">
      <c r="A131" s="147" t="s">
        <v>777</v>
      </c>
      <c r="B131" s="142" t="s">
        <v>555</v>
      </c>
      <c r="C131" s="231">
        <f>C113+C130</f>
        <v>291391095</v>
      </c>
      <c r="D131" s="231">
        <f>D113+D130</f>
        <v>291380668</v>
      </c>
      <c r="E131" s="231">
        <f>E113+E130</f>
        <v>281471816</v>
      </c>
    </row>
    <row r="132" spans="1:5" ht="15.6" x14ac:dyDescent="0.3">
      <c r="A132" s="224" t="s">
        <v>911</v>
      </c>
      <c r="B132" s="152"/>
      <c r="C132" s="232"/>
      <c r="D132" s="232"/>
      <c r="E132" s="232"/>
    </row>
    <row r="133" spans="1:5" ht="15.6" x14ac:dyDescent="0.3">
      <c r="A133" s="224" t="s">
        <v>912</v>
      </c>
      <c r="B133" s="152"/>
      <c r="C133" s="232"/>
      <c r="D133" s="232"/>
      <c r="E133" s="232"/>
    </row>
    <row r="134" spans="1:5" x14ac:dyDescent="0.3">
      <c r="A134" s="216" t="s">
        <v>779</v>
      </c>
      <c r="B134" s="217" t="s">
        <v>560</v>
      </c>
      <c r="C134" s="183"/>
      <c r="D134" s="183"/>
      <c r="E134" s="183"/>
    </row>
    <row r="135" spans="1:5" x14ac:dyDescent="0.3">
      <c r="A135" s="218" t="s">
        <v>780</v>
      </c>
      <c r="B135" s="217" t="s">
        <v>567</v>
      </c>
      <c r="C135" s="183"/>
      <c r="D135" s="183"/>
      <c r="E135" s="183"/>
    </row>
    <row r="136" spans="1:5" x14ac:dyDescent="0.3">
      <c r="A136" s="201" t="s">
        <v>909</v>
      </c>
      <c r="B136" s="201" t="s">
        <v>568</v>
      </c>
      <c r="C136" s="183">
        <v>128230143</v>
      </c>
      <c r="D136" s="183">
        <v>128230143</v>
      </c>
      <c r="E136" s="183">
        <v>121151553</v>
      </c>
    </row>
    <row r="137" spans="1:5" x14ac:dyDescent="0.3">
      <c r="A137" s="201" t="s">
        <v>910</v>
      </c>
      <c r="B137" s="201" t="s">
        <v>568</v>
      </c>
      <c r="C137" s="183"/>
      <c r="D137" s="183"/>
      <c r="E137" s="183"/>
    </row>
    <row r="138" spans="1:5" x14ac:dyDescent="0.3">
      <c r="A138" s="201" t="s">
        <v>907</v>
      </c>
      <c r="B138" s="201" t="s">
        <v>569</v>
      </c>
      <c r="C138" s="183"/>
      <c r="D138" s="183"/>
      <c r="E138" s="183"/>
    </row>
    <row r="139" spans="1:5" x14ac:dyDescent="0.3">
      <c r="A139" s="201" t="s">
        <v>908</v>
      </c>
      <c r="B139" s="201" t="s">
        <v>569</v>
      </c>
      <c r="C139" s="183"/>
      <c r="D139" s="183"/>
      <c r="E139" s="183"/>
    </row>
    <row r="140" spans="1:5" x14ac:dyDescent="0.3">
      <c r="A140" s="217" t="s">
        <v>781</v>
      </c>
      <c r="B140" s="217" t="s">
        <v>570</v>
      </c>
      <c r="C140" s="183">
        <f>SUM(C136:C139)</f>
        <v>128230143</v>
      </c>
      <c r="D140" s="183">
        <f>SUM(D136:D139)</f>
        <v>128230143</v>
      </c>
      <c r="E140" s="183">
        <f>SUM(E136:E139)</f>
        <v>121151553</v>
      </c>
    </row>
    <row r="141" spans="1:5" x14ac:dyDescent="0.3">
      <c r="A141" s="219" t="s">
        <v>571</v>
      </c>
      <c r="B141" s="201" t="s">
        <v>572</v>
      </c>
      <c r="C141" s="183">
        <v>0</v>
      </c>
      <c r="D141" s="183">
        <v>0</v>
      </c>
      <c r="E141" s="183">
        <v>2075598</v>
      </c>
    </row>
    <row r="142" spans="1:5" x14ac:dyDescent="0.3">
      <c r="A142" s="219" t="s">
        <v>573</v>
      </c>
      <c r="B142" s="201" t="s">
        <v>574</v>
      </c>
      <c r="C142" s="183"/>
      <c r="D142" s="183"/>
      <c r="E142" s="183"/>
    </row>
    <row r="143" spans="1:5" x14ac:dyDescent="0.3">
      <c r="A143" s="219" t="s">
        <v>575</v>
      </c>
      <c r="B143" s="201" t="s">
        <v>576</v>
      </c>
      <c r="C143" s="183"/>
      <c r="D143" s="183"/>
      <c r="E143" s="183"/>
    </row>
    <row r="144" spans="1:5" x14ac:dyDescent="0.3">
      <c r="A144" s="219" t="s">
        <v>577</v>
      </c>
      <c r="B144" s="201" t="s">
        <v>578</v>
      </c>
      <c r="C144" s="183"/>
      <c r="D144" s="183"/>
      <c r="E144" s="183"/>
    </row>
    <row r="145" spans="1:5" x14ac:dyDescent="0.3">
      <c r="A145" s="205" t="s">
        <v>763</v>
      </c>
      <c r="B145" s="201" t="s">
        <v>579</v>
      </c>
      <c r="C145" s="183"/>
      <c r="D145" s="183"/>
      <c r="E145" s="183"/>
    </row>
    <row r="146" spans="1:5" x14ac:dyDescent="0.3">
      <c r="A146" s="216" t="s">
        <v>782</v>
      </c>
      <c r="B146" s="217" t="s">
        <v>581</v>
      </c>
      <c r="C146" s="183">
        <f>C134+C135+C140+C141+C142+C143+C144+C145</f>
        <v>128230143</v>
      </c>
      <c r="D146" s="183">
        <f>D134+D135+D140+D141+D142+D143+D144+D145</f>
        <v>128230143</v>
      </c>
      <c r="E146" s="183">
        <f>E134+E135+E140+E141+E142+E143+E144+E145</f>
        <v>123227151</v>
      </c>
    </row>
    <row r="147" spans="1:5" x14ac:dyDescent="0.3">
      <c r="A147" s="205" t="s">
        <v>582</v>
      </c>
      <c r="B147" s="201" t="s">
        <v>583</v>
      </c>
      <c r="C147" s="183"/>
      <c r="D147" s="183"/>
      <c r="E147" s="183"/>
    </row>
    <row r="148" spans="1:5" x14ac:dyDescent="0.3">
      <c r="A148" s="205" t="s">
        <v>584</v>
      </c>
      <c r="B148" s="201" t="s">
        <v>585</v>
      </c>
      <c r="C148" s="183"/>
      <c r="D148" s="183"/>
      <c r="E148" s="183"/>
    </row>
    <row r="149" spans="1:5" x14ac:dyDescent="0.3">
      <c r="A149" s="219" t="s">
        <v>586</v>
      </c>
      <c r="B149" s="201" t="s">
        <v>587</v>
      </c>
      <c r="C149" s="183"/>
      <c r="D149" s="183"/>
      <c r="E149" s="183"/>
    </row>
    <row r="150" spans="1:5" x14ac:dyDescent="0.3">
      <c r="A150" s="219" t="s">
        <v>764</v>
      </c>
      <c r="B150" s="201" t="s">
        <v>588</v>
      </c>
      <c r="C150" s="183"/>
      <c r="D150" s="183"/>
      <c r="E150" s="183"/>
    </row>
    <row r="151" spans="1:5" x14ac:dyDescent="0.3">
      <c r="A151" s="218" t="s">
        <v>783</v>
      </c>
      <c r="B151" s="217" t="s">
        <v>589</v>
      </c>
      <c r="C151" s="183">
        <f>SUM(C147:C150)</f>
        <v>0</v>
      </c>
      <c r="D151" s="183">
        <f>SUM(D147:D150)</f>
        <v>0</v>
      </c>
      <c r="E151" s="183">
        <f>SUM(E147:E150)</f>
        <v>0</v>
      </c>
    </row>
    <row r="152" spans="1:5" x14ac:dyDescent="0.3">
      <c r="A152" s="216" t="s">
        <v>590</v>
      </c>
      <c r="B152" s="217" t="s">
        <v>591</v>
      </c>
      <c r="C152" s="183"/>
      <c r="D152" s="183"/>
      <c r="E152" s="183"/>
    </row>
    <row r="153" spans="1:5" ht="15.6" x14ac:dyDescent="0.3">
      <c r="A153" s="145" t="s">
        <v>784</v>
      </c>
      <c r="B153" s="146" t="s">
        <v>592</v>
      </c>
      <c r="C153" s="231">
        <f>C146+C151+C152</f>
        <v>128230143</v>
      </c>
      <c r="D153" s="231">
        <f>D146+D151+D152</f>
        <v>128230143</v>
      </c>
      <c r="E153" s="231">
        <f>E146+E151+E152</f>
        <v>123227151</v>
      </c>
    </row>
    <row r="154" spans="1:5" ht="15.6" x14ac:dyDescent="0.3">
      <c r="A154" s="225" t="s">
        <v>766</v>
      </c>
      <c r="B154" s="226"/>
      <c r="C154" s="233">
        <f>C131+C153</f>
        <v>419621238</v>
      </c>
      <c r="D154" s="233">
        <f>D131+D153</f>
        <v>419610811</v>
      </c>
      <c r="E154" s="233">
        <f>E131+E153</f>
        <v>404698967</v>
      </c>
    </row>
  </sheetData>
  <mergeCells count="3">
    <mergeCell ref="A3:E3"/>
    <mergeCell ref="A4:E4"/>
    <mergeCell ref="A1:E1"/>
  </mergeCells>
  <pageMargins left="0.7" right="0.7" top="0.75" bottom="0.75" header="0.3" footer="0.3"/>
  <pageSetup paperSize="9" scale="56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50"/>
  <sheetViews>
    <sheetView workbookViewId="0">
      <selection activeCell="A3" sqref="A3:IV5"/>
    </sheetView>
  </sheetViews>
  <sheetFormatPr defaultRowHeight="14.4" x14ac:dyDescent="0.3"/>
  <cols>
    <col min="1" max="1" width="101.33203125" customWidth="1"/>
    <col min="3" max="3" width="15.33203125" customWidth="1"/>
    <col min="4" max="4" width="13.5546875" customWidth="1"/>
    <col min="5" max="5" width="15" customWidth="1"/>
  </cols>
  <sheetData>
    <row r="1" spans="1:5" s="303" customFormat="1" x14ac:dyDescent="0.3"/>
    <row r="2" spans="1:5" s="303" customFormat="1" x14ac:dyDescent="0.3"/>
    <row r="3" spans="1:5" s="303" customFormat="1" ht="27" customHeight="1" x14ac:dyDescent="0.3">
      <c r="A3" s="312" t="s">
        <v>1089</v>
      </c>
      <c r="B3" s="312"/>
      <c r="C3" s="312"/>
      <c r="D3" s="312"/>
      <c r="E3" s="312"/>
    </row>
    <row r="4" spans="1:5" s="303" customFormat="1" ht="27" customHeight="1" x14ac:dyDescent="0.35">
      <c r="A4" s="313" t="s">
        <v>1083</v>
      </c>
      <c r="B4" s="312"/>
      <c r="C4" s="312"/>
      <c r="D4" s="312"/>
      <c r="E4" s="312"/>
    </row>
    <row r="5" spans="1:5" ht="22.5" customHeight="1" x14ac:dyDescent="0.35">
      <c r="A5" s="314" t="s">
        <v>1017</v>
      </c>
      <c r="B5" s="315"/>
      <c r="C5" s="315"/>
      <c r="D5" s="315"/>
      <c r="E5" s="315"/>
    </row>
    <row r="6" spans="1:5" ht="18" x14ac:dyDescent="0.35">
      <c r="A6" s="96"/>
    </row>
    <row r="7" spans="1:5" x14ac:dyDescent="0.3">
      <c r="A7" s="4" t="s">
        <v>936</v>
      </c>
    </row>
    <row r="8" spans="1:5" ht="31.5" customHeight="1" x14ac:dyDescent="0.3">
      <c r="A8" s="97" t="s">
        <v>245</v>
      </c>
      <c r="B8" s="98" t="s">
        <v>246</v>
      </c>
      <c r="C8" s="89" t="s">
        <v>160</v>
      </c>
      <c r="D8" s="89" t="s">
        <v>956</v>
      </c>
      <c r="E8" s="89" t="s">
        <v>161</v>
      </c>
    </row>
    <row r="9" spans="1:5" ht="15" customHeight="1" x14ac:dyDescent="0.3">
      <c r="A9" s="99"/>
      <c r="B9" s="50"/>
      <c r="C9" s="254"/>
      <c r="D9" s="254"/>
      <c r="E9" s="254"/>
    </row>
    <row r="10" spans="1:5" ht="15" customHeight="1" x14ac:dyDescent="0.3">
      <c r="A10" s="99"/>
      <c r="B10" s="50"/>
      <c r="C10" s="254"/>
      <c r="D10" s="254"/>
      <c r="E10" s="254"/>
    </row>
    <row r="11" spans="1:5" ht="15" customHeight="1" x14ac:dyDescent="0.3">
      <c r="A11" s="99"/>
      <c r="B11" s="50"/>
      <c r="C11" s="254"/>
      <c r="D11" s="254"/>
      <c r="E11" s="254"/>
    </row>
    <row r="12" spans="1:5" ht="15" customHeight="1" x14ac:dyDescent="0.3">
      <c r="A12" s="50"/>
      <c r="B12" s="50"/>
      <c r="C12" s="254"/>
      <c r="D12" s="254"/>
      <c r="E12" s="254"/>
    </row>
    <row r="13" spans="1:5" ht="31.5" customHeight="1" x14ac:dyDescent="0.3">
      <c r="A13" s="100" t="s">
        <v>949</v>
      </c>
      <c r="B13" s="61" t="s">
        <v>518</v>
      </c>
      <c r="C13" s="254"/>
      <c r="D13" s="254"/>
      <c r="E13" s="254"/>
    </row>
    <row r="14" spans="1:5" ht="15" customHeight="1" x14ac:dyDescent="0.3">
      <c r="A14" s="100"/>
      <c r="B14" s="50"/>
      <c r="C14" s="254"/>
      <c r="D14" s="254"/>
      <c r="E14" s="254"/>
    </row>
    <row r="15" spans="1:5" ht="15" customHeight="1" x14ac:dyDescent="0.3">
      <c r="A15" s="100"/>
      <c r="B15" s="50"/>
      <c r="C15" s="254"/>
      <c r="D15" s="254"/>
      <c r="E15" s="254"/>
    </row>
    <row r="16" spans="1:5" ht="15" customHeight="1" x14ac:dyDescent="0.3">
      <c r="A16" s="101"/>
      <c r="B16" s="50"/>
      <c r="C16" s="254"/>
      <c r="D16" s="254"/>
      <c r="E16" s="254"/>
    </row>
    <row r="17" spans="1:5" ht="15" customHeight="1" x14ac:dyDescent="0.3">
      <c r="A17" s="101"/>
      <c r="B17" s="50"/>
      <c r="C17" s="254"/>
      <c r="D17" s="254"/>
      <c r="E17" s="254"/>
    </row>
    <row r="18" spans="1:5" ht="32.25" customHeight="1" x14ac:dyDescent="0.3">
      <c r="A18" s="100" t="s">
        <v>950</v>
      </c>
      <c r="B18" s="48" t="s">
        <v>552</v>
      </c>
      <c r="C18" s="254"/>
      <c r="D18" s="254"/>
      <c r="E18" s="254"/>
    </row>
    <row r="19" spans="1:5" ht="15" customHeight="1" x14ac:dyDescent="0.3">
      <c r="A19" s="94" t="s">
        <v>792</v>
      </c>
      <c r="B19" s="94" t="s">
        <v>473</v>
      </c>
      <c r="C19" s="254"/>
      <c r="D19" s="254"/>
      <c r="E19" s="254"/>
    </row>
    <row r="20" spans="1:5" ht="15" customHeight="1" x14ac:dyDescent="0.3">
      <c r="A20" s="170" t="s">
        <v>158</v>
      </c>
      <c r="B20" s="94"/>
      <c r="C20" s="254"/>
      <c r="D20" s="254"/>
      <c r="E20" s="254"/>
    </row>
    <row r="21" spans="1:5" ht="15" customHeight="1" x14ac:dyDescent="0.3">
      <c r="A21" s="170" t="s">
        <v>159</v>
      </c>
      <c r="B21" s="94"/>
      <c r="C21" s="254"/>
      <c r="D21" s="254"/>
      <c r="E21" s="254"/>
    </row>
    <row r="22" spans="1:5" ht="15" customHeight="1" x14ac:dyDescent="0.3">
      <c r="A22" s="94" t="s">
        <v>793</v>
      </c>
      <c r="B22" s="94" t="s">
        <v>473</v>
      </c>
      <c r="C22" s="254"/>
      <c r="D22" s="254"/>
      <c r="E22" s="254"/>
    </row>
    <row r="23" spans="1:5" ht="15" customHeight="1" x14ac:dyDescent="0.3">
      <c r="A23" s="170" t="s">
        <v>158</v>
      </c>
      <c r="B23" s="94"/>
      <c r="C23" s="254"/>
      <c r="D23" s="254"/>
      <c r="E23" s="254"/>
    </row>
    <row r="24" spans="1:5" ht="15" customHeight="1" x14ac:dyDescent="0.3">
      <c r="A24" s="170" t="s">
        <v>159</v>
      </c>
      <c r="B24" s="94"/>
      <c r="C24" s="254"/>
      <c r="D24" s="254"/>
      <c r="E24" s="254"/>
    </row>
    <row r="25" spans="1:5" ht="15" customHeight="1" x14ac:dyDescent="0.3">
      <c r="A25" s="94" t="s">
        <v>794</v>
      </c>
      <c r="B25" s="94" t="s">
        <v>473</v>
      </c>
      <c r="C25" s="254">
        <v>2321960</v>
      </c>
      <c r="D25" s="254"/>
      <c r="E25" s="254">
        <v>3400000</v>
      </c>
    </row>
    <row r="26" spans="1:5" ht="15" customHeight="1" x14ac:dyDescent="0.3">
      <c r="A26" s="170" t="s">
        <v>158</v>
      </c>
      <c r="B26" s="94"/>
      <c r="C26" s="254"/>
      <c r="D26" s="254"/>
      <c r="E26" s="254"/>
    </row>
    <row r="27" spans="1:5" ht="15" customHeight="1" x14ac:dyDescent="0.3">
      <c r="A27" s="170" t="s">
        <v>159</v>
      </c>
      <c r="B27" s="94"/>
      <c r="C27" s="254"/>
      <c r="D27" s="254"/>
      <c r="E27" s="254"/>
    </row>
    <row r="28" spans="1:5" ht="15" customHeight="1" x14ac:dyDescent="0.3">
      <c r="A28" s="94" t="s">
        <v>795</v>
      </c>
      <c r="B28" s="94" t="s">
        <v>473</v>
      </c>
      <c r="C28" s="254"/>
      <c r="D28" s="254"/>
      <c r="E28" s="254"/>
    </row>
    <row r="29" spans="1:5" ht="15" customHeight="1" x14ac:dyDescent="0.3">
      <c r="A29" s="170" t="s">
        <v>158</v>
      </c>
      <c r="B29" s="94"/>
      <c r="C29" s="254"/>
      <c r="D29" s="254"/>
      <c r="E29" s="254"/>
    </row>
    <row r="30" spans="1:5" ht="15" customHeight="1" x14ac:dyDescent="0.3">
      <c r="A30" s="170" t="s">
        <v>159</v>
      </c>
      <c r="B30" s="94"/>
      <c r="C30" s="254"/>
      <c r="D30" s="254"/>
      <c r="E30" s="254"/>
    </row>
    <row r="31" spans="1:5" ht="15" customHeight="1" x14ac:dyDescent="0.3">
      <c r="A31" s="94" t="s">
        <v>743</v>
      </c>
      <c r="B31" s="102" t="s">
        <v>480</v>
      </c>
      <c r="C31" s="254">
        <v>0</v>
      </c>
      <c r="D31" s="254"/>
      <c r="E31" s="254">
        <v>3000000</v>
      </c>
    </row>
    <row r="32" spans="1:5" ht="15" customHeight="1" x14ac:dyDescent="0.3">
      <c r="A32" s="170" t="s">
        <v>158</v>
      </c>
      <c r="B32" s="102"/>
      <c r="C32" s="254"/>
      <c r="D32" s="254"/>
      <c r="E32" s="254"/>
    </row>
    <row r="33" spans="1:5" ht="15" customHeight="1" x14ac:dyDescent="0.3">
      <c r="A33" s="170" t="s">
        <v>159</v>
      </c>
      <c r="B33" s="102"/>
      <c r="C33" s="254"/>
      <c r="D33" s="254"/>
      <c r="E33" s="254"/>
    </row>
    <row r="34" spans="1:5" ht="15" customHeight="1" x14ac:dyDescent="0.3">
      <c r="A34" s="94" t="s">
        <v>741</v>
      </c>
      <c r="B34" s="102" t="s">
        <v>474</v>
      </c>
      <c r="C34" s="254"/>
      <c r="D34" s="254"/>
      <c r="E34" s="254"/>
    </row>
    <row r="35" spans="1:5" ht="15" customHeight="1" x14ac:dyDescent="0.3">
      <c r="A35" s="170" t="s">
        <v>158</v>
      </c>
      <c r="B35" s="102"/>
      <c r="C35" s="254"/>
      <c r="D35" s="254"/>
      <c r="E35" s="254"/>
    </row>
    <row r="36" spans="1:5" ht="15" customHeight="1" x14ac:dyDescent="0.3">
      <c r="A36" s="170" t="s">
        <v>159</v>
      </c>
      <c r="B36" s="50"/>
      <c r="C36" s="254"/>
      <c r="D36" s="254"/>
      <c r="E36" s="254"/>
    </row>
    <row r="37" spans="1:5" ht="38.25" customHeight="1" x14ac:dyDescent="0.3">
      <c r="A37" s="100" t="s">
        <v>951</v>
      </c>
      <c r="B37" s="51" t="s">
        <v>954</v>
      </c>
      <c r="C37" s="254"/>
      <c r="D37" s="254"/>
      <c r="E37" s="254"/>
    </row>
    <row r="38" spans="1:5" ht="15" customHeight="1" x14ac:dyDescent="0.3">
      <c r="A38" s="179" t="s">
        <v>977</v>
      </c>
      <c r="B38" s="178" t="s">
        <v>975</v>
      </c>
      <c r="C38" s="254">
        <v>14900</v>
      </c>
      <c r="D38" s="254"/>
      <c r="E38" s="254"/>
    </row>
    <row r="39" spans="1:5" ht="15" customHeight="1" x14ac:dyDescent="0.3">
      <c r="A39" s="179" t="s">
        <v>978</v>
      </c>
      <c r="B39" s="178" t="s">
        <v>975</v>
      </c>
      <c r="C39" s="254">
        <v>12650</v>
      </c>
      <c r="D39" s="254"/>
      <c r="E39" s="254"/>
    </row>
    <row r="40" spans="1:5" ht="15" customHeight="1" x14ac:dyDescent="0.3">
      <c r="A40" s="180" t="s">
        <v>979</v>
      </c>
      <c r="B40" s="178" t="s">
        <v>976</v>
      </c>
      <c r="C40" s="254">
        <v>40500</v>
      </c>
      <c r="D40" s="254">
        <v>46500</v>
      </c>
      <c r="E40" s="254"/>
    </row>
    <row r="41" spans="1:5" ht="15" customHeight="1" x14ac:dyDescent="0.3">
      <c r="A41" s="101"/>
      <c r="B41" s="50"/>
      <c r="C41" s="254"/>
      <c r="D41" s="254"/>
      <c r="E41" s="254"/>
    </row>
    <row r="42" spans="1:5" ht="36.75" customHeight="1" x14ac:dyDescent="0.3">
      <c r="A42" s="100" t="s">
        <v>952</v>
      </c>
      <c r="B42" s="51" t="s">
        <v>955</v>
      </c>
      <c r="C42" s="254"/>
      <c r="D42" s="254"/>
      <c r="E42" s="254"/>
    </row>
    <row r="43" spans="1:5" ht="15" customHeight="1" x14ac:dyDescent="0.3">
      <c r="A43" s="100"/>
      <c r="B43" s="50"/>
      <c r="C43" s="254"/>
      <c r="D43" s="254"/>
      <c r="E43" s="254"/>
    </row>
    <row r="44" spans="1:5" ht="15" customHeight="1" x14ac:dyDescent="0.3">
      <c r="A44" s="100"/>
      <c r="B44" s="50"/>
      <c r="C44" s="254"/>
      <c r="D44" s="254"/>
      <c r="E44" s="254"/>
    </row>
    <row r="45" spans="1:5" ht="15" customHeight="1" x14ac:dyDescent="0.3">
      <c r="A45" s="101"/>
      <c r="B45" s="50"/>
      <c r="C45" s="254"/>
      <c r="D45" s="254"/>
      <c r="E45" s="254"/>
    </row>
    <row r="46" spans="1:5" ht="15" customHeight="1" x14ac:dyDescent="0.3">
      <c r="A46" s="101"/>
      <c r="B46" s="50"/>
      <c r="C46" s="254"/>
      <c r="D46" s="254"/>
      <c r="E46" s="254"/>
    </row>
    <row r="47" spans="1:5" ht="28.5" customHeight="1" x14ac:dyDescent="0.3">
      <c r="A47" s="100" t="s">
        <v>953</v>
      </c>
      <c r="B47" s="51"/>
      <c r="C47" s="254"/>
      <c r="D47" s="254"/>
      <c r="E47" s="254"/>
    </row>
    <row r="48" spans="1:5" ht="15" customHeight="1" x14ac:dyDescent="0.3"/>
    <row r="49" ht="15" customHeight="1" x14ac:dyDescent="0.3"/>
    <row r="50" ht="15" customHeight="1" x14ac:dyDescent="0.3"/>
  </sheetData>
  <mergeCells count="3">
    <mergeCell ref="A5:E5"/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59"/>
  <sheetViews>
    <sheetView workbookViewId="0">
      <selection activeCell="A4" sqref="A4:H4"/>
    </sheetView>
  </sheetViews>
  <sheetFormatPr defaultRowHeight="14.4" x14ac:dyDescent="0.3"/>
  <cols>
    <col min="1" max="1" width="101.33203125" customWidth="1"/>
    <col min="3" max="3" width="12.88671875" bestFit="1" customWidth="1"/>
    <col min="4" max="4" width="13.44140625" customWidth="1"/>
    <col min="5" max="7" width="12.88671875" bestFit="1" customWidth="1"/>
    <col min="8" max="8" width="13.88671875" bestFit="1" customWidth="1"/>
  </cols>
  <sheetData>
    <row r="1" spans="1:8" s="303" customFormat="1" x14ac:dyDescent="0.3"/>
    <row r="2" spans="1:8" s="303" customFormat="1" x14ac:dyDescent="0.3"/>
    <row r="3" spans="1:8" x14ac:dyDescent="0.3">
      <c r="A3" s="358"/>
      <c r="B3" s="358"/>
      <c r="C3" s="358"/>
      <c r="D3" s="358"/>
      <c r="E3" s="358"/>
      <c r="F3" s="358"/>
      <c r="G3" s="358"/>
      <c r="H3" s="358"/>
    </row>
    <row r="4" spans="1:8" ht="26.25" customHeight="1" x14ac:dyDescent="0.35">
      <c r="A4" s="356"/>
      <c r="B4" s="357"/>
      <c r="C4" s="357"/>
      <c r="D4" s="357"/>
      <c r="E4" s="317"/>
      <c r="F4" s="317"/>
      <c r="G4" s="317"/>
      <c r="H4" s="317"/>
    </row>
    <row r="5" spans="1:8" s="303" customFormat="1" ht="26.25" customHeight="1" x14ac:dyDescent="0.3">
      <c r="A5" s="351" t="s">
        <v>1088</v>
      </c>
      <c r="B5" s="352"/>
      <c r="C5" s="352"/>
      <c r="D5" s="352"/>
      <c r="E5" s="352"/>
      <c r="F5" s="352"/>
      <c r="G5" s="352"/>
      <c r="H5" s="352"/>
    </row>
    <row r="6" spans="1:8" s="303" customFormat="1" ht="26.25" customHeight="1" x14ac:dyDescent="0.3">
      <c r="A6" s="352" t="s">
        <v>1083</v>
      </c>
      <c r="B6" s="351"/>
      <c r="C6" s="351"/>
      <c r="D6" s="351"/>
      <c r="E6" s="351"/>
      <c r="F6" s="351"/>
      <c r="G6" s="351"/>
      <c r="H6" s="351"/>
    </row>
    <row r="7" spans="1:8" ht="30" customHeight="1" x14ac:dyDescent="0.35">
      <c r="A7" s="354" t="s">
        <v>1018</v>
      </c>
      <c r="B7" s="355"/>
      <c r="C7" s="355"/>
      <c r="D7" s="355"/>
      <c r="E7" s="355"/>
      <c r="F7" s="355"/>
      <c r="G7" s="355"/>
      <c r="H7" s="355"/>
    </row>
    <row r="8" spans="1:8" x14ac:dyDescent="0.3">
      <c r="A8" s="237"/>
    </row>
    <row r="9" spans="1:8" x14ac:dyDescent="0.3">
      <c r="A9" s="4" t="s">
        <v>939</v>
      </c>
    </row>
    <row r="10" spans="1:8" ht="40.200000000000003" x14ac:dyDescent="0.3">
      <c r="A10" s="2" t="s">
        <v>245</v>
      </c>
      <c r="B10" s="3" t="s">
        <v>246</v>
      </c>
      <c r="C10" s="190" t="s">
        <v>1000</v>
      </c>
      <c r="D10" s="190" t="s">
        <v>1067</v>
      </c>
      <c r="E10" s="190" t="s">
        <v>1068</v>
      </c>
      <c r="F10" s="190" t="s">
        <v>1002</v>
      </c>
      <c r="G10" s="190" t="s">
        <v>1019</v>
      </c>
      <c r="H10" s="190" t="s">
        <v>1069</v>
      </c>
    </row>
    <row r="11" spans="1:8" x14ac:dyDescent="0.3">
      <c r="A11" s="62" t="s">
        <v>726</v>
      </c>
      <c r="B11" s="63" t="s">
        <v>281</v>
      </c>
      <c r="C11" s="264">
        <v>10398000</v>
      </c>
      <c r="D11" s="264">
        <v>19388933</v>
      </c>
      <c r="E11" s="264">
        <v>15612432</v>
      </c>
      <c r="F11" s="264">
        <v>18239000</v>
      </c>
      <c r="G11" s="264">
        <v>11000000</v>
      </c>
      <c r="H11" s="264">
        <v>11000000</v>
      </c>
    </row>
    <row r="12" spans="1:8" x14ac:dyDescent="0.3">
      <c r="A12" s="48" t="s">
        <v>697</v>
      </c>
      <c r="B12" s="63" t="s">
        <v>282</v>
      </c>
      <c r="C12" s="264">
        <v>2000000</v>
      </c>
      <c r="D12" s="264">
        <v>2909611</v>
      </c>
      <c r="E12" s="264">
        <v>2909611</v>
      </c>
      <c r="F12" s="264">
        <v>4100000</v>
      </c>
      <c r="G12" s="264">
        <v>3000000</v>
      </c>
      <c r="H12" s="264">
        <v>3000000</v>
      </c>
    </row>
    <row r="13" spans="1:8" x14ac:dyDescent="0.3">
      <c r="A13" s="48" t="s">
        <v>615</v>
      </c>
      <c r="B13" s="63" t="s">
        <v>328</v>
      </c>
      <c r="C13" s="264">
        <v>58325000</v>
      </c>
      <c r="D13" s="264">
        <v>58135960</v>
      </c>
      <c r="E13" s="264">
        <v>51088014</v>
      </c>
      <c r="F13" s="264">
        <v>65960000</v>
      </c>
      <c r="G13" s="264">
        <v>30000000</v>
      </c>
      <c r="H13" s="264">
        <v>32000000</v>
      </c>
    </row>
    <row r="14" spans="1:8" x14ac:dyDescent="0.3">
      <c r="A14" s="60" t="s">
        <v>665</v>
      </c>
      <c r="B14" s="63" t="s">
        <v>338</v>
      </c>
      <c r="C14" s="264">
        <v>5125000</v>
      </c>
      <c r="D14" s="264">
        <v>5125000</v>
      </c>
      <c r="E14" s="264">
        <v>4886880</v>
      </c>
      <c r="F14" s="264">
        <v>5684000</v>
      </c>
      <c r="G14" s="264">
        <v>5000000</v>
      </c>
      <c r="H14" s="264">
        <v>6000000</v>
      </c>
    </row>
    <row r="15" spans="1:8" x14ac:dyDescent="0.3">
      <c r="A15" s="60" t="s">
        <v>673</v>
      </c>
      <c r="B15" s="63" t="s">
        <v>357</v>
      </c>
      <c r="C15" s="264">
        <v>105549396</v>
      </c>
      <c r="D15" s="264">
        <v>66837639</v>
      </c>
      <c r="E15" s="264">
        <v>44066138</v>
      </c>
      <c r="F15" s="264">
        <v>73876005</v>
      </c>
      <c r="G15" s="264">
        <v>68000000</v>
      </c>
      <c r="H15" s="264">
        <v>68000000</v>
      </c>
    </row>
    <row r="16" spans="1:8" ht="15.6" x14ac:dyDescent="0.3">
      <c r="A16" s="139" t="s">
        <v>859</v>
      </c>
      <c r="B16" s="140"/>
      <c r="C16" s="265">
        <f t="shared" ref="C16:H16" si="0">SUM(C11:C15)</f>
        <v>181397396</v>
      </c>
      <c r="D16" s="265">
        <f t="shared" si="0"/>
        <v>152397143</v>
      </c>
      <c r="E16" s="265">
        <f t="shared" si="0"/>
        <v>118563075</v>
      </c>
      <c r="F16" s="265">
        <f t="shared" si="0"/>
        <v>167859005</v>
      </c>
      <c r="G16" s="265">
        <f t="shared" si="0"/>
        <v>117000000</v>
      </c>
      <c r="H16" s="265">
        <f t="shared" si="0"/>
        <v>120000000</v>
      </c>
    </row>
    <row r="17" spans="1:8" x14ac:dyDescent="0.3">
      <c r="A17" s="61" t="s">
        <v>675</v>
      </c>
      <c r="B17" s="63" t="s">
        <v>372</v>
      </c>
      <c r="C17" s="264">
        <v>84870430</v>
      </c>
      <c r="D17" s="264">
        <v>126516225</v>
      </c>
      <c r="E17" s="264">
        <v>93554157</v>
      </c>
      <c r="F17" s="264">
        <v>26735000</v>
      </c>
      <c r="G17" s="264">
        <v>10000000</v>
      </c>
      <c r="H17" s="264">
        <v>10000000</v>
      </c>
    </row>
    <row r="18" spans="1:8" x14ac:dyDescent="0.3">
      <c r="A18" s="60" t="s">
        <v>676</v>
      </c>
      <c r="B18" s="63" t="s">
        <v>381</v>
      </c>
      <c r="C18" s="264">
        <v>113420000</v>
      </c>
      <c r="D18" s="264">
        <v>37937735</v>
      </c>
      <c r="E18" s="264">
        <v>15058117</v>
      </c>
      <c r="F18" s="264">
        <v>59700000</v>
      </c>
      <c r="G18" s="264">
        <v>3000000</v>
      </c>
      <c r="H18" s="264">
        <v>3000000</v>
      </c>
    </row>
    <row r="19" spans="1:8" x14ac:dyDescent="0.3">
      <c r="A19" s="60" t="s">
        <v>677</v>
      </c>
      <c r="B19" s="63" t="s">
        <v>392</v>
      </c>
      <c r="C19" s="264">
        <v>0</v>
      </c>
      <c r="D19" s="264">
        <v>0</v>
      </c>
      <c r="E19" s="264">
        <v>0</v>
      </c>
      <c r="F19" s="264">
        <v>0</v>
      </c>
      <c r="G19" s="264">
        <v>0</v>
      </c>
      <c r="H19" s="264">
        <v>0</v>
      </c>
    </row>
    <row r="20" spans="1:8" ht="15.6" x14ac:dyDescent="0.3">
      <c r="A20" s="139" t="s">
        <v>858</v>
      </c>
      <c r="B20" s="140"/>
      <c r="C20" s="265">
        <f t="shared" ref="C20:H20" si="1">SUM(C17:C19)</f>
        <v>198290430</v>
      </c>
      <c r="D20" s="265">
        <f t="shared" si="1"/>
        <v>164453960</v>
      </c>
      <c r="E20" s="265">
        <f t="shared" si="1"/>
        <v>108612274</v>
      </c>
      <c r="F20" s="265">
        <f t="shared" si="1"/>
        <v>86435000</v>
      </c>
      <c r="G20" s="265">
        <f t="shared" si="1"/>
        <v>13000000</v>
      </c>
      <c r="H20" s="265">
        <f t="shared" si="1"/>
        <v>13000000</v>
      </c>
    </row>
    <row r="21" spans="1:8" ht="15.6" x14ac:dyDescent="0.3">
      <c r="A21" s="142" t="s">
        <v>728</v>
      </c>
      <c r="B21" s="143" t="s">
        <v>393</v>
      </c>
      <c r="C21" s="266">
        <f t="shared" ref="C21:H21" si="2">C16+C20</f>
        <v>379687826</v>
      </c>
      <c r="D21" s="266">
        <f t="shared" si="2"/>
        <v>316851103</v>
      </c>
      <c r="E21" s="266">
        <f t="shared" si="2"/>
        <v>227175349</v>
      </c>
      <c r="F21" s="266">
        <f t="shared" si="2"/>
        <v>254294005</v>
      </c>
      <c r="G21" s="266">
        <f t="shared" si="2"/>
        <v>130000000</v>
      </c>
      <c r="H21" s="266">
        <f t="shared" si="2"/>
        <v>133000000</v>
      </c>
    </row>
    <row r="22" spans="1:8" x14ac:dyDescent="0.3">
      <c r="A22" s="20" t="s">
        <v>684</v>
      </c>
      <c r="B22" s="9" t="s">
        <v>401</v>
      </c>
      <c r="C22" s="263">
        <v>37000272</v>
      </c>
      <c r="D22" s="263">
        <v>93244068</v>
      </c>
      <c r="E22" s="263">
        <v>36424473</v>
      </c>
      <c r="F22" s="263"/>
      <c r="G22" s="263"/>
      <c r="H22" s="263"/>
    </row>
    <row r="23" spans="1:8" x14ac:dyDescent="0.3">
      <c r="A23" s="18" t="s">
        <v>687</v>
      </c>
      <c r="B23" s="9" t="s">
        <v>409</v>
      </c>
      <c r="C23" s="261"/>
      <c r="D23" s="261"/>
      <c r="E23" s="261"/>
      <c r="F23" s="261"/>
      <c r="G23" s="261"/>
      <c r="H23" s="261"/>
    </row>
    <row r="24" spans="1:8" x14ac:dyDescent="0.3">
      <c r="A24" s="46" t="s">
        <v>410</v>
      </c>
      <c r="B24" s="5" t="s">
        <v>411</v>
      </c>
      <c r="C24" s="262"/>
      <c r="D24" s="262"/>
      <c r="E24" s="262"/>
      <c r="F24" s="262"/>
      <c r="G24" s="262"/>
      <c r="H24" s="262"/>
    </row>
    <row r="25" spans="1:8" x14ac:dyDescent="0.3">
      <c r="A25" s="46" t="s">
        <v>412</v>
      </c>
      <c r="B25" s="5" t="s">
        <v>413</v>
      </c>
      <c r="C25" s="262">
        <v>2933140</v>
      </c>
      <c r="D25" s="262">
        <v>2933140</v>
      </c>
      <c r="E25" s="262">
        <v>2933140</v>
      </c>
      <c r="F25" s="262">
        <v>2075598</v>
      </c>
      <c r="G25" s="262"/>
      <c r="H25" s="262"/>
    </row>
    <row r="26" spans="1:8" x14ac:dyDescent="0.3">
      <c r="A26" s="18" t="s">
        <v>414</v>
      </c>
      <c r="B26" s="9" t="s">
        <v>415</v>
      </c>
      <c r="C26" s="262"/>
      <c r="D26" s="262"/>
      <c r="E26" s="262"/>
      <c r="F26" s="262">
        <v>24579759</v>
      </c>
      <c r="G26" s="262"/>
      <c r="H26" s="262"/>
    </row>
    <row r="27" spans="1:8" x14ac:dyDescent="0.3">
      <c r="A27" s="46" t="s">
        <v>416</v>
      </c>
      <c r="B27" s="5" t="s">
        <v>417</v>
      </c>
      <c r="C27" s="262"/>
      <c r="D27" s="262"/>
      <c r="E27" s="262"/>
      <c r="F27" s="262"/>
      <c r="G27" s="262"/>
      <c r="H27" s="262"/>
    </row>
    <row r="28" spans="1:8" x14ac:dyDescent="0.3">
      <c r="A28" s="46" t="s">
        <v>418</v>
      </c>
      <c r="B28" s="5" t="s">
        <v>419</v>
      </c>
      <c r="C28" s="262"/>
      <c r="D28" s="262"/>
      <c r="E28" s="262"/>
      <c r="F28" s="262"/>
      <c r="G28" s="262"/>
      <c r="H28" s="262"/>
    </row>
    <row r="29" spans="1:8" x14ac:dyDescent="0.3">
      <c r="A29" s="46" t="s">
        <v>420</v>
      </c>
      <c r="B29" s="5" t="s">
        <v>421</v>
      </c>
      <c r="C29" s="262"/>
      <c r="D29" s="262"/>
      <c r="E29" s="262"/>
      <c r="F29" s="262"/>
      <c r="G29" s="262"/>
      <c r="H29" s="262"/>
    </row>
    <row r="30" spans="1:8" x14ac:dyDescent="0.3">
      <c r="A30" s="47" t="s">
        <v>688</v>
      </c>
      <c r="B30" s="48" t="s">
        <v>422</v>
      </c>
      <c r="C30" s="262">
        <f>C22+C23+C24+C25+C26+C27+C28+C29</f>
        <v>39933412</v>
      </c>
      <c r="D30" s="262">
        <f>D22+D23+D24+D25+D26+D27+D28+D29</f>
        <v>96177208</v>
      </c>
      <c r="E30" s="262">
        <f>E22+E23+E24+E25+E26+E27+E28+E29</f>
        <v>39357613</v>
      </c>
      <c r="F30" s="262">
        <f>F22+F23+F24+F25+F26+F27+F28+F29</f>
        <v>26655357</v>
      </c>
      <c r="G30" s="262"/>
      <c r="H30" s="262"/>
    </row>
    <row r="31" spans="1:8" x14ac:dyDescent="0.3">
      <c r="A31" s="47" t="s">
        <v>694</v>
      </c>
      <c r="B31" s="48" t="s">
        <v>432</v>
      </c>
      <c r="C31" s="261"/>
      <c r="D31" s="261"/>
      <c r="E31" s="261"/>
      <c r="F31" s="261"/>
      <c r="G31" s="261"/>
      <c r="H31" s="261"/>
    </row>
    <row r="32" spans="1:8" x14ac:dyDescent="0.3">
      <c r="A32" s="17" t="s">
        <v>433</v>
      </c>
      <c r="B32" s="5" t="s">
        <v>434</v>
      </c>
      <c r="C32" s="263"/>
      <c r="D32" s="263"/>
      <c r="E32" s="263"/>
      <c r="F32" s="263"/>
      <c r="G32" s="263"/>
      <c r="H32" s="263"/>
    </row>
    <row r="33" spans="1:8" ht="15.6" x14ac:dyDescent="0.3">
      <c r="A33" s="145" t="s">
        <v>729</v>
      </c>
      <c r="B33" s="146" t="s">
        <v>435</v>
      </c>
      <c r="C33" s="268">
        <f>C30+C31+C32</f>
        <v>39933412</v>
      </c>
      <c r="D33" s="268">
        <f>D30+D31+D32</f>
        <v>96177208</v>
      </c>
      <c r="E33" s="268">
        <f>E30+E31+E32</f>
        <v>39357613</v>
      </c>
      <c r="F33" s="268">
        <f>F30+F31+F32</f>
        <v>26655357</v>
      </c>
      <c r="G33" s="268"/>
      <c r="H33" s="268"/>
    </row>
    <row r="34" spans="1:8" ht="15.6" x14ac:dyDescent="0.3">
      <c r="A34" s="149" t="s">
        <v>765</v>
      </c>
      <c r="B34" s="150"/>
      <c r="C34" s="267">
        <f t="shared" ref="C34:H34" si="3">C21+C33</f>
        <v>419621238</v>
      </c>
      <c r="D34" s="267">
        <f t="shared" si="3"/>
        <v>413028311</v>
      </c>
      <c r="E34" s="267">
        <f t="shared" si="3"/>
        <v>266532962</v>
      </c>
      <c r="F34" s="267">
        <f t="shared" si="3"/>
        <v>280949362</v>
      </c>
      <c r="G34" s="267">
        <f t="shared" si="3"/>
        <v>130000000</v>
      </c>
      <c r="H34" s="267">
        <f t="shared" si="3"/>
        <v>133000000</v>
      </c>
    </row>
    <row r="35" spans="1:8" ht="40.200000000000003" x14ac:dyDescent="0.3">
      <c r="A35" s="2" t="s">
        <v>245</v>
      </c>
      <c r="B35" s="3" t="s">
        <v>9</v>
      </c>
      <c r="C35" s="190" t="s">
        <v>1000</v>
      </c>
      <c r="D35" s="190" t="s">
        <v>1067</v>
      </c>
      <c r="E35" s="190" t="s">
        <v>1068</v>
      </c>
      <c r="F35" s="190" t="s">
        <v>1002</v>
      </c>
      <c r="G35" s="190" t="s">
        <v>1019</v>
      </c>
      <c r="H35" s="190" t="s">
        <v>1069</v>
      </c>
    </row>
    <row r="36" spans="1:8" x14ac:dyDescent="0.3">
      <c r="A36" s="48" t="s">
        <v>769</v>
      </c>
      <c r="B36" s="61" t="s">
        <v>456</v>
      </c>
      <c r="C36" s="269">
        <v>75215665</v>
      </c>
      <c r="D36" s="269">
        <v>69822456</v>
      </c>
      <c r="E36" s="269">
        <v>93715414</v>
      </c>
      <c r="F36" s="269">
        <v>72889962</v>
      </c>
      <c r="G36" s="269">
        <v>55000000</v>
      </c>
      <c r="H36" s="269">
        <v>55000000</v>
      </c>
    </row>
    <row r="37" spans="1:8" x14ac:dyDescent="0.3">
      <c r="A37" s="48" t="s">
        <v>773</v>
      </c>
      <c r="B37" s="61" t="s">
        <v>503</v>
      </c>
      <c r="C37" s="269">
        <v>31650000</v>
      </c>
      <c r="D37" s="269">
        <v>35847875</v>
      </c>
      <c r="E37" s="269">
        <v>23301761</v>
      </c>
      <c r="F37" s="269">
        <v>23250000</v>
      </c>
      <c r="G37" s="269">
        <v>20000000</v>
      </c>
      <c r="H37" s="269">
        <v>20000000</v>
      </c>
    </row>
    <row r="38" spans="1:8" x14ac:dyDescent="0.3">
      <c r="A38" s="60" t="s">
        <v>774</v>
      </c>
      <c r="B38" s="61" t="s">
        <v>533</v>
      </c>
      <c r="C38" s="269">
        <v>9350000</v>
      </c>
      <c r="D38" s="269">
        <v>10534907</v>
      </c>
      <c r="E38" s="269">
        <v>8299399</v>
      </c>
      <c r="F38" s="269">
        <v>13254800</v>
      </c>
      <c r="G38" s="269">
        <v>10000000</v>
      </c>
      <c r="H38" s="269">
        <v>10000000</v>
      </c>
    </row>
    <row r="39" spans="1:8" x14ac:dyDescent="0.3">
      <c r="A39" s="48" t="s">
        <v>776</v>
      </c>
      <c r="B39" s="61" t="s">
        <v>549</v>
      </c>
      <c r="C39" s="269"/>
      <c r="D39" s="269"/>
      <c r="E39" s="269">
        <v>16216</v>
      </c>
      <c r="F39" s="269"/>
      <c r="G39" s="269"/>
      <c r="H39" s="269"/>
    </row>
    <row r="40" spans="1:8" ht="15.6" x14ac:dyDescent="0.3">
      <c r="A40" s="139" t="s">
        <v>859</v>
      </c>
      <c r="B40" s="141"/>
      <c r="C40" s="270">
        <f t="shared" ref="C40:H40" si="4">SUM(C36:C39)</f>
        <v>116215665</v>
      </c>
      <c r="D40" s="270">
        <f t="shared" si="4"/>
        <v>116205238</v>
      </c>
      <c r="E40" s="270">
        <f t="shared" si="4"/>
        <v>125332790</v>
      </c>
      <c r="F40" s="270">
        <f t="shared" si="4"/>
        <v>109394762</v>
      </c>
      <c r="G40" s="270">
        <f t="shared" si="4"/>
        <v>85000000</v>
      </c>
      <c r="H40" s="270">
        <f t="shared" si="4"/>
        <v>85000000</v>
      </c>
    </row>
    <row r="41" spans="1:8" x14ac:dyDescent="0.3">
      <c r="A41" s="48" t="s">
        <v>770</v>
      </c>
      <c r="B41" s="61" t="s">
        <v>464</v>
      </c>
      <c r="C41" s="269">
        <v>60175430</v>
      </c>
      <c r="D41" s="269">
        <v>60175430</v>
      </c>
      <c r="E41" s="269">
        <v>42815648</v>
      </c>
      <c r="F41" s="269">
        <v>29600193</v>
      </c>
      <c r="G41" s="269"/>
      <c r="H41" s="269"/>
    </row>
    <row r="42" spans="1:8" x14ac:dyDescent="0.3">
      <c r="A42" s="48" t="s">
        <v>775</v>
      </c>
      <c r="B42" s="61" t="s">
        <v>544</v>
      </c>
      <c r="C42" s="269"/>
      <c r="D42" s="269"/>
      <c r="E42" s="269"/>
      <c r="F42" s="269">
        <v>9140000</v>
      </c>
      <c r="G42" s="269"/>
      <c r="H42" s="269"/>
    </row>
    <row r="43" spans="1:8" x14ac:dyDescent="0.3">
      <c r="A43" s="48" t="s">
        <v>778</v>
      </c>
      <c r="B43" s="61" t="s">
        <v>554</v>
      </c>
      <c r="C43" s="269">
        <v>115000000</v>
      </c>
      <c r="D43" s="269">
        <v>115000000</v>
      </c>
      <c r="E43" s="269">
        <v>113323378</v>
      </c>
      <c r="F43" s="269"/>
      <c r="G43" s="269"/>
      <c r="H43" s="269"/>
    </row>
    <row r="44" spans="1:8" ht="15.6" x14ac:dyDescent="0.3">
      <c r="A44" s="139" t="s">
        <v>858</v>
      </c>
      <c r="B44" s="141"/>
      <c r="C44" s="270">
        <f t="shared" ref="C44:H44" si="5">SUM(C41:C43)</f>
        <v>175175430</v>
      </c>
      <c r="D44" s="270">
        <f t="shared" si="5"/>
        <v>175175430</v>
      </c>
      <c r="E44" s="270">
        <f t="shared" si="5"/>
        <v>156139026</v>
      </c>
      <c r="F44" s="270">
        <f t="shared" si="5"/>
        <v>38740193</v>
      </c>
      <c r="G44" s="270">
        <f t="shared" si="5"/>
        <v>0</v>
      </c>
      <c r="H44" s="270">
        <f t="shared" si="5"/>
        <v>0</v>
      </c>
    </row>
    <row r="45" spans="1:8" ht="15.6" x14ac:dyDescent="0.3">
      <c r="A45" s="147" t="s">
        <v>777</v>
      </c>
      <c r="B45" s="142" t="s">
        <v>555</v>
      </c>
      <c r="C45" s="271">
        <f t="shared" ref="C45:H45" si="6">C40+C44</f>
        <v>291391095</v>
      </c>
      <c r="D45" s="271">
        <f t="shared" si="6"/>
        <v>291380668</v>
      </c>
      <c r="E45" s="271">
        <f t="shared" si="6"/>
        <v>281471816</v>
      </c>
      <c r="F45" s="271">
        <f t="shared" si="6"/>
        <v>148134955</v>
      </c>
      <c r="G45" s="271">
        <f t="shared" si="6"/>
        <v>85000000</v>
      </c>
      <c r="H45" s="271">
        <f t="shared" si="6"/>
        <v>85000000</v>
      </c>
    </row>
    <row r="46" spans="1:8" ht="15.6" x14ac:dyDescent="0.3">
      <c r="A46" s="153" t="s">
        <v>911</v>
      </c>
      <c r="B46" s="154"/>
      <c r="C46" s="272"/>
      <c r="D46" s="272"/>
      <c r="E46" s="272"/>
      <c r="F46" s="272"/>
      <c r="G46" s="272"/>
      <c r="H46" s="272"/>
    </row>
    <row r="47" spans="1:8" ht="15.6" x14ac:dyDescent="0.3">
      <c r="A47" s="153" t="s">
        <v>912</v>
      </c>
      <c r="B47" s="154"/>
      <c r="C47" s="272"/>
      <c r="D47" s="272"/>
      <c r="E47" s="272"/>
      <c r="F47" s="272"/>
      <c r="G47" s="272"/>
      <c r="H47" s="272"/>
    </row>
    <row r="48" spans="1:8" x14ac:dyDescent="0.3">
      <c r="A48" s="20" t="s">
        <v>779</v>
      </c>
      <c r="B48" s="9" t="s">
        <v>560</v>
      </c>
      <c r="C48" s="269"/>
      <c r="D48" s="269"/>
      <c r="E48" s="269"/>
      <c r="F48" s="269"/>
      <c r="G48" s="269"/>
      <c r="H48" s="269"/>
    </row>
    <row r="49" spans="1:8" x14ac:dyDescent="0.3">
      <c r="A49" s="18" t="s">
        <v>780</v>
      </c>
      <c r="B49" s="9" t="s">
        <v>567</v>
      </c>
      <c r="C49" s="269"/>
      <c r="D49" s="269"/>
      <c r="E49" s="269"/>
      <c r="F49" s="269"/>
      <c r="G49" s="269"/>
      <c r="H49" s="269"/>
    </row>
    <row r="50" spans="1:8" x14ac:dyDescent="0.3">
      <c r="A50" s="5" t="s">
        <v>909</v>
      </c>
      <c r="B50" s="5" t="s">
        <v>568</v>
      </c>
      <c r="C50" s="269">
        <v>128230143</v>
      </c>
      <c r="D50" s="269">
        <v>128230143</v>
      </c>
      <c r="E50" s="269">
        <v>121151553</v>
      </c>
      <c r="F50" s="269">
        <v>132814407</v>
      </c>
      <c r="G50" s="269">
        <v>41000000</v>
      </c>
      <c r="H50" s="269">
        <v>41000000</v>
      </c>
    </row>
    <row r="51" spans="1:8" x14ac:dyDescent="0.3">
      <c r="A51" s="5" t="s">
        <v>910</v>
      </c>
      <c r="B51" s="5" t="s">
        <v>568</v>
      </c>
      <c r="C51" s="269"/>
      <c r="D51" s="269"/>
      <c r="E51" s="269"/>
      <c r="F51" s="269"/>
      <c r="G51" s="269"/>
      <c r="H51" s="269"/>
    </row>
    <row r="52" spans="1:8" x14ac:dyDescent="0.3">
      <c r="A52" s="5" t="s">
        <v>907</v>
      </c>
      <c r="B52" s="5" t="s">
        <v>569</v>
      </c>
      <c r="C52" s="269"/>
      <c r="D52" s="269"/>
      <c r="E52" s="269"/>
      <c r="F52" s="269"/>
      <c r="G52" s="269"/>
      <c r="H52" s="269"/>
    </row>
    <row r="53" spans="1:8" x14ac:dyDescent="0.3">
      <c r="A53" s="5" t="s">
        <v>908</v>
      </c>
      <c r="B53" s="5" t="s">
        <v>569</v>
      </c>
      <c r="C53" s="269"/>
      <c r="D53" s="269"/>
      <c r="E53" s="269"/>
      <c r="F53" s="269"/>
      <c r="G53" s="269"/>
      <c r="H53" s="269"/>
    </row>
    <row r="54" spans="1:8" x14ac:dyDescent="0.3">
      <c r="A54" s="9" t="s">
        <v>781</v>
      </c>
      <c r="B54" s="9" t="s">
        <v>570</v>
      </c>
      <c r="C54" s="269">
        <f t="shared" ref="C54:H54" si="7">C50+C51+C52+C53</f>
        <v>128230143</v>
      </c>
      <c r="D54" s="269">
        <f t="shared" si="7"/>
        <v>128230143</v>
      </c>
      <c r="E54" s="269">
        <f t="shared" si="7"/>
        <v>121151553</v>
      </c>
      <c r="F54" s="269">
        <f t="shared" si="7"/>
        <v>132814407</v>
      </c>
      <c r="G54" s="269">
        <f t="shared" si="7"/>
        <v>41000000</v>
      </c>
      <c r="H54" s="269">
        <f t="shared" si="7"/>
        <v>41000000</v>
      </c>
    </row>
    <row r="55" spans="1:8" x14ac:dyDescent="0.3">
      <c r="A55" s="20" t="s">
        <v>782</v>
      </c>
      <c r="B55" s="9" t="s">
        <v>581</v>
      </c>
      <c r="C55" s="269">
        <f>C48+C49+C54</f>
        <v>128230143</v>
      </c>
      <c r="D55" s="269">
        <f>D48+D49+D54</f>
        <v>128230143</v>
      </c>
      <c r="E55" s="269">
        <v>112849210</v>
      </c>
      <c r="F55" s="269">
        <f>F48+F49+F54</f>
        <v>132814407</v>
      </c>
      <c r="G55" s="269">
        <f>G48+G49+G54</f>
        <v>41000000</v>
      </c>
      <c r="H55" s="269">
        <f>H48+H49+H54</f>
        <v>41000000</v>
      </c>
    </row>
    <row r="56" spans="1:8" x14ac:dyDescent="0.3">
      <c r="A56" s="18" t="s">
        <v>783</v>
      </c>
      <c r="B56" s="9" t="s">
        <v>589</v>
      </c>
      <c r="C56" s="269"/>
      <c r="D56" s="269"/>
      <c r="E56" s="269"/>
      <c r="F56" s="269"/>
      <c r="G56" s="269"/>
      <c r="H56" s="269"/>
    </row>
    <row r="57" spans="1:8" x14ac:dyDescent="0.3">
      <c r="A57" s="20" t="s">
        <v>590</v>
      </c>
      <c r="B57" s="9" t="s">
        <v>591</v>
      </c>
      <c r="C57" s="269"/>
      <c r="D57" s="269"/>
      <c r="E57" s="269"/>
      <c r="F57" s="269"/>
      <c r="G57" s="269"/>
      <c r="H57" s="269"/>
    </row>
    <row r="58" spans="1:8" ht="15.6" x14ac:dyDescent="0.3">
      <c r="A58" s="145" t="s">
        <v>784</v>
      </c>
      <c r="B58" s="146" t="s">
        <v>592</v>
      </c>
      <c r="C58" s="271">
        <f t="shared" ref="C58:H58" si="8">C55+C56+C57</f>
        <v>128230143</v>
      </c>
      <c r="D58" s="271">
        <f t="shared" si="8"/>
        <v>128230143</v>
      </c>
      <c r="E58" s="271">
        <f t="shared" si="8"/>
        <v>112849210</v>
      </c>
      <c r="F58" s="271">
        <f t="shared" si="8"/>
        <v>132814407</v>
      </c>
      <c r="G58" s="271">
        <f t="shared" si="8"/>
        <v>41000000</v>
      </c>
      <c r="H58" s="271">
        <f t="shared" si="8"/>
        <v>41000000</v>
      </c>
    </row>
    <row r="59" spans="1:8" ht="15.6" x14ac:dyDescent="0.3">
      <c r="A59" s="149" t="s">
        <v>766</v>
      </c>
      <c r="B59" s="150"/>
      <c r="C59" s="273">
        <f t="shared" ref="C59:H59" si="9">C45+C58</f>
        <v>419621238</v>
      </c>
      <c r="D59" s="273">
        <f t="shared" si="9"/>
        <v>419610811</v>
      </c>
      <c r="E59" s="273">
        <f t="shared" si="9"/>
        <v>394321026</v>
      </c>
      <c r="F59" s="273">
        <f t="shared" si="9"/>
        <v>280949362</v>
      </c>
      <c r="G59" s="273">
        <f t="shared" si="9"/>
        <v>126000000</v>
      </c>
      <c r="H59" s="273">
        <f t="shared" si="9"/>
        <v>126000000</v>
      </c>
    </row>
  </sheetData>
  <mergeCells count="5">
    <mergeCell ref="A7:H7"/>
    <mergeCell ref="A4:H4"/>
    <mergeCell ref="A3:H3"/>
    <mergeCell ref="A5:H5"/>
    <mergeCell ref="A6:H6"/>
  </mergeCells>
  <phoneticPr fontId="0" type="noConversion"/>
  <pageMargins left="0.7" right="0.7" top="0.75" bottom="0.75" header="0.3" footer="0.3"/>
  <pageSetup paperSize="9" scale="51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2"/>
  <sheetViews>
    <sheetView workbookViewId="0">
      <selection sqref="A1:IV1"/>
    </sheetView>
  </sheetViews>
  <sheetFormatPr defaultRowHeight="14.4" x14ac:dyDescent="0.3"/>
  <cols>
    <col min="1" max="1" width="44.5546875" bestFit="1" customWidth="1"/>
    <col min="2" max="2" width="35" customWidth="1"/>
    <col min="3" max="3" width="44.109375" customWidth="1"/>
  </cols>
  <sheetData>
    <row r="1" spans="1:12" s="303" customFormat="1" x14ac:dyDescent="0.3"/>
    <row r="2" spans="1:12" x14ac:dyDescent="0.3">
      <c r="A2" s="359" t="s">
        <v>1087</v>
      </c>
      <c r="B2" s="360"/>
      <c r="C2" s="360"/>
    </row>
    <row r="4" spans="1:12" ht="18" customHeight="1" x14ac:dyDescent="0.35">
      <c r="A4" s="361" t="s">
        <v>1070</v>
      </c>
      <c r="B4" s="361"/>
      <c r="C4" s="361"/>
      <c r="D4" s="361"/>
      <c r="E4" s="361"/>
      <c r="F4" s="288"/>
      <c r="G4" s="288"/>
      <c r="H4" s="288"/>
      <c r="I4" s="288"/>
      <c r="J4" s="288"/>
      <c r="K4" s="288"/>
      <c r="L4" s="288"/>
    </row>
    <row r="5" spans="1:12" ht="15" customHeight="1" x14ac:dyDescent="0.35">
      <c r="A5" s="361" t="s">
        <v>1021</v>
      </c>
      <c r="B5" s="361"/>
      <c r="C5" s="361"/>
      <c r="D5" s="288"/>
      <c r="E5" s="288"/>
      <c r="F5" s="288"/>
      <c r="G5" s="288"/>
      <c r="H5" s="288"/>
      <c r="I5" s="288"/>
      <c r="J5" s="288"/>
      <c r="K5" s="288"/>
    </row>
    <row r="7" spans="1:12" x14ac:dyDescent="0.3">
      <c r="C7" s="293"/>
    </row>
    <row r="8" spans="1:12" ht="18" x14ac:dyDescent="0.35">
      <c r="A8" s="181" t="s">
        <v>980</v>
      </c>
      <c r="B8" s="290" t="s">
        <v>981</v>
      </c>
      <c r="C8" s="291" t="s">
        <v>982</v>
      </c>
    </row>
    <row r="9" spans="1:12" x14ac:dyDescent="0.3">
      <c r="A9" s="289" t="s">
        <v>983</v>
      </c>
      <c r="B9" s="182"/>
      <c r="C9" s="184">
        <f t="shared" ref="C9:C22" si="0">SUM(B9:B9)</f>
        <v>0</v>
      </c>
    </row>
    <row r="10" spans="1:12" ht="51.75" customHeight="1" x14ac:dyDescent="0.3">
      <c r="A10" s="130" t="s">
        <v>984</v>
      </c>
      <c r="B10" s="183">
        <v>64624252</v>
      </c>
      <c r="C10" s="184">
        <f t="shared" si="0"/>
        <v>64624252</v>
      </c>
    </row>
    <row r="11" spans="1:12" ht="22.5" customHeight="1" x14ac:dyDescent="0.3">
      <c r="A11" s="130" t="s">
        <v>985</v>
      </c>
      <c r="B11" s="183"/>
      <c r="C11" s="184">
        <f t="shared" si="0"/>
        <v>0</v>
      </c>
    </row>
    <row r="12" spans="1:12" ht="23.25" customHeight="1" x14ac:dyDescent="0.3">
      <c r="A12" s="292" t="s">
        <v>986</v>
      </c>
      <c r="B12" s="183">
        <v>11225</v>
      </c>
      <c r="C12" s="184">
        <f t="shared" si="0"/>
        <v>11225</v>
      </c>
    </row>
    <row r="13" spans="1:12" ht="21" customHeight="1" x14ac:dyDescent="0.3">
      <c r="A13" s="130" t="s">
        <v>987</v>
      </c>
      <c r="B13" s="183"/>
      <c r="C13" s="184">
        <f t="shared" si="0"/>
        <v>0</v>
      </c>
    </row>
    <row r="14" spans="1:12" ht="20.25" customHeight="1" x14ac:dyDescent="0.3">
      <c r="A14" s="132" t="s">
        <v>988</v>
      </c>
      <c r="B14" s="186">
        <v>64635477</v>
      </c>
      <c r="C14" s="184">
        <f t="shared" si="0"/>
        <v>64635477</v>
      </c>
    </row>
    <row r="15" spans="1:12" ht="21" customHeight="1" x14ac:dyDescent="0.3">
      <c r="A15" s="132" t="s">
        <v>1065</v>
      </c>
      <c r="B15" s="184">
        <v>283547414</v>
      </c>
      <c r="C15" s="184">
        <f t="shared" si="0"/>
        <v>283547414</v>
      </c>
    </row>
    <row r="16" spans="1:12" ht="19.5" customHeight="1" x14ac:dyDescent="0.3">
      <c r="A16" s="132" t="s">
        <v>1064</v>
      </c>
      <c r="B16" s="184">
        <v>271884560</v>
      </c>
      <c r="C16" s="184">
        <f t="shared" si="0"/>
        <v>271884560</v>
      </c>
    </row>
    <row r="17" spans="1:3" ht="19.5" customHeight="1" x14ac:dyDescent="0.3">
      <c r="A17" s="132" t="s">
        <v>989</v>
      </c>
      <c r="B17" s="184"/>
      <c r="C17" s="184">
        <f t="shared" si="0"/>
        <v>0</v>
      </c>
    </row>
    <row r="18" spans="1:3" ht="57" customHeight="1" x14ac:dyDescent="0.3">
      <c r="A18" s="130" t="s">
        <v>984</v>
      </c>
      <c r="B18" s="183">
        <v>118559278</v>
      </c>
      <c r="C18" s="184">
        <f t="shared" si="0"/>
        <v>118559278</v>
      </c>
    </row>
    <row r="19" spans="1:3" ht="23.25" customHeight="1" x14ac:dyDescent="0.3">
      <c r="A19" s="130" t="s">
        <v>985</v>
      </c>
      <c r="B19" s="183"/>
      <c r="C19" s="184">
        <f t="shared" si="0"/>
        <v>0</v>
      </c>
    </row>
    <row r="20" spans="1:3" ht="22.5" customHeight="1" x14ac:dyDescent="0.3">
      <c r="A20" s="130" t="s">
        <v>986</v>
      </c>
      <c r="B20" s="183">
        <v>80610</v>
      </c>
      <c r="C20" s="184">
        <f t="shared" si="0"/>
        <v>80610</v>
      </c>
    </row>
    <row r="21" spans="1:3" ht="25.5" customHeight="1" x14ac:dyDescent="0.3">
      <c r="A21" s="130" t="s">
        <v>987</v>
      </c>
      <c r="B21" s="183"/>
      <c r="C21" s="184">
        <f t="shared" si="0"/>
        <v>0</v>
      </c>
    </row>
    <row r="22" spans="1:3" ht="24" customHeight="1" x14ac:dyDescent="0.3">
      <c r="A22" s="185" t="s">
        <v>990</v>
      </c>
      <c r="B22" s="186">
        <v>118636888</v>
      </c>
      <c r="C22" s="184">
        <f t="shared" si="0"/>
        <v>118636888</v>
      </c>
    </row>
  </sheetData>
  <mergeCells count="3">
    <mergeCell ref="A2:C2"/>
    <mergeCell ref="A5:C5"/>
    <mergeCell ref="A4:E4"/>
  </mergeCells>
  <pageMargins left="0.7" right="0.7" top="0.75" bottom="0.75" header="0.3" footer="0.3"/>
  <pageSetup paperSize="9" scale="6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53"/>
  <sheetViews>
    <sheetView tabSelected="1" workbookViewId="0">
      <selection activeCell="A2" sqref="A2:IV2"/>
    </sheetView>
  </sheetViews>
  <sheetFormatPr defaultRowHeight="14.4" x14ac:dyDescent="0.3"/>
  <cols>
    <col min="1" max="1" width="77" customWidth="1"/>
    <col min="2" max="2" width="22.6640625" customWidth="1"/>
  </cols>
  <sheetData>
    <row r="1" spans="1:11" s="303" customFormat="1" x14ac:dyDescent="0.3"/>
    <row r="2" spans="1:11" s="303" customFormat="1" x14ac:dyDescent="0.3">
      <c r="A2" s="303" t="s">
        <v>1086</v>
      </c>
    </row>
    <row r="3" spans="1:11" x14ac:dyDescent="0.3">
      <c r="A3" s="138"/>
    </row>
    <row r="4" spans="1:11" ht="20.25" customHeight="1" x14ac:dyDescent="0.35">
      <c r="A4" s="313" t="s">
        <v>1083</v>
      </c>
      <c r="B4" s="313"/>
      <c r="C4" s="298"/>
      <c r="D4" s="298"/>
      <c r="E4" s="298"/>
      <c r="F4" s="298"/>
      <c r="G4" s="298"/>
      <c r="H4" s="298"/>
      <c r="I4" s="298"/>
      <c r="J4" s="298"/>
      <c r="K4" s="298"/>
    </row>
    <row r="5" spans="1:11" ht="15" customHeight="1" x14ac:dyDescent="0.35">
      <c r="A5" s="314" t="s">
        <v>1020</v>
      </c>
      <c r="B5" s="314"/>
      <c r="C5" s="299"/>
      <c r="D5" s="299"/>
      <c r="E5" s="299"/>
      <c r="F5" s="299"/>
      <c r="G5" s="299"/>
      <c r="H5" s="299"/>
    </row>
    <row r="6" spans="1:11" ht="18" x14ac:dyDescent="0.35">
      <c r="A6" s="235"/>
      <c r="B6" s="234"/>
    </row>
    <row r="7" spans="1:11" x14ac:dyDescent="0.3">
      <c r="A7" s="196" t="s">
        <v>150</v>
      </c>
      <c r="B7" s="187"/>
    </row>
    <row r="8" spans="1:11" ht="27" x14ac:dyDescent="0.3">
      <c r="A8" s="294" t="s">
        <v>917</v>
      </c>
      <c r="B8" s="295" t="s">
        <v>144</v>
      </c>
    </row>
    <row r="9" spans="1:11" x14ac:dyDescent="0.3">
      <c r="A9" s="296" t="s">
        <v>164</v>
      </c>
      <c r="B9" s="295"/>
    </row>
    <row r="10" spans="1:11" ht="15" customHeight="1" x14ac:dyDescent="0.3">
      <c r="A10" s="130" t="s">
        <v>31</v>
      </c>
      <c r="B10" s="131"/>
    </row>
    <row r="11" spans="1:11" x14ac:dyDescent="0.3">
      <c r="A11" s="297" t="s">
        <v>140</v>
      </c>
      <c r="B11" s="131"/>
    </row>
    <row r="12" spans="1:11" x14ac:dyDescent="0.3">
      <c r="A12" s="297" t="s">
        <v>141</v>
      </c>
      <c r="B12" s="131"/>
    </row>
    <row r="13" spans="1:11" x14ac:dyDescent="0.3">
      <c r="A13" s="297" t="s">
        <v>142</v>
      </c>
      <c r="B13" s="131"/>
    </row>
    <row r="14" spans="1:11" x14ac:dyDescent="0.3">
      <c r="A14" s="297" t="s">
        <v>143</v>
      </c>
      <c r="B14" s="131"/>
    </row>
    <row r="15" spans="1:11" x14ac:dyDescent="0.3">
      <c r="A15" s="297" t="s">
        <v>145</v>
      </c>
      <c r="B15" s="131"/>
    </row>
    <row r="16" spans="1:11" x14ac:dyDescent="0.3">
      <c r="A16" s="297" t="s">
        <v>146</v>
      </c>
      <c r="B16" s="131"/>
    </row>
    <row r="17" spans="1:2" ht="20.25" customHeight="1" x14ac:dyDescent="0.3">
      <c r="A17" s="130" t="s">
        <v>32</v>
      </c>
      <c r="B17" s="131">
        <v>65127</v>
      </c>
    </row>
    <row r="18" spans="1:2" x14ac:dyDescent="0.3">
      <c r="A18" s="297" t="s">
        <v>140</v>
      </c>
      <c r="B18" s="131"/>
    </row>
    <row r="19" spans="1:2" x14ac:dyDescent="0.3">
      <c r="A19" s="297" t="s">
        <v>141</v>
      </c>
      <c r="B19" s="131"/>
    </row>
    <row r="20" spans="1:2" x14ac:dyDescent="0.3">
      <c r="A20" s="297" t="s">
        <v>142</v>
      </c>
      <c r="B20" s="131">
        <v>65127</v>
      </c>
    </row>
    <row r="21" spans="1:2" x14ac:dyDescent="0.3">
      <c r="A21" s="297" t="s">
        <v>143</v>
      </c>
      <c r="B21" s="131"/>
    </row>
    <row r="22" spans="1:2" x14ac:dyDescent="0.3">
      <c r="A22" s="297" t="s">
        <v>145</v>
      </c>
      <c r="B22" s="131"/>
    </row>
    <row r="23" spans="1:2" x14ac:dyDescent="0.3">
      <c r="A23" s="297" t="s">
        <v>146</v>
      </c>
      <c r="B23" s="131"/>
    </row>
    <row r="24" spans="1:2" ht="21" customHeight="1" x14ac:dyDescent="0.3">
      <c r="A24" s="130" t="s">
        <v>33</v>
      </c>
      <c r="B24" s="131"/>
    </row>
    <row r="25" spans="1:2" x14ac:dyDescent="0.3">
      <c r="A25" s="297" t="s">
        <v>140</v>
      </c>
      <c r="B25" s="131"/>
    </row>
    <row r="26" spans="1:2" x14ac:dyDescent="0.3">
      <c r="A26" s="297" t="s">
        <v>141</v>
      </c>
      <c r="B26" s="131"/>
    </row>
    <row r="27" spans="1:2" x14ac:dyDescent="0.3">
      <c r="A27" s="297" t="s">
        <v>142</v>
      </c>
      <c r="B27" s="131"/>
    </row>
    <row r="28" spans="1:2" x14ac:dyDescent="0.3">
      <c r="A28" s="297" t="s">
        <v>143</v>
      </c>
      <c r="B28" s="131"/>
    </row>
    <row r="29" spans="1:2" x14ac:dyDescent="0.3">
      <c r="A29" s="297" t="s">
        <v>145</v>
      </c>
      <c r="B29" s="131"/>
    </row>
    <row r="30" spans="1:2" x14ac:dyDescent="0.3">
      <c r="A30" s="297" t="s">
        <v>146</v>
      </c>
      <c r="B30" s="131"/>
    </row>
    <row r="31" spans="1:2" ht="15" customHeight="1" x14ac:dyDescent="0.3">
      <c r="A31" s="132" t="s">
        <v>118</v>
      </c>
      <c r="B31" s="133">
        <f>B24+B17+B10</f>
        <v>65127</v>
      </c>
    </row>
    <row r="32" spans="1:2" x14ac:dyDescent="0.3">
      <c r="A32" s="297" t="s">
        <v>140</v>
      </c>
      <c r="B32" s="133"/>
    </row>
    <row r="33" spans="1:2" x14ac:dyDescent="0.3">
      <c r="A33" s="297" t="s">
        <v>141</v>
      </c>
      <c r="B33" s="133"/>
    </row>
    <row r="34" spans="1:2" x14ac:dyDescent="0.3">
      <c r="A34" s="297" t="s">
        <v>142</v>
      </c>
      <c r="B34" s="133"/>
    </row>
    <row r="35" spans="1:2" x14ac:dyDescent="0.3">
      <c r="A35" s="297" t="s">
        <v>143</v>
      </c>
      <c r="B35" s="133"/>
    </row>
    <row r="36" spans="1:2" x14ac:dyDescent="0.3">
      <c r="A36" s="297" t="s">
        <v>145</v>
      </c>
      <c r="B36" s="133"/>
    </row>
    <row r="37" spans="1:2" x14ac:dyDescent="0.3">
      <c r="A37" s="297" t="s">
        <v>148</v>
      </c>
      <c r="B37" s="133"/>
    </row>
    <row r="38" spans="1:2" ht="15" customHeight="1" x14ac:dyDescent="0.3">
      <c r="A38" s="132" t="s">
        <v>34</v>
      </c>
      <c r="B38" s="133">
        <v>588445430</v>
      </c>
    </row>
    <row r="39" spans="1:2" x14ac:dyDescent="0.3">
      <c r="A39" s="297" t="s">
        <v>140</v>
      </c>
      <c r="B39" s="131"/>
    </row>
    <row r="40" spans="1:2" x14ac:dyDescent="0.3">
      <c r="A40" s="297" t="s">
        <v>141</v>
      </c>
      <c r="B40" s="131"/>
    </row>
    <row r="41" spans="1:2" x14ac:dyDescent="0.3">
      <c r="A41" s="297" t="s">
        <v>142</v>
      </c>
      <c r="B41" s="131"/>
    </row>
    <row r="42" spans="1:2" x14ac:dyDescent="0.3">
      <c r="A42" s="297" t="s">
        <v>143</v>
      </c>
      <c r="B42" s="131"/>
    </row>
    <row r="43" spans="1:2" x14ac:dyDescent="0.3">
      <c r="A43" s="297" t="s">
        <v>145</v>
      </c>
      <c r="B43" s="131"/>
    </row>
    <row r="44" spans="1:2" x14ac:dyDescent="0.3">
      <c r="A44" s="297" t="s">
        <v>148</v>
      </c>
      <c r="B44" s="131"/>
    </row>
    <row r="45" spans="1:2" ht="15" customHeight="1" x14ac:dyDescent="0.3">
      <c r="A45" s="132" t="s">
        <v>35</v>
      </c>
      <c r="B45" s="133">
        <v>2073349</v>
      </c>
    </row>
    <row r="46" spans="1:2" x14ac:dyDescent="0.3">
      <c r="A46" s="297" t="s">
        <v>140</v>
      </c>
      <c r="B46" s="131"/>
    </row>
    <row r="47" spans="1:2" x14ac:dyDescent="0.3">
      <c r="A47" s="297" t="s">
        <v>141</v>
      </c>
      <c r="B47" s="131"/>
    </row>
    <row r="48" spans="1:2" x14ac:dyDescent="0.3">
      <c r="A48" s="297" t="s">
        <v>142</v>
      </c>
      <c r="B48" s="131"/>
    </row>
    <row r="49" spans="1:2" x14ac:dyDescent="0.3">
      <c r="A49" s="297" t="s">
        <v>143</v>
      </c>
      <c r="B49" s="131"/>
    </row>
    <row r="50" spans="1:2" x14ac:dyDescent="0.3">
      <c r="A50" s="297" t="s">
        <v>145</v>
      </c>
      <c r="B50" s="131"/>
    </row>
    <row r="51" spans="1:2" x14ac:dyDescent="0.3">
      <c r="A51" s="297" t="s">
        <v>148</v>
      </c>
      <c r="B51" s="131"/>
    </row>
    <row r="52" spans="1:2" ht="15" customHeight="1" x14ac:dyDescent="0.3">
      <c r="A52" s="130" t="s">
        <v>36</v>
      </c>
      <c r="B52" s="131"/>
    </row>
    <row r="53" spans="1:2" x14ac:dyDescent="0.3">
      <c r="A53" s="297" t="s">
        <v>140</v>
      </c>
      <c r="B53" s="131"/>
    </row>
    <row r="54" spans="1:2" x14ac:dyDescent="0.3">
      <c r="A54" s="297" t="s">
        <v>141</v>
      </c>
      <c r="B54" s="131"/>
    </row>
    <row r="55" spans="1:2" x14ac:dyDescent="0.3">
      <c r="A55" s="297" t="s">
        <v>142</v>
      </c>
      <c r="B55" s="131"/>
    </row>
    <row r="56" spans="1:2" x14ac:dyDescent="0.3">
      <c r="A56" s="297" t="s">
        <v>143</v>
      </c>
      <c r="B56" s="131"/>
    </row>
    <row r="57" spans="1:2" x14ac:dyDescent="0.3">
      <c r="A57" s="297" t="s">
        <v>145</v>
      </c>
      <c r="B57" s="131"/>
    </row>
    <row r="58" spans="1:2" x14ac:dyDescent="0.3">
      <c r="A58" s="297" t="s">
        <v>148</v>
      </c>
      <c r="B58" s="131"/>
    </row>
    <row r="59" spans="1:2" ht="15" customHeight="1" x14ac:dyDescent="0.3">
      <c r="A59" s="132" t="s">
        <v>37</v>
      </c>
      <c r="B59" s="133">
        <v>88830024</v>
      </c>
    </row>
    <row r="60" spans="1:2" ht="15" customHeight="1" x14ac:dyDescent="0.3">
      <c r="A60" s="130" t="s">
        <v>38</v>
      </c>
      <c r="B60" s="131"/>
    </row>
    <row r="61" spans="1:2" ht="15" customHeight="1" x14ac:dyDescent="0.3">
      <c r="A61" s="132" t="s">
        <v>119</v>
      </c>
      <c r="B61" s="133">
        <f>B60+B59+B52+B45+B38</f>
        <v>679348803</v>
      </c>
    </row>
    <row r="62" spans="1:2" x14ac:dyDescent="0.3">
      <c r="A62" s="297" t="s">
        <v>140</v>
      </c>
      <c r="B62" s="133"/>
    </row>
    <row r="63" spans="1:2" x14ac:dyDescent="0.3">
      <c r="A63" s="297" t="s">
        <v>141</v>
      </c>
      <c r="B63" s="133"/>
    </row>
    <row r="64" spans="1:2" x14ac:dyDescent="0.3">
      <c r="A64" s="297" t="s">
        <v>142</v>
      </c>
      <c r="B64" s="133"/>
    </row>
    <row r="65" spans="1:2" x14ac:dyDescent="0.3">
      <c r="A65" s="297" t="s">
        <v>143</v>
      </c>
      <c r="B65" s="133"/>
    </row>
    <row r="66" spans="1:2" x14ac:dyDescent="0.3">
      <c r="A66" s="297" t="s">
        <v>145</v>
      </c>
      <c r="B66" s="133"/>
    </row>
    <row r="67" spans="1:2" x14ac:dyDescent="0.3">
      <c r="A67" s="297" t="s">
        <v>148</v>
      </c>
      <c r="B67" s="133"/>
    </row>
    <row r="68" spans="1:2" ht="15" customHeight="1" x14ac:dyDescent="0.3">
      <c r="A68" s="130" t="s">
        <v>115</v>
      </c>
      <c r="B68" s="131">
        <v>2960200</v>
      </c>
    </row>
    <row r="69" spans="1:2" ht="15" customHeight="1" x14ac:dyDescent="0.3">
      <c r="A69" s="130" t="s">
        <v>39</v>
      </c>
      <c r="B69" s="131"/>
    </row>
    <row r="70" spans="1:2" ht="15" customHeight="1" x14ac:dyDescent="0.3">
      <c r="A70" s="130" t="s">
        <v>40</v>
      </c>
      <c r="B70" s="131"/>
    </row>
    <row r="71" spans="1:2" ht="15" customHeight="1" x14ac:dyDescent="0.3">
      <c r="A71" s="130" t="s">
        <v>151</v>
      </c>
      <c r="B71" s="131"/>
    </row>
    <row r="72" spans="1:2" ht="15" customHeight="1" x14ac:dyDescent="0.3">
      <c r="A72" s="130" t="s">
        <v>151</v>
      </c>
      <c r="B72" s="131"/>
    </row>
    <row r="73" spans="1:2" ht="15.75" customHeight="1" x14ac:dyDescent="0.3">
      <c r="A73" s="130" t="s">
        <v>152</v>
      </c>
      <c r="B73" s="131"/>
    </row>
    <row r="74" spans="1:2" ht="15" customHeight="1" x14ac:dyDescent="0.3">
      <c r="A74" s="130" t="s">
        <v>152</v>
      </c>
      <c r="B74" s="131"/>
    </row>
    <row r="75" spans="1:2" ht="18" customHeight="1" x14ac:dyDescent="0.3">
      <c r="A75" s="130" t="s">
        <v>116</v>
      </c>
      <c r="B75" s="131"/>
    </row>
    <row r="76" spans="1:2" ht="15.75" customHeight="1" x14ac:dyDescent="0.3">
      <c r="A76" s="130" t="s">
        <v>41</v>
      </c>
      <c r="B76" s="131"/>
    </row>
    <row r="77" spans="1:2" ht="18.75" customHeight="1" x14ac:dyDescent="0.3">
      <c r="A77" s="130" t="s">
        <v>42</v>
      </c>
      <c r="B77" s="131"/>
    </row>
    <row r="78" spans="1:2" ht="20.25" customHeight="1" x14ac:dyDescent="0.3">
      <c r="A78" s="130" t="s">
        <v>43</v>
      </c>
      <c r="B78" s="131"/>
    </row>
    <row r="79" spans="1:2" ht="15.75" customHeight="1" x14ac:dyDescent="0.3">
      <c r="A79" s="132" t="s">
        <v>117</v>
      </c>
      <c r="B79" s="133">
        <v>2960200</v>
      </c>
    </row>
    <row r="80" spans="1:2" ht="15" customHeight="1" x14ac:dyDescent="0.3">
      <c r="A80" s="130" t="s">
        <v>44</v>
      </c>
      <c r="B80" s="131"/>
    </row>
    <row r="81" spans="1:2" x14ac:dyDescent="0.3">
      <c r="A81" s="297" t="s">
        <v>140</v>
      </c>
      <c r="B81" s="131"/>
    </row>
    <row r="82" spans="1:2" x14ac:dyDescent="0.3">
      <c r="A82" s="297" t="s">
        <v>141</v>
      </c>
      <c r="B82" s="131"/>
    </row>
    <row r="83" spans="1:2" x14ac:dyDescent="0.3">
      <c r="A83" s="297" t="s">
        <v>142</v>
      </c>
      <c r="B83" s="131"/>
    </row>
    <row r="84" spans="1:2" x14ac:dyDescent="0.3">
      <c r="A84" s="297" t="s">
        <v>143</v>
      </c>
      <c r="B84" s="131"/>
    </row>
    <row r="85" spans="1:2" x14ac:dyDescent="0.3">
      <c r="A85" s="297" t="s">
        <v>145</v>
      </c>
      <c r="B85" s="131"/>
    </row>
    <row r="86" spans="1:2" x14ac:dyDescent="0.3">
      <c r="A86" s="297" t="s">
        <v>148</v>
      </c>
      <c r="B86" s="131"/>
    </row>
    <row r="87" spans="1:2" ht="31.5" customHeight="1" x14ac:dyDescent="0.3">
      <c r="A87" s="130" t="s">
        <v>45</v>
      </c>
      <c r="B87" s="131"/>
    </row>
    <row r="88" spans="1:2" ht="15" customHeight="1" x14ac:dyDescent="0.3">
      <c r="A88" s="132" t="s">
        <v>120</v>
      </c>
      <c r="B88" s="133"/>
    </row>
    <row r="89" spans="1:2" x14ac:dyDescent="0.3">
      <c r="A89" s="297" t="s">
        <v>140</v>
      </c>
      <c r="B89" s="133"/>
    </row>
    <row r="90" spans="1:2" x14ac:dyDescent="0.3">
      <c r="A90" s="297" t="s">
        <v>141</v>
      </c>
      <c r="B90" s="133"/>
    </row>
    <row r="91" spans="1:2" x14ac:dyDescent="0.3">
      <c r="A91" s="297" t="s">
        <v>142</v>
      </c>
      <c r="B91" s="133"/>
    </row>
    <row r="92" spans="1:2" x14ac:dyDescent="0.3">
      <c r="A92" s="297" t="s">
        <v>143</v>
      </c>
      <c r="B92" s="133"/>
    </row>
    <row r="93" spans="1:2" x14ac:dyDescent="0.3">
      <c r="A93" s="297" t="s">
        <v>145</v>
      </c>
      <c r="B93" s="133"/>
    </row>
    <row r="94" spans="1:2" x14ac:dyDescent="0.3">
      <c r="A94" s="297" t="s">
        <v>148</v>
      </c>
      <c r="B94" s="133"/>
    </row>
    <row r="95" spans="1:2" ht="15.75" customHeight="1" x14ac:dyDescent="0.3">
      <c r="A95" s="132" t="s">
        <v>121</v>
      </c>
      <c r="B95" s="133">
        <f>B88+B79+B61+B31</f>
        <v>682374130</v>
      </c>
    </row>
    <row r="96" spans="1:2" ht="21" customHeight="1" x14ac:dyDescent="0.3">
      <c r="A96" s="132" t="s">
        <v>123</v>
      </c>
      <c r="B96" s="133"/>
    </row>
    <row r="97" spans="1:2" x14ac:dyDescent="0.3">
      <c r="A97" s="297" t="s">
        <v>149</v>
      </c>
      <c r="B97" s="133"/>
    </row>
    <row r="98" spans="1:2" ht="15.75" customHeight="1" x14ac:dyDescent="0.3">
      <c r="A98" s="132" t="s">
        <v>124</v>
      </c>
      <c r="B98" s="133"/>
    </row>
    <row r="99" spans="1:2" ht="18" customHeight="1" x14ac:dyDescent="0.3">
      <c r="A99" s="132" t="s">
        <v>125</v>
      </c>
      <c r="B99" s="133"/>
    </row>
    <row r="100" spans="1:2" ht="19.5" customHeight="1" x14ac:dyDescent="0.3">
      <c r="A100" s="130" t="s">
        <v>57</v>
      </c>
      <c r="B100" s="131"/>
    </row>
    <row r="101" spans="1:2" ht="15" customHeight="1" x14ac:dyDescent="0.3">
      <c r="A101" s="130" t="s">
        <v>58</v>
      </c>
      <c r="B101" s="131">
        <v>80610</v>
      </c>
    </row>
    <row r="102" spans="1:2" ht="17.25" customHeight="1" x14ac:dyDescent="0.3">
      <c r="A102" s="130" t="s">
        <v>59</v>
      </c>
      <c r="B102" s="131">
        <v>118559278</v>
      </c>
    </row>
    <row r="103" spans="1:2" ht="15.75" customHeight="1" x14ac:dyDescent="0.3">
      <c r="A103" s="130" t="s">
        <v>60</v>
      </c>
      <c r="B103" s="131"/>
    </row>
    <row r="104" spans="1:2" ht="16.5" customHeight="1" x14ac:dyDescent="0.3">
      <c r="A104" s="130" t="s">
        <v>61</v>
      </c>
      <c r="B104" s="131"/>
    </row>
    <row r="105" spans="1:2" ht="19.5" customHeight="1" x14ac:dyDescent="0.3">
      <c r="A105" s="132" t="s">
        <v>126</v>
      </c>
      <c r="B105" s="133">
        <f>B100+B101+B102+B103+B104</f>
        <v>118639888</v>
      </c>
    </row>
    <row r="106" spans="1:2" ht="20.25" customHeight="1" x14ac:dyDescent="0.3">
      <c r="A106" s="132" t="s">
        <v>127</v>
      </c>
      <c r="B106" s="133">
        <v>33778783</v>
      </c>
    </row>
    <row r="107" spans="1:2" ht="18.75" customHeight="1" x14ac:dyDescent="0.3">
      <c r="A107" s="132" t="s">
        <v>128</v>
      </c>
      <c r="B107" s="133">
        <v>582888</v>
      </c>
    </row>
    <row r="108" spans="1:2" ht="15.75" customHeight="1" x14ac:dyDescent="0.3">
      <c r="A108" s="130" t="s">
        <v>129</v>
      </c>
      <c r="B108" s="131">
        <v>14301202</v>
      </c>
    </row>
    <row r="109" spans="1:2" ht="36" customHeight="1" x14ac:dyDescent="0.3">
      <c r="A109" s="130" t="s">
        <v>73</v>
      </c>
      <c r="B109" s="131"/>
    </row>
    <row r="110" spans="1:2" ht="20.25" customHeight="1" x14ac:dyDescent="0.3">
      <c r="A110" s="130" t="s">
        <v>74</v>
      </c>
      <c r="B110" s="131"/>
    </row>
    <row r="111" spans="1:2" ht="18.75" customHeight="1" x14ac:dyDescent="0.3">
      <c r="A111" s="130" t="s">
        <v>75</v>
      </c>
      <c r="B111" s="131">
        <v>15000</v>
      </c>
    </row>
    <row r="112" spans="1:2" ht="33" customHeight="1" x14ac:dyDescent="0.3">
      <c r="A112" s="130" t="s">
        <v>76</v>
      </c>
      <c r="B112" s="131"/>
    </row>
    <row r="113" spans="1:2" ht="32.25" customHeight="1" x14ac:dyDescent="0.3">
      <c r="A113" s="130" t="s">
        <v>77</v>
      </c>
      <c r="B113" s="131"/>
    </row>
    <row r="114" spans="1:2" ht="30" customHeight="1" x14ac:dyDescent="0.3">
      <c r="A114" s="130" t="s">
        <v>78</v>
      </c>
      <c r="B114" s="131"/>
    </row>
    <row r="115" spans="1:2" ht="16.5" customHeight="1" x14ac:dyDescent="0.3">
      <c r="A115" s="132" t="s">
        <v>130</v>
      </c>
      <c r="B115" s="133">
        <f>B114+B113+B112+B111+B110+B109+B108</f>
        <v>14316202</v>
      </c>
    </row>
    <row r="116" spans="1:2" ht="18" customHeight="1" x14ac:dyDescent="0.3">
      <c r="A116" s="132" t="s">
        <v>131</v>
      </c>
      <c r="B116" s="133">
        <f>B115+B107+B106</f>
        <v>48677873</v>
      </c>
    </row>
    <row r="117" spans="1:2" ht="21.75" customHeight="1" x14ac:dyDescent="0.3">
      <c r="A117" s="132" t="s">
        <v>79</v>
      </c>
      <c r="B117" s="133">
        <v>-623000</v>
      </c>
    </row>
    <row r="118" spans="1:2" ht="16.5" customHeight="1" x14ac:dyDescent="0.3">
      <c r="A118" s="130" t="s">
        <v>80</v>
      </c>
      <c r="B118" s="131">
        <v>2272604</v>
      </c>
    </row>
    <row r="119" spans="1:2" ht="16.5" customHeight="1" x14ac:dyDescent="0.3">
      <c r="A119" s="130" t="s">
        <v>81</v>
      </c>
      <c r="B119" s="131">
        <v>0</v>
      </c>
    </row>
    <row r="120" spans="1:2" ht="18.75" customHeight="1" x14ac:dyDescent="0.3">
      <c r="A120" s="130" t="s">
        <v>82</v>
      </c>
      <c r="B120" s="131"/>
    </row>
    <row r="121" spans="1:2" ht="19.5" customHeight="1" x14ac:dyDescent="0.3">
      <c r="A121" s="132" t="s">
        <v>132</v>
      </c>
      <c r="B121" s="133">
        <f>B118+B119+B120</f>
        <v>2272604</v>
      </c>
    </row>
    <row r="122" spans="1:2" ht="18" customHeight="1" x14ac:dyDescent="0.3">
      <c r="A122" s="134" t="s">
        <v>133</v>
      </c>
      <c r="B122" s="135">
        <f>B121+B117+B116+B105+B99+B95</f>
        <v>851341495</v>
      </c>
    </row>
    <row r="123" spans="1:2" ht="15.75" customHeight="1" x14ac:dyDescent="0.3">
      <c r="A123" s="171" t="s">
        <v>83</v>
      </c>
      <c r="B123" s="178"/>
    </row>
    <row r="124" spans="1:2" ht="18.75" customHeight="1" x14ac:dyDescent="0.3">
      <c r="A124" s="130" t="s">
        <v>84</v>
      </c>
      <c r="B124" s="131">
        <v>632009121</v>
      </c>
    </row>
    <row r="125" spans="1:2" ht="20.25" customHeight="1" x14ac:dyDescent="0.3">
      <c r="A125" s="130" t="s">
        <v>85</v>
      </c>
      <c r="B125" s="131">
        <v>40516217</v>
      </c>
    </row>
    <row r="126" spans="1:2" ht="18.75" customHeight="1" x14ac:dyDescent="0.3">
      <c r="A126" s="130" t="s">
        <v>86</v>
      </c>
      <c r="B126" s="131">
        <v>57981648</v>
      </c>
    </row>
    <row r="127" spans="1:2" ht="18" customHeight="1" x14ac:dyDescent="0.3">
      <c r="A127" s="130" t="s">
        <v>87</v>
      </c>
      <c r="B127" s="131">
        <v>-113789199</v>
      </c>
    </row>
    <row r="128" spans="1:2" ht="16.5" customHeight="1" x14ac:dyDescent="0.3">
      <c r="A128" s="130" t="s">
        <v>88</v>
      </c>
      <c r="B128" s="131"/>
    </row>
    <row r="129" spans="1:2" ht="17.25" customHeight="1" x14ac:dyDescent="0.3">
      <c r="A129" s="130" t="s">
        <v>89</v>
      </c>
      <c r="B129" s="131">
        <v>160116958</v>
      </c>
    </row>
    <row r="130" spans="1:2" ht="15.75" customHeight="1" x14ac:dyDescent="0.3">
      <c r="A130" s="132" t="s">
        <v>134</v>
      </c>
      <c r="B130" s="133">
        <f>B129+B128+B127+B126+B125+B124</f>
        <v>776834745</v>
      </c>
    </row>
    <row r="131" spans="1:2" ht="16.5" customHeight="1" x14ac:dyDescent="0.3">
      <c r="A131" s="132" t="s">
        <v>135</v>
      </c>
      <c r="B131" s="133">
        <v>624943</v>
      </c>
    </row>
    <row r="132" spans="1:2" ht="18.75" customHeight="1" x14ac:dyDescent="0.3">
      <c r="A132" s="132" t="s">
        <v>136</v>
      </c>
      <c r="B132" s="133">
        <v>3432892</v>
      </c>
    </row>
    <row r="133" spans="1:2" ht="17.25" customHeight="1" x14ac:dyDescent="0.3">
      <c r="A133" s="130" t="s">
        <v>102</v>
      </c>
      <c r="B133" s="131">
        <v>75325</v>
      </c>
    </row>
    <row r="134" spans="1:2" ht="35.25" customHeight="1" x14ac:dyDescent="0.3">
      <c r="A134" s="130" t="s">
        <v>103</v>
      </c>
      <c r="B134" s="131"/>
    </row>
    <row r="135" spans="1:2" ht="21" customHeight="1" x14ac:dyDescent="0.3">
      <c r="A135" s="130" t="s">
        <v>104</v>
      </c>
      <c r="B135" s="131">
        <v>66358</v>
      </c>
    </row>
    <row r="136" spans="1:2" ht="15.75" customHeight="1" x14ac:dyDescent="0.3">
      <c r="A136" s="130" t="s">
        <v>105</v>
      </c>
      <c r="B136" s="131"/>
    </row>
    <row r="137" spans="1:2" ht="33.75" customHeight="1" x14ac:dyDescent="0.3">
      <c r="A137" s="130" t="s">
        <v>106</v>
      </c>
      <c r="B137" s="131"/>
    </row>
    <row r="138" spans="1:2" ht="32.25" customHeight="1" x14ac:dyDescent="0.3">
      <c r="A138" s="130" t="s">
        <v>107</v>
      </c>
      <c r="B138" s="131"/>
    </row>
    <row r="139" spans="1:2" ht="30" customHeight="1" x14ac:dyDescent="0.3">
      <c r="A139" s="130" t="s">
        <v>108</v>
      </c>
      <c r="B139" s="131"/>
    </row>
    <row r="140" spans="1:2" ht="26.25" customHeight="1" x14ac:dyDescent="0.3">
      <c r="A140" s="132" t="s">
        <v>109</v>
      </c>
      <c r="B140" s="133">
        <v>141683</v>
      </c>
    </row>
    <row r="141" spans="1:2" ht="16.5" customHeight="1" x14ac:dyDescent="0.3">
      <c r="A141" s="132" t="s">
        <v>137</v>
      </c>
      <c r="B141" s="133">
        <f>B140+B132+B131</f>
        <v>4199518</v>
      </c>
    </row>
    <row r="142" spans="1:2" ht="18.75" customHeight="1" x14ac:dyDescent="0.3">
      <c r="A142" s="132" t="s">
        <v>110</v>
      </c>
      <c r="B142" s="133"/>
    </row>
    <row r="143" spans="1:2" ht="28.5" customHeight="1" x14ac:dyDescent="0.3">
      <c r="A143" s="132" t="s">
        <v>111</v>
      </c>
      <c r="B143" s="133"/>
    </row>
    <row r="144" spans="1:2" ht="17.25" customHeight="1" x14ac:dyDescent="0.3">
      <c r="A144" s="130" t="s">
        <v>112</v>
      </c>
      <c r="B144" s="131"/>
    </row>
    <row r="145" spans="1:2" ht="17.25" customHeight="1" x14ac:dyDescent="0.3">
      <c r="A145" s="130" t="s">
        <v>113</v>
      </c>
      <c r="B145" s="131">
        <v>1528662</v>
      </c>
    </row>
    <row r="146" spans="1:2" ht="18.75" customHeight="1" x14ac:dyDescent="0.3">
      <c r="A146" s="130" t="s">
        <v>114</v>
      </c>
      <c r="B146" s="131">
        <v>68778570</v>
      </c>
    </row>
    <row r="147" spans="1:2" ht="18" customHeight="1" x14ac:dyDescent="0.3">
      <c r="A147" s="132" t="s">
        <v>138</v>
      </c>
      <c r="B147" s="133">
        <f>B144+B145+B146</f>
        <v>70307232</v>
      </c>
    </row>
    <row r="148" spans="1:2" ht="16.5" customHeight="1" x14ac:dyDescent="0.3">
      <c r="A148" s="134" t="s">
        <v>139</v>
      </c>
      <c r="B148" s="135">
        <f>B147+B143+B142+B141+B130</f>
        <v>851341495</v>
      </c>
    </row>
    <row r="149" spans="1:2" x14ac:dyDescent="0.3">
      <c r="A149" s="178" t="s">
        <v>147</v>
      </c>
      <c r="B149" s="178"/>
    </row>
    <row r="150" spans="1:2" x14ac:dyDescent="0.3">
      <c r="A150" s="178" t="s">
        <v>991</v>
      </c>
      <c r="B150" s="178">
        <v>32089723</v>
      </c>
    </row>
    <row r="151" spans="1:2" x14ac:dyDescent="0.3">
      <c r="A151" s="178"/>
      <c r="B151" s="178"/>
    </row>
    <row r="152" spans="1:2" x14ac:dyDescent="0.3">
      <c r="A152" s="178"/>
      <c r="B152" s="178"/>
    </row>
    <row r="153" spans="1:2" x14ac:dyDescent="0.3">
      <c r="A153" s="38"/>
      <c r="B153" s="38"/>
    </row>
  </sheetData>
  <mergeCells count="2">
    <mergeCell ref="A4:B4"/>
    <mergeCell ref="A5:B5"/>
  </mergeCells>
  <pageMargins left="0.7" right="0.7" top="0.75" bottom="0.75" header="0.3" footer="0.3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AI315"/>
  <sheetViews>
    <sheetView workbookViewId="0">
      <pane xSplit="1" topLeftCell="B1" activePane="topRight" state="frozen"/>
      <selection activeCell="A8" sqref="A8"/>
      <selection pane="topRight" activeCell="A2" sqref="A2:IV3"/>
    </sheetView>
  </sheetViews>
  <sheetFormatPr defaultRowHeight="14.4" x14ac:dyDescent="0.3"/>
  <cols>
    <col min="1" max="1" width="105.109375" customWidth="1"/>
    <col min="2" max="2" width="11.44140625" customWidth="1"/>
    <col min="3" max="3" width="1.44140625" hidden="1" customWidth="1"/>
    <col min="4" max="4" width="19.44140625" customWidth="1"/>
    <col min="5" max="5" width="27.6640625" customWidth="1"/>
    <col min="6" max="6" width="23.88671875" customWidth="1"/>
    <col min="7" max="8" width="21.44140625" customWidth="1"/>
    <col min="9" max="9" width="15.5546875" customWidth="1"/>
    <col min="10" max="11" width="12.44140625" customWidth="1"/>
    <col min="12" max="14" width="19.6640625" customWidth="1"/>
    <col min="15" max="15" width="19.6640625" style="287" customWidth="1"/>
    <col min="16" max="19" width="19.6640625" customWidth="1"/>
    <col min="20" max="20" width="19.6640625" style="287" customWidth="1"/>
    <col min="21" max="21" width="19.6640625" customWidth="1"/>
    <col min="22" max="24" width="19.5546875" customWidth="1"/>
    <col min="25" max="25" width="14.5546875" customWidth="1"/>
  </cols>
  <sheetData>
    <row r="1" spans="1:35" s="303" customFormat="1" x14ac:dyDescent="0.3"/>
    <row r="2" spans="1:35" s="303" customFormat="1" ht="15.6" x14ac:dyDescent="0.3">
      <c r="A2" s="310" t="s">
        <v>1108</v>
      </c>
      <c r="D2" s="104"/>
      <c r="E2" s="104"/>
    </row>
    <row r="3" spans="1:35" s="303" customFormat="1" ht="18" x14ac:dyDescent="0.35">
      <c r="A3" s="107" t="s">
        <v>1084</v>
      </c>
      <c r="D3" s="104"/>
      <c r="E3" s="104"/>
    </row>
    <row r="4" spans="1:35" ht="18" x14ac:dyDescent="0.35">
      <c r="A4" s="195" t="s">
        <v>1004</v>
      </c>
    </row>
    <row r="5" spans="1:35" ht="3.75" customHeight="1" x14ac:dyDescent="0.35">
      <c r="A5" s="59"/>
    </row>
    <row r="6" spans="1:35" ht="0.75" hidden="1" customHeight="1" x14ac:dyDescent="0.3">
      <c r="A6" s="126" t="s">
        <v>936</v>
      </c>
      <c r="Y6" t="s">
        <v>992</v>
      </c>
    </row>
    <row r="7" spans="1:35" ht="56.25" customHeight="1" x14ac:dyDescent="0.3">
      <c r="A7" s="2" t="s">
        <v>245</v>
      </c>
      <c r="B7" s="3" t="s">
        <v>246</v>
      </c>
      <c r="C7" s="3"/>
      <c r="D7" s="236" t="s">
        <v>957</v>
      </c>
      <c r="E7" s="103" t="s">
        <v>967</v>
      </c>
      <c r="F7" s="103" t="s">
        <v>958</v>
      </c>
      <c r="G7" s="103" t="s">
        <v>959</v>
      </c>
      <c r="H7" s="103" t="s">
        <v>993</v>
      </c>
      <c r="I7" s="103" t="s">
        <v>1001</v>
      </c>
      <c r="J7" s="103" t="s">
        <v>1051</v>
      </c>
      <c r="K7" s="285" t="s">
        <v>1052</v>
      </c>
      <c r="L7" s="103" t="s">
        <v>968</v>
      </c>
      <c r="M7" s="103" t="s">
        <v>969</v>
      </c>
      <c r="N7" s="103" t="s">
        <v>1053</v>
      </c>
      <c r="O7" s="103" t="s">
        <v>1080</v>
      </c>
      <c r="P7" s="103" t="s">
        <v>1054</v>
      </c>
      <c r="Q7" s="103" t="s">
        <v>1055</v>
      </c>
      <c r="R7" s="193" t="s">
        <v>1056</v>
      </c>
      <c r="S7" s="103" t="s">
        <v>1057</v>
      </c>
      <c r="T7" s="103" t="s">
        <v>1081</v>
      </c>
      <c r="U7" s="103" t="s">
        <v>1058</v>
      </c>
      <c r="V7" s="103" t="s">
        <v>970</v>
      </c>
      <c r="W7" s="236" t="s">
        <v>1059</v>
      </c>
      <c r="X7" s="286" t="s">
        <v>1060</v>
      </c>
      <c r="Y7" s="50" t="s">
        <v>964</v>
      </c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x14ac:dyDescent="0.3">
      <c r="A8" s="5" t="s">
        <v>247</v>
      </c>
      <c r="B8" s="6" t="s">
        <v>248</v>
      </c>
      <c r="C8" s="6"/>
      <c r="D8" s="246"/>
      <c r="E8" s="246"/>
      <c r="F8" s="246"/>
      <c r="G8" s="246"/>
      <c r="H8" s="246"/>
      <c r="I8" s="246">
        <v>1470771</v>
      </c>
      <c r="J8" s="246"/>
      <c r="K8" s="246"/>
      <c r="L8" s="246"/>
      <c r="M8" s="246">
        <v>1920000</v>
      </c>
      <c r="N8" s="246"/>
      <c r="O8" s="246"/>
      <c r="P8" s="246"/>
      <c r="Q8" s="246">
        <v>237800</v>
      </c>
      <c r="R8" s="246">
        <v>1592858</v>
      </c>
      <c r="S8" s="246">
        <v>281800</v>
      </c>
      <c r="T8" s="246"/>
      <c r="U8" s="246"/>
      <c r="V8" s="246"/>
      <c r="W8" s="246"/>
      <c r="X8" s="246"/>
      <c r="Y8" s="246">
        <f t="shared" ref="Y8:Y21" si="0">SUM(D8:X8)</f>
        <v>5503229</v>
      </c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x14ac:dyDescent="0.3">
      <c r="A9" s="5" t="s">
        <v>249</v>
      </c>
      <c r="B9" s="6" t="s">
        <v>250</v>
      </c>
      <c r="C9" s="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>
        <f t="shared" si="0"/>
        <v>0</v>
      </c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x14ac:dyDescent="0.3">
      <c r="A10" s="5" t="s">
        <v>251</v>
      </c>
      <c r="B10" s="6" t="s">
        <v>252</v>
      </c>
      <c r="C10" s="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>
        <f t="shared" si="0"/>
        <v>0</v>
      </c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x14ac:dyDescent="0.3">
      <c r="A11" s="5" t="s">
        <v>253</v>
      </c>
      <c r="B11" s="6" t="s">
        <v>254</v>
      </c>
      <c r="C11" s="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>
        <f t="shared" si="0"/>
        <v>0</v>
      </c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x14ac:dyDescent="0.3">
      <c r="A12" s="5" t="s">
        <v>255</v>
      </c>
      <c r="B12" s="6" t="s">
        <v>256</v>
      </c>
      <c r="C12" s="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>
        <f t="shared" si="0"/>
        <v>0</v>
      </c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x14ac:dyDescent="0.3">
      <c r="A13" s="5" t="s">
        <v>257</v>
      </c>
      <c r="B13" s="6" t="s">
        <v>258</v>
      </c>
      <c r="C13" s="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>
        <f t="shared" si="0"/>
        <v>0</v>
      </c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x14ac:dyDescent="0.3">
      <c r="A14" s="5" t="s">
        <v>259</v>
      </c>
      <c r="B14" s="6" t="s">
        <v>260</v>
      </c>
      <c r="C14" s="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>
        <f t="shared" si="0"/>
        <v>0</v>
      </c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x14ac:dyDescent="0.3">
      <c r="A15" s="5" t="s">
        <v>261</v>
      </c>
      <c r="B15" s="6" t="s">
        <v>262</v>
      </c>
      <c r="C15" s="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>
        <f t="shared" si="0"/>
        <v>0</v>
      </c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x14ac:dyDescent="0.3">
      <c r="A16" s="5" t="s">
        <v>263</v>
      </c>
      <c r="B16" s="6" t="s">
        <v>264</v>
      </c>
      <c r="C16" s="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>
        <v>13260</v>
      </c>
      <c r="S16" s="246"/>
      <c r="T16" s="246"/>
      <c r="U16" s="246"/>
      <c r="V16" s="246"/>
      <c r="W16" s="246"/>
      <c r="X16" s="246"/>
      <c r="Y16" s="246">
        <f t="shared" si="0"/>
        <v>13260</v>
      </c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x14ac:dyDescent="0.3">
      <c r="A17" s="5" t="s">
        <v>265</v>
      </c>
      <c r="B17" s="6" t="s">
        <v>266</v>
      </c>
      <c r="C17" s="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>
        <f t="shared" si="0"/>
        <v>0</v>
      </c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x14ac:dyDescent="0.3">
      <c r="A18" s="5" t="s">
        <v>267</v>
      </c>
      <c r="B18" s="6" t="s">
        <v>268</v>
      </c>
      <c r="C18" s="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>
        <f t="shared" si="0"/>
        <v>0</v>
      </c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x14ac:dyDescent="0.3">
      <c r="A19" s="5" t="s">
        <v>269</v>
      </c>
      <c r="B19" s="6" t="s">
        <v>270</v>
      </c>
      <c r="C19" s="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>
        <f t="shared" si="0"/>
        <v>0</v>
      </c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x14ac:dyDescent="0.3">
      <c r="A20" s="5" t="s">
        <v>593</v>
      </c>
      <c r="B20" s="6" t="s">
        <v>271</v>
      </c>
      <c r="C20" s="6"/>
      <c r="D20" s="246">
        <v>112313</v>
      </c>
      <c r="E20" s="246"/>
      <c r="F20" s="246"/>
      <c r="G20" s="246"/>
      <c r="H20" s="246"/>
      <c r="I20" s="246">
        <v>106694</v>
      </c>
      <c r="J20" s="246"/>
      <c r="K20" s="246"/>
      <c r="L20" s="246"/>
      <c r="M20" s="246">
        <v>111800</v>
      </c>
      <c r="N20" s="246"/>
      <c r="O20" s="246"/>
      <c r="P20" s="246"/>
      <c r="Q20" s="246">
        <v>1600</v>
      </c>
      <c r="R20" s="246">
        <v>77665</v>
      </c>
      <c r="S20" s="246">
        <v>254000</v>
      </c>
      <c r="T20" s="246"/>
      <c r="U20" s="246"/>
      <c r="V20" s="246"/>
      <c r="W20" s="246"/>
      <c r="X20" s="246"/>
      <c r="Y20" s="246">
        <f t="shared" si="0"/>
        <v>664072</v>
      </c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x14ac:dyDescent="0.3">
      <c r="A21" s="7" t="s">
        <v>272</v>
      </c>
      <c r="B21" s="8" t="s">
        <v>271</v>
      </c>
      <c r="C21" s="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>
        <f t="shared" si="0"/>
        <v>0</v>
      </c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x14ac:dyDescent="0.3">
      <c r="A22" s="9" t="s">
        <v>594</v>
      </c>
      <c r="B22" s="10" t="s">
        <v>273</v>
      </c>
      <c r="C22" s="10"/>
      <c r="D22" s="246">
        <f>SUM(D8:D20)</f>
        <v>112313</v>
      </c>
      <c r="E22" s="246">
        <f t="shared" ref="E22:Y22" si="1">SUM(E8:E20)</f>
        <v>0</v>
      </c>
      <c r="F22" s="246">
        <f t="shared" si="1"/>
        <v>0</v>
      </c>
      <c r="G22" s="246">
        <f t="shared" si="1"/>
        <v>0</v>
      </c>
      <c r="H22" s="246">
        <f t="shared" si="1"/>
        <v>0</v>
      </c>
      <c r="I22" s="246">
        <f t="shared" si="1"/>
        <v>1577465</v>
      </c>
      <c r="J22" s="246">
        <f t="shared" si="1"/>
        <v>0</v>
      </c>
      <c r="K22" s="246">
        <f t="shared" si="1"/>
        <v>0</v>
      </c>
      <c r="L22" s="246">
        <f t="shared" si="1"/>
        <v>0</v>
      </c>
      <c r="M22" s="246">
        <f t="shared" si="1"/>
        <v>2031800</v>
      </c>
      <c r="N22" s="246">
        <f t="shared" si="1"/>
        <v>0</v>
      </c>
      <c r="O22" s="246">
        <f t="shared" si="1"/>
        <v>0</v>
      </c>
      <c r="P22" s="246">
        <f t="shared" si="1"/>
        <v>0</v>
      </c>
      <c r="Q22" s="246">
        <f t="shared" si="1"/>
        <v>239400</v>
      </c>
      <c r="R22" s="246">
        <f t="shared" si="1"/>
        <v>1683783</v>
      </c>
      <c r="S22" s="246">
        <f t="shared" si="1"/>
        <v>535800</v>
      </c>
      <c r="T22" s="246">
        <f t="shared" si="1"/>
        <v>0</v>
      </c>
      <c r="U22" s="246">
        <f t="shared" si="1"/>
        <v>0</v>
      </c>
      <c r="V22" s="246">
        <f t="shared" si="1"/>
        <v>0</v>
      </c>
      <c r="W22" s="246">
        <f t="shared" si="1"/>
        <v>0</v>
      </c>
      <c r="X22" s="246">
        <f t="shared" si="1"/>
        <v>0</v>
      </c>
      <c r="Y22" s="246">
        <f t="shared" si="1"/>
        <v>6180561</v>
      </c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 x14ac:dyDescent="0.3">
      <c r="A23" s="5" t="s">
        <v>274</v>
      </c>
      <c r="B23" s="6" t="s">
        <v>275</v>
      </c>
      <c r="C23" s="6"/>
      <c r="D23" s="246">
        <v>6844824</v>
      </c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>
        <f>SUM(D23:X23)</f>
        <v>6844824</v>
      </c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35" x14ac:dyDescent="0.3">
      <c r="A24" s="5" t="s">
        <v>276</v>
      </c>
      <c r="B24" s="6" t="s">
        <v>277</v>
      </c>
      <c r="C24" s="6"/>
      <c r="D24" s="246">
        <v>522003</v>
      </c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>
        <v>124000</v>
      </c>
      <c r="R24" s="246"/>
      <c r="S24" s="246"/>
      <c r="T24" s="246"/>
      <c r="U24" s="246"/>
      <c r="V24" s="246"/>
      <c r="W24" s="246"/>
      <c r="X24" s="246"/>
      <c r="Y24" s="246">
        <f>SUM(D24:X24)</f>
        <v>646003</v>
      </c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1:35" x14ac:dyDescent="0.3">
      <c r="A25" s="5" t="s">
        <v>278</v>
      </c>
      <c r="B25" s="6" t="s">
        <v>279</v>
      </c>
      <c r="C25" s="6"/>
      <c r="D25" s="246">
        <v>1611044</v>
      </c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>
        <v>330000</v>
      </c>
      <c r="R25" s="246"/>
      <c r="S25" s="246"/>
      <c r="T25" s="246"/>
      <c r="U25" s="246"/>
      <c r="V25" s="246"/>
      <c r="W25" s="246"/>
      <c r="X25" s="246"/>
      <c r="Y25" s="246">
        <f>SUM(D25:X25)</f>
        <v>1941044</v>
      </c>
      <c r="Z25" s="4"/>
      <c r="AA25" s="4"/>
      <c r="AB25" s="4"/>
      <c r="AC25" s="4"/>
      <c r="AD25" s="4"/>
      <c r="AE25" s="4"/>
      <c r="AF25" s="4"/>
      <c r="AG25" s="4"/>
      <c r="AH25" s="4"/>
      <c r="AI25" s="4"/>
    </row>
    <row r="26" spans="1:35" x14ac:dyDescent="0.3">
      <c r="A26" s="9" t="s">
        <v>595</v>
      </c>
      <c r="B26" s="10" t="s">
        <v>280</v>
      </c>
      <c r="C26" s="10"/>
      <c r="D26" s="246">
        <f>SUM(D23:D25)</f>
        <v>8977871</v>
      </c>
      <c r="E26" s="246">
        <f t="shared" ref="E26:X26" si="2">SUM(E23:E25)</f>
        <v>0</v>
      </c>
      <c r="F26" s="246">
        <f t="shared" si="2"/>
        <v>0</v>
      </c>
      <c r="G26" s="246">
        <f t="shared" si="2"/>
        <v>0</v>
      </c>
      <c r="H26" s="246">
        <f t="shared" si="2"/>
        <v>0</v>
      </c>
      <c r="I26" s="246">
        <f t="shared" si="2"/>
        <v>0</v>
      </c>
      <c r="J26" s="246">
        <f t="shared" si="2"/>
        <v>0</v>
      </c>
      <c r="K26" s="246"/>
      <c r="L26" s="246">
        <f t="shared" si="2"/>
        <v>0</v>
      </c>
      <c r="M26" s="246">
        <f t="shared" si="2"/>
        <v>0</v>
      </c>
      <c r="N26" s="246">
        <f t="shared" si="2"/>
        <v>0</v>
      </c>
      <c r="O26" s="246"/>
      <c r="P26" s="246">
        <f t="shared" si="2"/>
        <v>0</v>
      </c>
      <c r="Q26" s="246">
        <f t="shared" si="2"/>
        <v>454000</v>
      </c>
      <c r="R26" s="246"/>
      <c r="S26" s="246">
        <f t="shared" si="2"/>
        <v>0</v>
      </c>
      <c r="T26" s="246"/>
      <c r="U26" s="246"/>
      <c r="V26" s="246">
        <f t="shared" si="2"/>
        <v>0</v>
      </c>
      <c r="W26" s="246">
        <f t="shared" si="2"/>
        <v>0</v>
      </c>
      <c r="X26" s="246">
        <f t="shared" si="2"/>
        <v>0</v>
      </c>
      <c r="Y26" s="246">
        <f>SUM(D26:X26)</f>
        <v>9431871</v>
      </c>
      <c r="Z26" s="4"/>
      <c r="AA26" s="4"/>
      <c r="AB26" s="4"/>
      <c r="AC26" s="4"/>
      <c r="AD26" s="4"/>
      <c r="AE26" s="4"/>
      <c r="AF26" s="4"/>
      <c r="AG26" s="4"/>
      <c r="AH26" s="4"/>
      <c r="AI26" s="4"/>
    </row>
    <row r="27" spans="1:35" ht="15.6" x14ac:dyDescent="0.3">
      <c r="A27" s="11" t="s">
        <v>596</v>
      </c>
      <c r="B27" s="12" t="s">
        <v>281</v>
      </c>
      <c r="C27" s="10"/>
      <c r="D27" s="246">
        <f>D22+D26</f>
        <v>9090184</v>
      </c>
      <c r="E27" s="246">
        <f t="shared" ref="E27:Y27" si="3">E22+E26</f>
        <v>0</v>
      </c>
      <c r="F27" s="246">
        <f t="shared" si="3"/>
        <v>0</v>
      </c>
      <c r="G27" s="246">
        <f t="shared" si="3"/>
        <v>0</v>
      </c>
      <c r="H27" s="246">
        <f t="shared" si="3"/>
        <v>0</v>
      </c>
      <c r="I27" s="246">
        <f t="shared" si="3"/>
        <v>1577465</v>
      </c>
      <c r="J27" s="246">
        <f t="shared" si="3"/>
        <v>0</v>
      </c>
      <c r="K27" s="246"/>
      <c r="L27" s="246">
        <f t="shared" si="3"/>
        <v>0</v>
      </c>
      <c r="M27" s="246">
        <f t="shared" si="3"/>
        <v>2031800</v>
      </c>
      <c r="N27" s="246">
        <f t="shared" si="3"/>
        <v>0</v>
      </c>
      <c r="O27" s="246">
        <f t="shared" si="3"/>
        <v>0</v>
      </c>
      <c r="P27" s="246">
        <f t="shared" si="3"/>
        <v>0</v>
      </c>
      <c r="Q27" s="246">
        <f t="shared" si="3"/>
        <v>693400</v>
      </c>
      <c r="R27" s="246">
        <f t="shared" si="3"/>
        <v>1683783</v>
      </c>
      <c r="S27" s="246">
        <f t="shared" si="3"/>
        <v>535800</v>
      </c>
      <c r="T27" s="246">
        <f t="shared" si="3"/>
        <v>0</v>
      </c>
      <c r="U27" s="246">
        <f t="shared" si="3"/>
        <v>0</v>
      </c>
      <c r="V27" s="246">
        <f t="shared" si="3"/>
        <v>0</v>
      </c>
      <c r="W27" s="246">
        <f t="shared" si="3"/>
        <v>0</v>
      </c>
      <c r="X27" s="246">
        <f t="shared" si="3"/>
        <v>0</v>
      </c>
      <c r="Y27" s="246">
        <f t="shared" si="3"/>
        <v>15612432</v>
      </c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spans="1:35" x14ac:dyDescent="0.3">
      <c r="A28" s="13" t="s">
        <v>597</v>
      </c>
      <c r="B28" s="6" t="s">
        <v>282</v>
      </c>
      <c r="C28" s="6"/>
      <c r="D28" s="246">
        <v>1557860</v>
      </c>
      <c r="E28" s="246"/>
      <c r="F28" s="246"/>
      <c r="G28" s="246"/>
      <c r="H28" s="246"/>
      <c r="I28" s="246">
        <v>150347</v>
      </c>
      <c r="J28" s="246"/>
      <c r="K28" s="246"/>
      <c r="L28" s="246"/>
      <c r="M28" s="246">
        <v>338521</v>
      </c>
      <c r="N28" s="246"/>
      <c r="O28" s="246"/>
      <c r="P28" s="246"/>
      <c r="Q28" s="246">
        <v>54407</v>
      </c>
      <c r="R28" s="246">
        <v>258931</v>
      </c>
      <c r="S28" s="246">
        <v>79164</v>
      </c>
      <c r="T28" s="246"/>
      <c r="U28" s="246"/>
      <c r="V28" s="246"/>
      <c r="W28" s="246"/>
      <c r="X28" s="246"/>
      <c r="Y28" s="246">
        <f t="shared" ref="Y28:Y34" si="4">SUM(D28:X28)</f>
        <v>2439230</v>
      </c>
      <c r="Z28" s="4"/>
      <c r="AA28" s="4"/>
      <c r="AB28" s="4"/>
      <c r="AC28" s="4"/>
      <c r="AD28" s="4"/>
      <c r="AE28" s="4"/>
      <c r="AF28" s="4"/>
      <c r="AG28" s="4"/>
      <c r="AH28" s="4"/>
      <c r="AI28" s="4"/>
    </row>
    <row r="29" spans="1:35" x14ac:dyDescent="0.3">
      <c r="A29" s="13" t="s">
        <v>598</v>
      </c>
      <c r="B29" s="6" t="s">
        <v>282</v>
      </c>
      <c r="C29" s="6"/>
      <c r="D29" s="246"/>
      <c r="E29" s="246"/>
      <c r="F29" s="246"/>
      <c r="G29" s="246"/>
      <c r="H29" s="246"/>
      <c r="I29" s="246">
        <v>7783</v>
      </c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>
        <f t="shared" si="4"/>
        <v>7783</v>
      </c>
      <c r="Z29" s="4"/>
      <c r="AA29" s="4"/>
      <c r="AB29" s="4"/>
      <c r="AC29" s="4"/>
      <c r="AD29" s="4"/>
      <c r="AE29" s="4"/>
      <c r="AF29" s="4"/>
      <c r="AG29" s="4"/>
      <c r="AH29" s="4"/>
      <c r="AI29" s="4"/>
    </row>
    <row r="30" spans="1:35" x14ac:dyDescent="0.3">
      <c r="A30" s="13" t="s">
        <v>599</v>
      </c>
      <c r="B30" s="6" t="s">
        <v>282</v>
      </c>
      <c r="C30" s="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>
        <f t="shared" si="4"/>
        <v>0</v>
      </c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5" x14ac:dyDescent="0.3">
      <c r="A31" s="13" t="s">
        <v>600</v>
      </c>
      <c r="B31" s="6" t="s">
        <v>282</v>
      </c>
      <c r="C31" s="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>
        <f t="shared" si="4"/>
        <v>0</v>
      </c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x14ac:dyDescent="0.3">
      <c r="A32" s="13" t="s">
        <v>601</v>
      </c>
      <c r="B32" s="6" t="s">
        <v>282</v>
      </c>
      <c r="C32" s="6"/>
      <c r="D32" s="246">
        <v>19082</v>
      </c>
      <c r="E32" s="246"/>
      <c r="F32" s="246"/>
      <c r="G32" s="246"/>
      <c r="H32" s="246"/>
      <c r="I32" s="246">
        <v>39425</v>
      </c>
      <c r="J32" s="246"/>
      <c r="K32" s="246"/>
      <c r="L32" s="246"/>
      <c r="M32" s="246"/>
      <c r="N32" s="246"/>
      <c r="O32" s="246"/>
      <c r="P32" s="246"/>
      <c r="Q32" s="246"/>
      <c r="R32" s="246"/>
      <c r="S32" s="246">
        <v>58516</v>
      </c>
      <c r="T32" s="246"/>
      <c r="U32" s="246"/>
      <c r="V32" s="246"/>
      <c r="W32" s="246"/>
      <c r="X32" s="246"/>
      <c r="Y32" s="246">
        <f t="shared" si="4"/>
        <v>117023</v>
      </c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1:35" ht="15" customHeight="1" x14ac:dyDescent="0.3">
      <c r="A33" s="13" t="s">
        <v>602</v>
      </c>
      <c r="B33" s="6" t="s">
        <v>282</v>
      </c>
      <c r="C33" s="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>
        <f t="shared" si="4"/>
        <v>0</v>
      </c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1:35" x14ac:dyDescent="0.3">
      <c r="A34" s="13" t="s">
        <v>603</v>
      </c>
      <c r="B34" s="6" t="s">
        <v>282</v>
      </c>
      <c r="C34" s="6"/>
      <c r="D34" s="246">
        <v>345575</v>
      </c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>
        <f t="shared" si="4"/>
        <v>345575</v>
      </c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1:35" ht="15.6" x14ac:dyDescent="0.3">
      <c r="A35" s="11" t="s">
        <v>604</v>
      </c>
      <c r="B35" s="12" t="s">
        <v>282</v>
      </c>
      <c r="C35" s="6"/>
      <c r="D35" s="246">
        <f>SUM(D28:D34)</f>
        <v>1922517</v>
      </c>
      <c r="E35" s="246">
        <f t="shared" ref="E35:Y35" si="5">SUM(E28:E34)</f>
        <v>0</v>
      </c>
      <c r="F35" s="246">
        <f t="shared" si="5"/>
        <v>0</v>
      </c>
      <c r="G35" s="246">
        <f t="shared" si="5"/>
        <v>0</v>
      </c>
      <c r="H35" s="246">
        <f t="shared" si="5"/>
        <v>0</v>
      </c>
      <c r="I35" s="246">
        <f t="shared" si="5"/>
        <v>197555</v>
      </c>
      <c r="J35" s="246">
        <f t="shared" si="5"/>
        <v>0</v>
      </c>
      <c r="K35" s="246"/>
      <c r="L35" s="246">
        <f t="shared" si="5"/>
        <v>0</v>
      </c>
      <c r="M35" s="246">
        <f t="shared" si="5"/>
        <v>338521</v>
      </c>
      <c r="N35" s="246">
        <f t="shared" si="5"/>
        <v>0</v>
      </c>
      <c r="O35" s="246">
        <f t="shared" si="5"/>
        <v>0</v>
      </c>
      <c r="P35" s="246">
        <f t="shared" si="5"/>
        <v>0</v>
      </c>
      <c r="Q35" s="246">
        <f t="shared" si="5"/>
        <v>54407</v>
      </c>
      <c r="R35" s="246">
        <f t="shared" si="5"/>
        <v>258931</v>
      </c>
      <c r="S35" s="246">
        <f t="shared" si="5"/>
        <v>137680</v>
      </c>
      <c r="T35" s="246">
        <f t="shared" si="5"/>
        <v>0</v>
      </c>
      <c r="U35" s="246">
        <f t="shared" si="5"/>
        <v>0</v>
      </c>
      <c r="V35" s="246">
        <f t="shared" si="5"/>
        <v>0</v>
      </c>
      <c r="W35" s="246">
        <f t="shared" si="5"/>
        <v>0</v>
      </c>
      <c r="X35" s="246">
        <f t="shared" si="5"/>
        <v>0</v>
      </c>
      <c r="Y35" s="246">
        <f t="shared" si="5"/>
        <v>2909611</v>
      </c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1:35" x14ac:dyDescent="0.3">
      <c r="A36" s="5" t="s">
        <v>283</v>
      </c>
      <c r="B36" s="6" t="s">
        <v>284</v>
      </c>
      <c r="C36" s="6"/>
      <c r="D36" s="246">
        <v>70481</v>
      </c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>
        <v>12781</v>
      </c>
      <c r="S36" s="246"/>
      <c r="T36" s="246"/>
      <c r="U36" s="246"/>
      <c r="V36" s="246"/>
      <c r="W36" s="246"/>
      <c r="X36" s="246"/>
      <c r="Y36" s="246">
        <f>SUM(D36:X36)</f>
        <v>83262</v>
      </c>
      <c r="Z36" s="4"/>
      <c r="AA36" s="4"/>
      <c r="AB36" s="4"/>
      <c r="AC36" s="4"/>
      <c r="AD36" s="4"/>
      <c r="AE36" s="4"/>
      <c r="AF36" s="4"/>
      <c r="AG36" s="4"/>
      <c r="AH36" s="4"/>
      <c r="AI36" s="4"/>
    </row>
    <row r="37" spans="1:35" x14ac:dyDescent="0.3">
      <c r="A37" s="5" t="s">
        <v>285</v>
      </c>
      <c r="B37" s="6" t="s">
        <v>286</v>
      </c>
      <c r="C37" s="6"/>
      <c r="D37" s="246">
        <v>687457</v>
      </c>
      <c r="E37" s="246">
        <v>51454</v>
      </c>
      <c r="F37" s="246"/>
      <c r="G37" s="246"/>
      <c r="H37" s="246"/>
      <c r="I37" s="246"/>
      <c r="J37" s="246"/>
      <c r="K37" s="246"/>
      <c r="L37" s="246"/>
      <c r="M37" s="246">
        <v>355167</v>
      </c>
      <c r="N37" s="246">
        <v>18489</v>
      </c>
      <c r="O37" s="246">
        <v>225550</v>
      </c>
      <c r="P37" s="246"/>
      <c r="Q37" s="246">
        <v>166506</v>
      </c>
      <c r="R37" s="246">
        <v>218913</v>
      </c>
      <c r="S37" s="246">
        <v>50744</v>
      </c>
      <c r="T37" s="246"/>
      <c r="U37" s="246"/>
      <c r="V37" s="246">
        <v>784000</v>
      </c>
      <c r="W37" s="246"/>
      <c r="X37" s="246"/>
      <c r="Y37" s="246">
        <f>SUM(D37:X37)</f>
        <v>2558280</v>
      </c>
      <c r="Z37" s="4"/>
      <c r="AA37" s="4"/>
      <c r="AB37" s="4"/>
      <c r="AC37" s="4"/>
      <c r="AD37" s="4"/>
      <c r="AE37" s="4"/>
      <c r="AF37" s="4"/>
      <c r="AG37" s="4"/>
      <c r="AH37" s="4"/>
      <c r="AI37" s="4"/>
    </row>
    <row r="38" spans="1:35" x14ac:dyDescent="0.3">
      <c r="A38" s="5" t="s">
        <v>287</v>
      </c>
      <c r="B38" s="6" t="s">
        <v>288</v>
      </c>
      <c r="C38" s="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>
        <f>SUM(D38:X38)</f>
        <v>0</v>
      </c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35" x14ac:dyDescent="0.3">
      <c r="A39" s="9" t="s">
        <v>605</v>
      </c>
      <c r="B39" s="10" t="s">
        <v>289</v>
      </c>
      <c r="C39" s="10"/>
      <c r="D39" s="246">
        <f>SUM(D36:D38)</f>
        <v>757938</v>
      </c>
      <c r="E39" s="246">
        <f t="shared" ref="E39:Y39" si="6">SUM(E36:E38)</f>
        <v>51454</v>
      </c>
      <c r="F39" s="246">
        <f t="shared" si="6"/>
        <v>0</v>
      </c>
      <c r="G39" s="246">
        <f t="shared" si="6"/>
        <v>0</v>
      </c>
      <c r="H39" s="246">
        <f t="shared" si="6"/>
        <v>0</v>
      </c>
      <c r="I39" s="246">
        <f t="shared" si="6"/>
        <v>0</v>
      </c>
      <c r="J39" s="246">
        <f t="shared" si="6"/>
        <v>0</v>
      </c>
      <c r="K39" s="246">
        <f t="shared" si="6"/>
        <v>0</v>
      </c>
      <c r="L39" s="246">
        <f t="shared" si="6"/>
        <v>0</v>
      </c>
      <c r="M39" s="246">
        <f t="shared" si="6"/>
        <v>355167</v>
      </c>
      <c r="N39" s="246">
        <f t="shared" si="6"/>
        <v>18489</v>
      </c>
      <c r="O39" s="246">
        <f t="shared" si="6"/>
        <v>225550</v>
      </c>
      <c r="P39" s="246">
        <f t="shared" si="6"/>
        <v>0</v>
      </c>
      <c r="Q39" s="246">
        <f t="shared" si="6"/>
        <v>166506</v>
      </c>
      <c r="R39" s="246">
        <f t="shared" si="6"/>
        <v>231694</v>
      </c>
      <c r="S39" s="246">
        <f t="shared" si="6"/>
        <v>50744</v>
      </c>
      <c r="T39" s="246">
        <f t="shared" si="6"/>
        <v>0</v>
      </c>
      <c r="U39" s="246">
        <f t="shared" si="6"/>
        <v>0</v>
      </c>
      <c r="V39" s="246">
        <f t="shared" si="6"/>
        <v>784000</v>
      </c>
      <c r="W39" s="246">
        <f t="shared" si="6"/>
        <v>0</v>
      </c>
      <c r="X39" s="246">
        <f t="shared" si="6"/>
        <v>0</v>
      </c>
      <c r="Y39" s="246">
        <f t="shared" si="6"/>
        <v>2641542</v>
      </c>
      <c r="Z39" s="4"/>
      <c r="AA39" s="4"/>
      <c r="AB39" s="4"/>
      <c r="AC39" s="4"/>
      <c r="AD39" s="4"/>
      <c r="AE39" s="4"/>
      <c r="AF39" s="4"/>
      <c r="AG39" s="4"/>
      <c r="AH39" s="4"/>
      <c r="AI39" s="4"/>
    </row>
    <row r="40" spans="1:35" x14ac:dyDescent="0.3">
      <c r="A40" s="5" t="s">
        <v>290</v>
      </c>
      <c r="B40" s="6" t="s">
        <v>291</v>
      </c>
      <c r="C40" s="6"/>
      <c r="D40" s="246">
        <v>554830</v>
      </c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>
        <f>SUM(D40:X40)</f>
        <v>554830</v>
      </c>
      <c r="Z40" s="4"/>
      <c r="AA40" s="4"/>
      <c r="AB40" s="4"/>
      <c r="AC40" s="4"/>
      <c r="AD40" s="4"/>
      <c r="AE40" s="4"/>
      <c r="AF40" s="4"/>
      <c r="AG40" s="4"/>
      <c r="AH40" s="4"/>
      <c r="AI40" s="4"/>
    </row>
    <row r="41" spans="1:35" x14ac:dyDescent="0.3">
      <c r="A41" s="5" t="s">
        <v>292</v>
      </c>
      <c r="B41" s="6" t="s">
        <v>293</v>
      </c>
      <c r="C41" s="6"/>
      <c r="D41" s="246">
        <v>188296</v>
      </c>
      <c r="E41" s="246"/>
      <c r="F41" s="246"/>
      <c r="G41" s="246"/>
      <c r="H41" s="246"/>
      <c r="I41" s="246"/>
      <c r="J41" s="246"/>
      <c r="K41" s="246"/>
      <c r="L41" s="246"/>
      <c r="M41" s="246"/>
      <c r="N41" s="246">
        <v>64346</v>
      </c>
      <c r="O41" s="246"/>
      <c r="P41" s="246"/>
      <c r="Q41" s="246"/>
      <c r="R41" s="246">
        <v>38373</v>
      </c>
      <c r="S41" s="246"/>
      <c r="T41" s="246"/>
      <c r="U41" s="246"/>
      <c r="V41" s="246"/>
      <c r="W41" s="246"/>
      <c r="X41" s="246"/>
      <c r="Y41" s="246">
        <f>SUM(D41:X41)</f>
        <v>291015</v>
      </c>
      <c r="Z41" s="4"/>
      <c r="AA41" s="4"/>
      <c r="AB41" s="4"/>
      <c r="AC41" s="4"/>
      <c r="AD41" s="4"/>
      <c r="AE41" s="4"/>
      <c r="AF41" s="4"/>
      <c r="AG41" s="4"/>
      <c r="AH41" s="4"/>
      <c r="AI41" s="4"/>
    </row>
    <row r="42" spans="1:35" x14ac:dyDescent="0.3">
      <c r="A42" s="9" t="s">
        <v>606</v>
      </c>
      <c r="B42" s="10" t="s">
        <v>294</v>
      </c>
      <c r="C42" s="10"/>
      <c r="D42" s="246">
        <f t="shared" ref="D42:Y42" si="7">SUM(D40:D41)</f>
        <v>743126</v>
      </c>
      <c r="E42" s="246">
        <f t="shared" si="7"/>
        <v>0</v>
      </c>
      <c r="F42" s="246">
        <f t="shared" si="7"/>
        <v>0</v>
      </c>
      <c r="G42" s="246">
        <f t="shared" si="7"/>
        <v>0</v>
      </c>
      <c r="H42" s="246">
        <f t="shared" si="7"/>
        <v>0</v>
      </c>
      <c r="I42" s="246">
        <f t="shared" si="7"/>
        <v>0</v>
      </c>
      <c r="J42" s="246">
        <f t="shared" si="7"/>
        <v>0</v>
      </c>
      <c r="K42" s="246"/>
      <c r="L42" s="246">
        <f t="shared" si="7"/>
        <v>0</v>
      </c>
      <c r="M42" s="246">
        <f t="shared" si="7"/>
        <v>0</v>
      </c>
      <c r="N42" s="246">
        <f t="shared" si="7"/>
        <v>64346</v>
      </c>
      <c r="O42" s="246">
        <f t="shared" si="7"/>
        <v>0</v>
      </c>
      <c r="P42" s="246">
        <f t="shared" si="7"/>
        <v>0</v>
      </c>
      <c r="Q42" s="246">
        <f t="shared" si="7"/>
        <v>0</v>
      </c>
      <c r="R42" s="246">
        <f t="shared" si="7"/>
        <v>38373</v>
      </c>
      <c r="S42" s="246">
        <f t="shared" si="7"/>
        <v>0</v>
      </c>
      <c r="T42" s="246">
        <f t="shared" si="7"/>
        <v>0</v>
      </c>
      <c r="U42" s="246">
        <f t="shared" si="7"/>
        <v>0</v>
      </c>
      <c r="V42" s="246">
        <f t="shared" si="7"/>
        <v>0</v>
      </c>
      <c r="W42" s="246">
        <f t="shared" si="7"/>
        <v>0</v>
      </c>
      <c r="X42" s="246">
        <f t="shared" si="7"/>
        <v>0</v>
      </c>
      <c r="Y42" s="246">
        <f t="shared" si="7"/>
        <v>845845</v>
      </c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1:35" x14ac:dyDescent="0.3">
      <c r="A43" s="5" t="s">
        <v>295</v>
      </c>
      <c r="B43" s="6" t="s">
        <v>296</v>
      </c>
      <c r="C43" s="6"/>
      <c r="D43" s="246">
        <v>937235</v>
      </c>
      <c r="E43" s="246">
        <v>48639</v>
      </c>
      <c r="F43" s="246"/>
      <c r="G43" s="246"/>
      <c r="H43" s="246"/>
      <c r="I43" s="246"/>
      <c r="J43" s="246"/>
      <c r="K43" s="246"/>
      <c r="L43" s="246">
        <v>2374790</v>
      </c>
      <c r="M43" s="246">
        <v>151472</v>
      </c>
      <c r="N43" s="246">
        <v>60996</v>
      </c>
      <c r="O43" s="246"/>
      <c r="P43" s="246">
        <v>23579</v>
      </c>
      <c r="Q43" s="246">
        <v>418999</v>
      </c>
      <c r="R43" s="246">
        <v>548721</v>
      </c>
      <c r="S43" s="246"/>
      <c r="T43" s="246"/>
      <c r="U43" s="246"/>
      <c r="V43" s="246"/>
      <c r="W43" s="246"/>
      <c r="X43" s="246"/>
      <c r="Y43" s="246">
        <f t="shared" ref="Y43:Y66" si="8">SUM(D43:X43)</f>
        <v>4564431</v>
      </c>
      <c r="Z43" s="4"/>
      <c r="AA43" s="4"/>
      <c r="AB43" s="4"/>
      <c r="AC43" s="4"/>
      <c r="AD43" s="4"/>
      <c r="AE43" s="4"/>
      <c r="AF43" s="4"/>
      <c r="AG43" s="4"/>
      <c r="AH43" s="4"/>
      <c r="AI43" s="4"/>
    </row>
    <row r="44" spans="1:35" x14ac:dyDescent="0.3">
      <c r="A44" s="5" t="s">
        <v>297</v>
      </c>
      <c r="B44" s="6" t="s">
        <v>298</v>
      </c>
      <c r="C44" s="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>
        <v>1379056</v>
      </c>
      <c r="T44" s="246">
        <v>86387</v>
      </c>
      <c r="U44" s="246">
        <v>1623737</v>
      </c>
      <c r="V44" s="246"/>
      <c r="W44" s="246">
        <v>165510</v>
      </c>
      <c r="X44" s="246"/>
      <c r="Y44" s="246">
        <f t="shared" si="8"/>
        <v>3254690</v>
      </c>
      <c r="Z44" s="4"/>
      <c r="AA44" s="4"/>
      <c r="AB44" s="4"/>
      <c r="AC44" s="4"/>
      <c r="AD44" s="4"/>
      <c r="AE44" s="4"/>
      <c r="AF44" s="4"/>
      <c r="AG44" s="4"/>
      <c r="AH44" s="4"/>
      <c r="AI44" s="4"/>
    </row>
    <row r="45" spans="1:35" x14ac:dyDescent="0.3">
      <c r="A45" s="5" t="s">
        <v>607</v>
      </c>
      <c r="B45" s="6" t="s">
        <v>299</v>
      </c>
      <c r="C45" s="6"/>
      <c r="D45" s="246">
        <v>122850</v>
      </c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>
        <f t="shared" si="8"/>
        <v>122850</v>
      </c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1:35" x14ac:dyDescent="0.3">
      <c r="A46" s="7" t="s">
        <v>300</v>
      </c>
      <c r="B46" s="8" t="s">
        <v>299</v>
      </c>
      <c r="C46" s="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>
        <f t="shared" si="8"/>
        <v>0</v>
      </c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5" x14ac:dyDescent="0.3">
      <c r="A47" s="5" t="s">
        <v>301</v>
      </c>
      <c r="B47" s="6" t="s">
        <v>302</v>
      </c>
      <c r="C47" s="6"/>
      <c r="D47" s="246">
        <v>21957</v>
      </c>
      <c r="E47" s="246"/>
      <c r="F47" s="246"/>
      <c r="G47" s="246"/>
      <c r="H47" s="246"/>
      <c r="I47" s="246"/>
      <c r="J47" s="246"/>
      <c r="K47" s="246"/>
      <c r="L47" s="246"/>
      <c r="M47" s="246">
        <v>275021</v>
      </c>
      <c r="N47" s="246"/>
      <c r="O47" s="246"/>
      <c r="P47" s="246"/>
      <c r="Q47" s="246">
        <v>29444</v>
      </c>
      <c r="R47" s="246">
        <v>166107</v>
      </c>
      <c r="S47" s="246"/>
      <c r="T47" s="246"/>
      <c r="U47" s="246"/>
      <c r="V47" s="246"/>
      <c r="W47" s="246"/>
      <c r="X47" s="246"/>
      <c r="Y47" s="246">
        <f t="shared" si="8"/>
        <v>492529</v>
      </c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5" x14ac:dyDescent="0.3">
      <c r="A48" s="14" t="s">
        <v>608</v>
      </c>
      <c r="B48" s="6" t="s">
        <v>303</v>
      </c>
      <c r="C48" s="6"/>
      <c r="D48" s="246">
        <v>1339100</v>
      </c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>
        <f t="shared" si="8"/>
        <v>1339100</v>
      </c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x14ac:dyDescent="0.3">
      <c r="A49" s="7" t="s">
        <v>304</v>
      </c>
      <c r="B49" s="8" t="s">
        <v>303</v>
      </c>
      <c r="C49" s="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>
        <f t="shared" si="8"/>
        <v>0</v>
      </c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x14ac:dyDescent="0.3">
      <c r="A50" s="5" t="s">
        <v>305</v>
      </c>
      <c r="B50" s="6" t="s">
        <v>306</v>
      </c>
      <c r="C50" s="6"/>
      <c r="D50" s="246">
        <v>278600</v>
      </c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>
        <f t="shared" si="8"/>
        <v>278600</v>
      </c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x14ac:dyDescent="0.3">
      <c r="A51" s="5" t="s">
        <v>609</v>
      </c>
      <c r="B51" s="6" t="s">
        <v>307</v>
      </c>
      <c r="C51" s="6"/>
      <c r="D51" s="246">
        <v>2235671</v>
      </c>
      <c r="E51" s="246">
        <v>71380</v>
      </c>
      <c r="F51" s="246">
        <v>559040</v>
      </c>
      <c r="G51" s="246"/>
      <c r="H51" s="246"/>
      <c r="I51" s="246"/>
      <c r="J51" s="246">
        <v>398123</v>
      </c>
      <c r="K51" s="246">
        <v>1121900</v>
      </c>
      <c r="L51" s="246"/>
      <c r="M51" s="246">
        <v>160206</v>
      </c>
      <c r="N51" s="246">
        <v>92230</v>
      </c>
      <c r="O51" s="246">
        <v>1120</v>
      </c>
      <c r="P51" s="246">
        <v>10861</v>
      </c>
      <c r="Q51" s="246">
        <v>5776200</v>
      </c>
      <c r="R51" s="246">
        <v>38848</v>
      </c>
      <c r="S51" s="246">
        <v>104620</v>
      </c>
      <c r="T51" s="246"/>
      <c r="U51" s="246"/>
      <c r="V51" s="246">
        <v>147000</v>
      </c>
      <c r="W51" s="246"/>
      <c r="X51" s="246"/>
      <c r="Y51" s="246">
        <f t="shared" si="8"/>
        <v>10717199</v>
      </c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x14ac:dyDescent="0.3">
      <c r="A52" s="7" t="s">
        <v>308</v>
      </c>
      <c r="B52" s="8" t="s">
        <v>307</v>
      </c>
      <c r="C52" s="6"/>
      <c r="D52" s="246">
        <v>261713</v>
      </c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>
        <f t="shared" si="8"/>
        <v>261713</v>
      </c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x14ac:dyDescent="0.3">
      <c r="A53" s="9" t="s">
        <v>610</v>
      </c>
      <c r="B53" s="10" t="s">
        <v>309</v>
      </c>
      <c r="C53" s="10"/>
      <c r="D53" s="246">
        <f>SUM(D43:D51)</f>
        <v>4935413</v>
      </c>
      <c r="E53" s="246">
        <f t="shared" ref="E53:X53" si="9">SUM(E43:E52)</f>
        <v>120019</v>
      </c>
      <c r="F53" s="246">
        <f t="shared" si="9"/>
        <v>559040</v>
      </c>
      <c r="G53" s="246">
        <f t="shared" si="9"/>
        <v>0</v>
      </c>
      <c r="H53" s="246">
        <f t="shared" si="9"/>
        <v>0</v>
      </c>
      <c r="I53" s="246">
        <f t="shared" si="9"/>
        <v>0</v>
      </c>
      <c r="J53" s="246">
        <f t="shared" si="9"/>
        <v>398123</v>
      </c>
      <c r="K53" s="246">
        <f t="shared" si="9"/>
        <v>1121900</v>
      </c>
      <c r="L53" s="246">
        <f t="shared" si="9"/>
        <v>2374790</v>
      </c>
      <c r="M53" s="246">
        <f t="shared" si="9"/>
        <v>586699</v>
      </c>
      <c r="N53" s="246">
        <f t="shared" si="9"/>
        <v>153226</v>
      </c>
      <c r="O53" s="246">
        <f t="shared" si="9"/>
        <v>1120</v>
      </c>
      <c r="P53" s="246">
        <f t="shared" si="9"/>
        <v>34440</v>
      </c>
      <c r="Q53" s="246">
        <f t="shared" si="9"/>
        <v>6224643</v>
      </c>
      <c r="R53" s="246">
        <f t="shared" si="9"/>
        <v>753676</v>
      </c>
      <c r="S53" s="246">
        <f t="shared" si="9"/>
        <v>1483676</v>
      </c>
      <c r="T53" s="246">
        <f t="shared" si="9"/>
        <v>86387</v>
      </c>
      <c r="U53" s="246">
        <f t="shared" si="9"/>
        <v>1623737</v>
      </c>
      <c r="V53" s="246">
        <f t="shared" si="9"/>
        <v>147000</v>
      </c>
      <c r="W53" s="246">
        <f t="shared" si="9"/>
        <v>165510</v>
      </c>
      <c r="X53" s="246">
        <f t="shared" si="9"/>
        <v>0</v>
      </c>
      <c r="Y53" s="246">
        <f t="shared" si="8"/>
        <v>20769399</v>
      </c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1:35" x14ac:dyDescent="0.3">
      <c r="A54" s="5" t="s">
        <v>310</v>
      </c>
      <c r="B54" s="6" t="s">
        <v>311</v>
      </c>
      <c r="C54" s="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>
        <f t="shared" si="8"/>
        <v>0</v>
      </c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1:35" x14ac:dyDescent="0.3">
      <c r="A55" s="5" t="s">
        <v>312</v>
      </c>
      <c r="B55" s="6" t="s">
        <v>313</v>
      </c>
      <c r="C55" s="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>
        <f t="shared" si="8"/>
        <v>0</v>
      </c>
      <c r="Z55" s="4"/>
      <c r="AA55" s="4"/>
      <c r="AB55" s="4"/>
      <c r="AC55" s="4"/>
      <c r="AD55" s="4"/>
      <c r="AE55" s="4"/>
      <c r="AF55" s="4"/>
      <c r="AG55" s="4"/>
      <c r="AH55" s="4"/>
      <c r="AI55" s="4"/>
    </row>
    <row r="56" spans="1:35" x14ac:dyDescent="0.3">
      <c r="A56" s="9" t="s">
        <v>611</v>
      </c>
      <c r="B56" s="10" t="s">
        <v>314</v>
      </c>
      <c r="C56" s="10"/>
      <c r="D56" s="246">
        <f>SUM(D54:D55)</f>
        <v>0</v>
      </c>
      <c r="E56" s="246">
        <f t="shared" ref="E56:X56" si="10">SUM(E54:E55)</f>
        <v>0</v>
      </c>
      <c r="F56" s="246">
        <f t="shared" si="10"/>
        <v>0</v>
      </c>
      <c r="G56" s="246">
        <f t="shared" si="10"/>
        <v>0</v>
      </c>
      <c r="H56" s="246">
        <f t="shared" si="10"/>
        <v>0</v>
      </c>
      <c r="I56" s="246">
        <f t="shared" si="10"/>
        <v>0</v>
      </c>
      <c r="J56" s="246">
        <f t="shared" si="10"/>
        <v>0</v>
      </c>
      <c r="K56" s="246"/>
      <c r="L56" s="246">
        <f t="shared" si="10"/>
        <v>0</v>
      </c>
      <c r="M56" s="246">
        <f t="shared" si="10"/>
        <v>0</v>
      </c>
      <c r="N56" s="246">
        <f t="shared" si="10"/>
        <v>0</v>
      </c>
      <c r="O56" s="246"/>
      <c r="P56" s="246">
        <f t="shared" si="10"/>
        <v>0</v>
      </c>
      <c r="Q56" s="246">
        <f t="shared" si="10"/>
        <v>0</v>
      </c>
      <c r="R56" s="246"/>
      <c r="S56" s="246">
        <f t="shared" si="10"/>
        <v>0</v>
      </c>
      <c r="T56" s="246"/>
      <c r="U56" s="246"/>
      <c r="V56" s="246">
        <f t="shared" si="10"/>
        <v>0</v>
      </c>
      <c r="W56" s="246">
        <f t="shared" si="10"/>
        <v>0</v>
      </c>
      <c r="X56" s="246">
        <f t="shared" si="10"/>
        <v>0</v>
      </c>
      <c r="Y56" s="246">
        <f t="shared" si="8"/>
        <v>0</v>
      </c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35" x14ac:dyDescent="0.3">
      <c r="A57" s="5" t="s">
        <v>315</v>
      </c>
      <c r="B57" s="6" t="s">
        <v>316</v>
      </c>
      <c r="C57" s="6"/>
      <c r="D57" s="246">
        <v>1182701</v>
      </c>
      <c r="E57" s="246">
        <v>46045</v>
      </c>
      <c r="F57" s="246">
        <v>118541</v>
      </c>
      <c r="G57" s="246"/>
      <c r="H57" s="246"/>
      <c r="I57" s="246"/>
      <c r="J57" s="246">
        <v>107491</v>
      </c>
      <c r="K57" s="246">
        <v>2673</v>
      </c>
      <c r="L57" s="246">
        <v>631805</v>
      </c>
      <c r="M57" s="246">
        <v>244296</v>
      </c>
      <c r="N57" s="246">
        <v>57002</v>
      </c>
      <c r="O57" s="246">
        <v>60954</v>
      </c>
      <c r="P57" s="246">
        <v>9298</v>
      </c>
      <c r="Q57" s="246">
        <v>861368</v>
      </c>
      <c r="R57" s="246">
        <v>241516</v>
      </c>
      <c r="S57" s="246">
        <v>413835</v>
      </c>
      <c r="T57" s="246">
        <v>23324</v>
      </c>
      <c r="U57" s="246">
        <v>438411</v>
      </c>
      <c r="V57" s="246">
        <v>251370</v>
      </c>
      <c r="W57" s="246">
        <v>44688</v>
      </c>
      <c r="X57" s="246"/>
      <c r="Y57" s="246">
        <f t="shared" si="8"/>
        <v>4735318</v>
      </c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35" x14ac:dyDescent="0.3">
      <c r="A58" s="5" t="s">
        <v>317</v>
      </c>
      <c r="B58" s="6" t="s">
        <v>318</v>
      </c>
      <c r="C58" s="6"/>
      <c r="D58" s="246">
        <v>21427000</v>
      </c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>
        <f t="shared" si="8"/>
        <v>21427000</v>
      </c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35" x14ac:dyDescent="0.3">
      <c r="A59" s="5" t="s">
        <v>612</v>
      </c>
      <c r="B59" s="6" t="s">
        <v>319</v>
      </c>
      <c r="C59" s="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>
        <v>575799</v>
      </c>
      <c r="Y59" s="246">
        <f t="shared" si="8"/>
        <v>575799</v>
      </c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35" x14ac:dyDescent="0.3">
      <c r="A60" s="7" t="s">
        <v>304</v>
      </c>
      <c r="B60" s="8" t="s">
        <v>319</v>
      </c>
      <c r="C60" s="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>
        <f t="shared" si="8"/>
        <v>0</v>
      </c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35" x14ac:dyDescent="0.3">
      <c r="A61" s="7" t="s">
        <v>320</v>
      </c>
      <c r="B61" s="8" t="s">
        <v>319</v>
      </c>
      <c r="C61" s="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>
        <f t="shared" si="8"/>
        <v>0</v>
      </c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35" x14ac:dyDescent="0.3">
      <c r="A62" s="5" t="s">
        <v>613</v>
      </c>
      <c r="B62" s="6" t="s">
        <v>321</v>
      </c>
      <c r="C62" s="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>
        <f t="shared" si="8"/>
        <v>0</v>
      </c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35" x14ac:dyDescent="0.3">
      <c r="A63" s="7" t="s">
        <v>322</v>
      </c>
      <c r="B63" s="8" t="s">
        <v>321</v>
      </c>
      <c r="C63" s="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>
        <f t="shared" si="8"/>
        <v>0</v>
      </c>
      <c r="Z63" s="4"/>
      <c r="AA63" s="4"/>
      <c r="AB63" s="4"/>
      <c r="AC63" s="4"/>
      <c r="AD63" s="4"/>
      <c r="AE63" s="4"/>
      <c r="AF63" s="4"/>
      <c r="AG63" s="4"/>
      <c r="AH63" s="4"/>
      <c r="AI63" s="4"/>
    </row>
    <row r="64" spans="1:35" x14ac:dyDescent="0.3">
      <c r="A64" s="7" t="s">
        <v>323</v>
      </c>
      <c r="B64" s="8" t="s">
        <v>321</v>
      </c>
      <c r="C64" s="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>
        <f t="shared" si="8"/>
        <v>0</v>
      </c>
      <c r="Z64" s="4"/>
      <c r="AA64" s="4"/>
      <c r="AB64" s="4"/>
      <c r="AC64" s="4"/>
      <c r="AD64" s="4"/>
      <c r="AE64" s="4"/>
      <c r="AF64" s="4"/>
      <c r="AG64" s="4"/>
      <c r="AH64" s="4"/>
      <c r="AI64" s="4"/>
    </row>
    <row r="65" spans="1:35" x14ac:dyDescent="0.3">
      <c r="A65" s="7" t="s">
        <v>324</v>
      </c>
      <c r="B65" s="8" t="s">
        <v>321</v>
      </c>
      <c r="C65" s="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>
        <f t="shared" si="8"/>
        <v>0</v>
      </c>
      <c r="Z65" s="4"/>
      <c r="AA65" s="4"/>
      <c r="AB65" s="4"/>
      <c r="AC65" s="4"/>
      <c r="AD65" s="4"/>
      <c r="AE65" s="4"/>
      <c r="AF65" s="4"/>
      <c r="AG65" s="4"/>
      <c r="AH65" s="4"/>
      <c r="AI65" s="4"/>
    </row>
    <row r="66" spans="1:35" x14ac:dyDescent="0.3">
      <c r="A66" s="5" t="s">
        <v>325</v>
      </c>
      <c r="B66" s="6" t="s">
        <v>326</v>
      </c>
      <c r="C66" s="6"/>
      <c r="D66" s="246">
        <v>93107</v>
      </c>
      <c r="E66" s="246"/>
      <c r="F66" s="246"/>
      <c r="G66" s="246"/>
      <c r="H66" s="246"/>
      <c r="I66" s="246"/>
      <c r="J66" s="246"/>
      <c r="K66" s="246"/>
      <c r="L66" s="246"/>
      <c r="M66" s="246">
        <v>3</v>
      </c>
      <c r="N66" s="246"/>
      <c r="O66" s="246"/>
      <c r="P66" s="246"/>
      <c r="Q66" s="246">
        <v>1</v>
      </c>
      <c r="R66" s="246"/>
      <c r="S66" s="246"/>
      <c r="T66" s="246"/>
      <c r="U66" s="246"/>
      <c r="V66" s="246"/>
      <c r="W66" s="246"/>
      <c r="X66" s="246"/>
      <c r="Y66" s="246">
        <f t="shared" si="8"/>
        <v>93111</v>
      </c>
      <c r="Z66" s="4"/>
      <c r="AA66" s="4"/>
      <c r="AB66" s="4"/>
      <c r="AC66" s="4"/>
      <c r="AD66" s="4"/>
      <c r="AE66" s="4"/>
      <c r="AF66" s="4"/>
      <c r="AG66" s="4"/>
      <c r="AH66" s="4"/>
      <c r="AI66" s="4"/>
    </row>
    <row r="67" spans="1:35" x14ac:dyDescent="0.3">
      <c r="A67" s="9" t="s">
        <v>614</v>
      </c>
      <c r="B67" s="10" t="s">
        <v>327</v>
      </c>
      <c r="C67" s="10"/>
      <c r="D67" s="246">
        <f>SUM(D57:D66)</f>
        <v>22702808</v>
      </c>
      <c r="E67" s="246">
        <f t="shared" ref="E67:Y67" si="11">SUM(E57:E66)</f>
        <v>46045</v>
      </c>
      <c r="F67" s="246">
        <f t="shared" si="11"/>
        <v>118541</v>
      </c>
      <c r="G67" s="246">
        <f t="shared" si="11"/>
        <v>0</v>
      </c>
      <c r="H67" s="246">
        <f t="shared" si="11"/>
        <v>0</v>
      </c>
      <c r="I67" s="246">
        <f t="shared" si="11"/>
        <v>0</v>
      </c>
      <c r="J67" s="246">
        <f t="shared" si="11"/>
        <v>107491</v>
      </c>
      <c r="K67" s="246">
        <f t="shared" si="11"/>
        <v>2673</v>
      </c>
      <c r="L67" s="246">
        <f t="shared" si="11"/>
        <v>631805</v>
      </c>
      <c r="M67" s="246">
        <f t="shared" si="11"/>
        <v>244299</v>
      </c>
      <c r="N67" s="246">
        <f t="shared" si="11"/>
        <v>57002</v>
      </c>
      <c r="O67" s="246">
        <f t="shared" si="11"/>
        <v>60954</v>
      </c>
      <c r="P67" s="246">
        <f t="shared" si="11"/>
        <v>9298</v>
      </c>
      <c r="Q67" s="246">
        <f t="shared" si="11"/>
        <v>861369</v>
      </c>
      <c r="R67" s="246">
        <f t="shared" si="11"/>
        <v>241516</v>
      </c>
      <c r="S67" s="246">
        <f t="shared" si="11"/>
        <v>413835</v>
      </c>
      <c r="T67" s="246">
        <f t="shared" si="11"/>
        <v>23324</v>
      </c>
      <c r="U67" s="246">
        <f t="shared" si="11"/>
        <v>438411</v>
      </c>
      <c r="V67" s="246">
        <f t="shared" si="11"/>
        <v>251370</v>
      </c>
      <c r="W67" s="246">
        <f t="shared" si="11"/>
        <v>44688</v>
      </c>
      <c r="X67" s="246">
        <f t="shared" si="11"/>
        <v>575799</v>
      </c>
      <c r="Y67" s="246">
        <f t="shared" si="11"/>
        <v>26831228</v>
      </c>
      <c r="Z67" s="4"/>
      <c r="AA67" s="4"/>
      <c r="AB67" s="4"/>
      <c r="AC67" s="4"/>
      <c r="AD67" s="4"/>
      <c r="AE67" s="4"/>
      <c r="AF67" s="4"/>
      <c r="AG67" s="4"/>
      <c r="AH67" s="4"/>
      <c r="AI67" s="4"/>
    </row>
    <row r="68" spans="1:35" ht="15.6" x14ac:dyDescent="0.3">
      <c r="A68" s="11" t="s">
        <v>615</v>
      </c>
      <c r="B68" s="12" t="s">
        <v>328</v>
      </c>
      <c r="C68" s="10"/>
      <c r="D68" s="246">
        <f>D39+D42+D53+D56+D67</f>
        <v>29139285</v>
      </c>
      <c r="E68" s="246">
        <f t="shared" ref="E68:Y68" si="12">E39+E42+E53+E56+E67</f>
        <v>217518</v>
      </c>
      <c r="F68" s="246">
        <f t="shared" si="12"/>
        <v>677581</v>
      </c>
      <c r="G68" s="246">
        <f t="shared" si="12"/>
        <v>0</v>
      </c>
      <c r="H68" s="246">
        <f t="shared" si="12"/>
        <v>0</v>
      </c>
      <c r="I68" s="246">
        <f t="shared" si="12"/>
        <v>0</v>
      </c>
      <c r="J68" s="246">
        <f t="shared" si="12"/>
        <v>505614</v>
      </c>
      <c r="K68" s="246">
        <f t="shared" si="12"/>
        <v>1124573</v>
      </c>
      <c r="L68" s="246">
        <f t="shared" si="12"/>
        <v>3006595</v>
      </c>
      <c r="M68" s="246">
        <f t="shared" si="12"/>
        <v>1186165</v>
      </c>
      <c r="N68" s="246">
        <f t="shared" si="12"/>
        <v>293063</v>
      </c>
      <c r="O68" s="246">
        <f t="shared" si="12"/>
        <v>287624</v>
      </c>
      <c r="P68" s="246">
        <f t="shared" si="12"/>
        <v>43738</v>
      </c>
      <c r="Q68" s="246">
        <f t="shared" si="12"/>
        <v>7252518</v>
      </c>
      <c r="R68" s="246">
        <f t="shared" si="12"/>
        <v>1265259</v>
      </c>
      <c r="S68" s="246">
        <f t="shared" si="12"/>
        <v>1948255</v>
      </c>
      <c r="T68" s="246">
        <f t="shared" si="12"/>
        <v>109711</v>
      </c>
      <c r="U68" s="246">
        <f t="shared" si="12"/>
        <v>2062148</v>
      </c>
      <c r="V68" s="246">
        <f t="shared" si="12"/>
        <v>1182370</v>
      </c>
      <c r="W68" s="246">
        <f t="shared" si="12"/>
        <v>210198</v>
      </c>
      <c r="X68" s="246">
        <f t="shared" si="12"/>
        <v>575799</v>
      </c>
      <c r="Y68" s="246">
        <f t="shared" si="12"/>
        <v>51088014</v>
      </c>
      <c r="Z68" s="4"/>
      <c r="AA68" s="4"/>
      <c r="AB68" s="4"/>
      <c r="AC68" s="4"/>
      <c r="AD68" s="4"/>
      <c r="AE68" s="4"/>
      <c r="AF68" s="4"/>
      <c r="AG68" s="4"/>
      <c r="AH68" s="4"/>
      <c r="AI68" s="4"/>
    </row>
    <row r="69" spans="1:35" x14ac:dyDescent="0.3">
      <c r="A69" s="15" t="s">
        <v>329</v>
      </c>
      <c r="B69" s="10" t="s">
        <v>330</v>
      </c>
      <c r="C69" s="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>
        <f t="shared" ref="Y69:Y100" si="13">SUM(D69:X69)</f>
        <v>0</v>
      </c>
      <c r="Z69" s="4"/>
      <c r="AA69" s="4"/>
      <c r="AB69" s="4"/>
      <c r="AC69" s="4"/>
      <c r="AD69" s="4"/>
      <c r="AE69" s="4"/>
      <c r="AF69" s="4"/>
      <c r="AG69" s="4"/>
      <c r="AH69" s="4"/>
      <c r="AI69" s="4"/>
    </row>
    <row r="70" spans="1:35" x14ac:dyDescent="0.3">
      <c r="A70" s="16" t="s">
        <v>616</v>
      </c>
      <c r="B70" s="6" t="s">
        <v>331</v>
      </c>
      <c r="C70" s="6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6"/>
      <c r="X70" s="246"/>
      <c r="Y70" s="246">
        <f t="shared" si="13"/>
        <v>0</v>
      </c>
      <c r="Z70" s="4"/>
      <c r="AA70" s="4"/>
      <c r="AB70" s="4"/>
      <c r="AC70" s="4"/>
      <c r="AD70" s="4"/>
      <c r="AE70" s="4"/>
      <c r="AF70" s="4"/>
      <c r="AG70" s="4"/>
      <c r="AH70" s="4"/>
      <c r="AI70" s="4"/>
    </row>
    <row r="71" spans="1:35" x14ac:dyDescent="0.3">
      <c r="A71" s="16" t="s">
        <v>617</v>
      </c>
      <c r="B71" s="6" t="s">
        <v>331</v>
      </c>
      <c r="C71" s="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>
        <f t="shared" si="13"/>
        <v>0</v>
      </c>
      <c r="Z71" s="4"/>
      <c r="AA71" s="4"/>
      <c r="AB71" s="4"/>
      <c r="AC71" s="4"/>
      <c r="AD71" s="4"/>
      <c r="AE71" s="4"/>
      <c r="AF71" s="4"/>
      <c r="AG71" s="4"/>
      <c r="AH71" s="4"/>
      <c r="AI71" s="4"/>
    </row>
    <row r="72" spans="1:35" x14ac:dyDescent="0.3">
      <c r="A72" s="16" t="s">
        <v>618</v>
      </c>
      <c r="B72" s="6" t="s">
        <v>331</v>
      </c>
      <c r="C72" s="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>
        <f t="shared" si="13"/>
        <v>0</v>
      </c>
      <c r="Z72" s="4"/>
      <c r="AA72" s="4"/>
      <c r="AB72" s="4"/>
      <c r="AC72" s="4"/>
      <c r="AD72" s="4"/>
      <c r="AE72" s="4"/>
      <c r="AF72" s="4"/>
      <c r="AG72" s="4"/>
      <c r="AH72" s="4"/>
      <c r="AI72" s="4"/>
    </row>
    <row r="73" spans="1:35" x14ac:dyDescent="0.3">
      <c r="A73" s="16" t="s">
        <v>619</v>
      </c>
      <c r="B73" s="6" t="s">
        <v>331</v>
      </c>
      <c r="C73" s="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>
        <f t="shared" si="13"/>
        <v>0</v>
      </c>
      <c r="Z73" s="4"/>
      <c r="AA73" s="4"/>
      <c r="AB73" s="4"/>
      <c r="AC73" s="4"/>
      <c r="AD73" s="4"/>
      <c r="AE73" s="4"/>
      <c r="AF73" s="4"/>
      <c r="AG73" s="4"/>
      <c r="AH73" s="4"/>
      <c r="AI73" s="4"/>
    </row>
    <row r="74" spans="1:35" x14ac:dyDescent="0.3">
      <c r="A74" s="16" t="s">
        <v>620</v>
      </c>
      <c r="B74" s="6" t="s">
        <v>331</v>
      </c>
      <c r="C74" s="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>
        <f t="shared" si="13"/>
        <v>0</v>
      </c>
      <c r="Z74" s="4"/>
      <c r="AA74" s="4"/>
      <c r="AB74" s="4"/>
      <c r="AC74" s="4"/>
      <c r="AD74" s="4"/>
      <c r="AE74" s="4"/>
      <c r="AF74" s="4"/>
      <c r="AG74" s="4"/>
      <c r="AH74" s="4"/>
      <c r="AI74" s="4"/>
    </row>
    <row r="75" spans="1:35" x14ac:dyDescent="0.3">
      <c r="A75" s="16" t="s">
        <v>621</v>
      </c>
      <c r="B75" s="6" t="s">
        <v>331</v>
      </c>
      <c r="C75" s="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>
        <f t="shared" si="13"/>
        <v>0</v>
      </c>
      <c r="Z75" s="4"/>
      <c r="AA75" s="4"/>
      <c r="AB75" s="4"/>
      <c r="AC75" s="4"/>
      <c r="AD75" s="4"/>
      <c r="AE75" s="4"/>
      <c r="AF75" s="4"/>
      <c r="AG75" s="4"/>
      <c r="AH75" s="4"/>
      <c r="AI75" s="4"/>
    </row>
    <row r="76" spans="1:35" x14ac:dyDescent="0.3">
      <c r="A76" s="16" t="s">
        <v>622</v>
      </c>
      <c r="B76" s="6" t="s">
        <v>331</v>
      </c>
      <c r="C76" s="6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  <c r="R76" s="246"/>
      <c r="S76" s="246"/>
      <c r="T76" s="246"/>
      <c r="U76" s="246"/>
      <c r="V76" s="246"/>
      <c r="W76" s="246"/>
      <c r="X76" s="246"/>
      <c r="Y76" s="246">
        <f t="shared" si="13"/>
        <v>0</v>
      </c>
      <c r="Z76" s="4"/>
      <c r="AA76" s="4"/>
      <c r="AB76" s="4"/>
      <c r="AC76" s="4"/>
      <c r="AD76" s="4"/>
      <c r="AE76" s="4"/>
      <c r="AF76" s="4"/>
      <c r="AG76" s="4"/>
      <c r="AH76" s="4"/>
      <c r="AI76" s="4"/>
    </row>
    <row r="77" spans="1:35" x14ac:dyDescent="0.3">
      <c r="A77" s="16" t="s">
        <v>623</v>
      </c>
      <c r="B77" s="6" t="s">
        <v>331</v>
      </c>
      <c r="C77" s="6"/>
      <c r="D77" s="246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  <c r="R77" s="246"/>
      <c r="S77" s="246"/>
      <c r="T77" s="246"/>
      <c r="U77" s="246"/>
      <c r="V77" s="246"/>
      <c r="W77" s="246"/>
      <c r="X77" s="246"/>
      <c r="Y77" s="246">
        <f t="shared" si="13"/>
        <v>0</v>
      </c>
      <c r="Z77" s="4"/>
      <c r="AA77" s="4"/>
      <c r="AB77" s="4"/>
      <c r="AC77" s="4"/>
      <c r="AD77" s="4"/>
      <c r="AE77" s="4"/>
      <c r="AF77" s="4"/>
      <c r="AG77" s="4"/>
      <c r="AH77" s="4"/>
      <c r="AI77" s="4"/>
    </row>
    <row r="78" spans="1:35" x14ac:dyDescent="0.3">
      <c r="A78" s="16" t="s">
        <v>624</v>
      </c>
      <c r="B78" s="6" t="s">
        <v>331</v>
      </c>
      <c r="C78" s="6"/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  <c r="R78" s="246"/>
      <c r="S78" s="246"/>
      <c r="T78" s="246"/>
      <c r="U78" s="246"/>
      <c r="V78" s="246"/>
      <c r="W78" s="246"/>
      <c r="X78" s="246"/>
      <c r="Y78" s="246">
        <f t="shared" si="13"/>
        <v>0</v>
      </c>
      <c r="Z78" s="4"/>
      <c r="AA78" s="4"/>
      <c r="AB78" s="4"/>
      <c r="AC78" s="4"/>
      <c r="AD78" s="4"/>
      <c r="AE78" s="4"/>
      <c r="AF78" s="4"/>
      <c r="AG78" s="4"/>
      <c r="AH78" s="4"/>
      <c r="AI78" s="4"/>
    </row>
    <row r="79" spans="1:35" x14ac:dyDescent="0.3">
      <c r="A79" s="16" t="s">
        <v>625</v>
      </c>
      <c r="B79" s="6" t="s">
        <v>331</v>
      </c>
      <c r="C79" s="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>
        <f t="shared" si="13"/>
        <v>0</v>
      </c>
      <c r="Z79" s="4"/>
      <c r="AA79" s="4"/>
      <c r="AB79" s="4"/>
      <c r="AC79" s="4"/>
      <c r="AD79" s="4"/>
      <c r="AE79" s="4"/>
      <c r="AF79" s="4"/>
      <c r="AG79" s="4"/>
      <c r="AH79" s="4"/>
      <c r="AI79" s="4"/>
    </row>
    <row r="80" spans="1:35" x14ac:dyDescent="0.3">
      <c r="A80" s="17" t="s">
        <v>626</v>
      </c>
      <c r="B80" s="6" t="s">
        <v>331</v>
      </c>
      <c r="C80" s="6"/>
      <c r="D80" s="246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246">
        <f t="shared" si="13"/>
        <v>0</v>
      </c>
      <c r="Z80" s="4"/>
      <c r="AA80" s="4"/>
      <c r="AB80" s="4"/>
      <c r="AC80" s="4"/>
      <c r="AD80" s="4"/>
      <c r="AE80" s="4"/>
      <c r="AF80" s="4"/>
      <c r="AG80" s="4"/>
      <c r="AH80" s="4"/>
      <c r="AI80" s="4"/>
    </row>
    <row r="81" spans="1:35" x14ac:dyDescent="0.3">
      <c r="A81" s="17" t="s">
        <v>627</v>
      </c>
      <c r="B81" s="6" t="s">
        <v>331</v>
      </c>
      <c r="C81" s="6"/>
      <c r="D81" s="246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  <c r="R81" s="246"/>
      <c r="S81" s="246"/>
      <c r="T81" s="246"/>
      <c r="U81" s="246"/>
      <c r="V81" s="246"/>
      <c r="W81" s="246"/>
      <c r="X81" s="246"/>
      <c r="Y81" s="246">
        <f t="shared" si="13"/>
        <v>0</v>
      </c>
      <c r="Z81" s="4"/>
      <c r="AA81" s="4"/>
      <c r="AB81" s="4"/>
      <c r="AC81" s="4"/>
      <c r="AD81" s="4"/>
      <c r="AE81" s="4"/>
      <c r="AF81" s="4"/>
      <c r="AG81" s="4"/>
      <c r="AH81" s="4"/>
      <c r="AI81" s="4"/>
    </row>
    <row r="82" spans="1:35" x14ac:dyDescent="0.3">
      <c r="A82" s="17" t="s">
        <v>628</v>
      </c>
      <c r="B82" s="6" t="s">
        <v>331</v>
      </c>
      <c r="C82" s="6"/>
      <c r="D82" s="246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  <c r="R82" s="246"/>
      <c r="S82" s="246"/>
      <c r="T82" s="246"/>
      <c r="U82" s="246"/>
      <c r="V82" s="246"/>
      <c r="W82" s="246"/>
      <c r="X82" s="246"/>
      <c r="Y82" s="246">
        <f t="shared" si="13"/>
        <v>0</v>
      </c>
      <c r="Z82" s="4"/>
      <c r="AA82" s="4"/>
      <c r="AB82" s="4"/>
      <c r="AC82" s="4"/>
      <c r="AD82" s="4"/>
      <c r="AE82" s="4"/>
      <c r="AF82" s="4"/>
      <c r="AG82" s="4"/>
      <c r="AH82" s="4"/>
      <c r="AI82" s="4"/>
    </row>
    <row r="83" spans="1:35" x14ac:dyDescent="0.3">
      <c r="A83" s="17" t="s">
        <v>629</v>
      </c>
      <c r="B83" s="6" t="s">
        <v>331</v>
      </c>
      <c r="C83" s="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>
        <f t="shared" si="13"/>
        <v>0</v>
      </c>
      <c r="Z83" s="4"/>
      <c r="AA83" s="4"/>
      <c r="AB83" s="4"/>
      <c r="AC83" s="4"/>
      <c r="AD83" s="4"/>
      <c r="AE83" s="4"/>
      <c r="AF83" s="4"/>
      <c r="AG83" s="4"/>
      <c r="AH83" s="4"/>
      <c r="AI83" s="4"/>
    </row>
    <row r="84" spans="1:35" x14ac:dyDescent="0.3">
      <c r="A84" s="17" t="s">
        <v>630</v>
      </c>
      <c r="B84" s="6" t="s">
        <v>331</v>
      </c>
      <c r="C84" s="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>
        <f t="shared" si="13"/>
        <v>0</v>
      </c>
      <c r="Z84" s="4"/>
      <c r="AA84" s="4"/>
      <c r="AB84" s="4"/>
      <c r="AC84" s="4"/>
      <c r="AD84" s="4"/>
      <c r="AE84" s="4"/>
      <c r="AF84" s="4"/>
      <c r="AG84" s="4"/>
      <c r="AH84" s="4"/>
      <c r="AI84" s="4"/>
    </row>
    <row r="85" spans="1:35" x14ac:dyDescent="0.3">
      <c r="A85" s="17" t="s">
        <v>631</v>
      </c>
      <c r="B85" s="6" t="s">
        <v>331</v>
      </c>
      <c r="C85" s="6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>
        <f t="shared" si="13"/>
        <v>0</v>
      </c>
      <c r="Z85" s="4"/>
      <c r="AA85" s="4"/>
      <c r="AB85" s="4"/>
      <c r="AC85" s="4"/>
      <c r="AD85" s="4"/>
      <c r="AE85" s="4"/>
      <c r="AF85" s="4"/>
      <c r="AG85" s="4"/>
      <c r="AH85" s="4"/>
      <c r="AI85" s="4"/>
    </row>
    <row r="86" spans="1:35" x14ac:dyDescent="0.3">
      <c r="A86" s="15" t="s">
        <v>632</v>
      </c>
      <c r="B86" s="18" t="s">
        <v>331</v>
      </c>
      <c r="C86" s="6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>
        <f t="shared" si="13"/>
        <v>0</v>
      </c>
      <c r="Z86" s="4"/>
      <c r="AA86" s="4"/>
      <c r="AB86" s="4"/>
      <c r="AC86" s="4"/>
      <c r="AD86" s="4"/>
      <c r="AE86" s="4"/>
      <c r="AF86" s="4"/>
      <c r="AG86" s="4"/>
      <c r="AH86" s="4"/>
      <c r="AI86" s="4"/>
    </row>
    <row r="87" spans="1:35" x14ac:dyDescent="0.3">
      <c r="A87" s="16" t="s">
        <v>633</v>
      </c>
      <c r="B87" s="6" t="s">
        <v>332</v>
      </c>
      <c r="C87" s="6"/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>
        <f t="shared" si="13"/>
        <v>0</v>
      </c>
      <c r="Z87" s="4"/>
      <c r="AA87" s="4"/>
      <c r="AB87" s="4"/>
      <c r="AC87" s="4"/>
      <c r="AD87" s="4"/>
      <c r="AE87" s="4"/>
      <c r="AF87" s="4"/>
      <c r="AG87" s="4"/>
      <c r="AH87" s="4"/>
      <c r="AI87" s="4"/>
    </row>
    <row r="88" spans="1:35" x14ac:dyDescent="0.3">
      <c r="A88" s="16" t="s">
        <v>634</v>
      </c>
      <c r="B88" s="6" t="s">
        <v>332</v>
      </c>
      <c r="C88" s="6"/>
      <c r="D88" s="246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  <c r="R88" s="246"/>
      <c r="S88" s="246"/>
      <c r="T88" s="246"/>
      <c r="U88" s="246"/>
      <c r="V88" s="246"/>
      <c r="W88" s="246"/>
      <c r="X88" s="246"/>
      <c r="Y88" s="246">
        <f t="shared" si="13"/>
        <v>0</v>
      </c>
      <c r="Z88" s="4"/>
      <c r="AA88" s="4"/>
      <c r="AB88" s="4"/>
      <c r="AC88" s="4"/>
      <c r="AD88" s="4"/>
      <c r="AE88" s="4"/>
      <c r="AF88" s="4"/>
      <c r="AG88" s="4"/>
      <c r="AH88" s="4"/>
      <c r="AI88" s="4"/>
    </row>
    <row r="89" spans="1:35" x14ac:dyDescent="0.3">
      <c r="A89" s="16" t="s">
        <v>635</v>
      </c>
      <c r="B89" s="6" t="s">
        <v>332</v>
      </c>
      <c r="C89" s="6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>
        <f t="shared" si="13"/>
        <v>0</v>
      </c>
      <c r="Z89" s="4"/>
      <c r="AA89" s="4"/>
      <c r="AB89" s="4"/>
      <c r="AC89" s="4"/>
      <c r="AD89" s="4"/>
      <c r="AE89" s="4"/>
      <c r="AF89" s="4"/>
      <c r="AG89" s="4"/>
      <c r="AH89" s="4"/>
      <c r="AI89" s="4"/>
    </row>
    <row r="90" spans="1:35" x14ac:dyDescent="0.3">
      <c r="A90" s="19" t="s">
        <v>636</v>
      </c>
      <c r="B90" s="10" t="s">
        <v>332</v>
      </c>
      <c r="C90" s="6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>
        <f t="shared" si="13"/>
        <v>0</v>
      </c>
      <c r="Z90" s="4"/>
      <c r="AA90" s="4"/>
      <c r="AB90" s="4"/>
      <c r="AC90" s="4"/>
      <c r="AD90" s="4"/>
      <c r="AE90" s="4"/>
      <c r="AF90" s="4"/>
      <c r="AG90" s="4"/>
      <c r="AH90" s="4"/>
      <c r="AI90" s="4"/>
    </row>
    <row r="91" spans="1:35" x14ac:dyDescent="0.3">
      <c r="A91" s="16" t="s">
        <v>637</v>
      </c>
      <c r="B91" s="6" t="s">
        <v>333</v>
      </c>
      <c r="C91" s="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>
        <f t="shared" si="13"/>
        <v>0</v>
      </c>
      <c r="Z91" s="4"/>
      <c r="AA91" s="4"/>
      <c r="AB91" s="4"/>
      <c r="AC91" s="4"/>
      <c r="AD91" s="4"/>
      <c r="AE91" s="4"/>
      <c r="AF91" s="4"/>
      <c r="AG91" s="4"/>
      <c r="AH91" s="4"/>
      <c r="AI91" s="4"/>
    </row>
    <row r="92" spans="1:35" x14ac:dyDescent="0.3">
      <c r="A92" s="16" t="s">
        <v>638</v>
      </c>
      <c r="B92" s="6" t="s">
        <v>333</v>
      </c>
      <c r="C92" s="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>
        <f t="shared" si="13"/>
        <v>0</v>
      </c>
      <c r="Z92" s="4"/>
      <c r="AA92" s="4"/>
      <c r="AB92" s="4"/>
      <c r="AC92" s="4"/>
      <c r="AD92" s="4"/>
      <c r="AE92" s="4"/>
      <c r="AF92" s="4"/>
      <c r="AG92" s="4"/>
      <c r="AH92" s="4"/>
      <c r="AI92" s="4"/>
    </row>
    <row r="93" spans="1:35" x14ac:dyDescent="0.3">
      <c r="A93" s="16" t="s">
        <v>639</v>
      </c>
      <c r="B93" s="6" t="s">
        <v>333</v>
      </c>
      <c r="C93" s="6"/>
      <c r="D93" s="246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>
        <f t="shared" si="13"/>
        <v>0</v>
      </c>
      <c r="Z93" s="4"/>
      <c r="AA93" s="4"/>
      <c r="AB93" s="4"/>
      <c r="AC93" s="4"/>
      <c r="AD93" s="4"/>
      <c r="AE93" s="4"/>
      <c r="AF93" s="4"/>
      <c r="AG93" s="4"/>
      <c r="AH93" s="4"/>
      <c r="AI93" s="4"/>
    </row>
    <row r="94" spans="1:35" x14ac:dyDescent="0.3">
      <c r="A94" s="16" t="s">
        <v>640</v>
      </c>
      <c r="B94" s="6" t="s">
        <v>333</v>
      </c>
      <c r="C94" s="6"/>
      <c r="D94" s="246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246">
        <f t="shared" si="13"/>
        <v>0</v>
      </c>
      <c r="Z94" s="4"/>
      <c r="AA94" s="4"/>
      <c r="AB94" s="4"/>
      <c r="AC94" s="4"/>
      <c r="AD94" s="4"/>
      <c r="AE94" s="4"/>
      <c r="AF94" s="4"/>
      <c r="AG94" s="4"/>
      <c r="AH94" s="4"/>
      <c r="AI94" s="4"/>
    </row>
    <row r="95" spans="1:35" x14ac:dyDescent="0.3">
      <c r="A95" s="17" t="s">
        <v>641</v>
      </c>
      <c r="B95" s="6" t="s">
        <v>333</v>
      </c>
      <c r="C95" s="6"/>
      <c r="D95" s="246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>
        <f t="shared" si="13"/>
        <v>0</v>
      </c>
      <c r="Z95" s="4"/>
      <c r="AA95" s="4"/>
      <c r="AB95" s="4"/>
      <c r="AC95" s="4"/>
      <c r="AD95" s="4"/>
      <c r="AE95" s="4"/>
      <c r="AF95" s="4"/>
      <c r="AG95" s="4"/>
      <c r="AH95" s="4"/>
      <c r="AI95" s="4"/>
    </row>
    <row r="96" spans="1:35" x14ac:dyDescent="0.3">
      <c r="A96" s="17" t="s">
        <v>642</v>
      </c>
      <c r="B96" s="6" t="s">
        <v>333</v>
      </c>
      <c r="C96" s="6"/>
      <c r="D96" s="246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>
        <f t="shared" si="13"/>
        <v>0</v>
      </c>
      <c r="Z96" s="4"/>
      <c r="AA96" s="4"/>
      <c r="AB96" s="4"/>
      <c r="AC96" s="4"/>
      <c r="AD96" s="4"/>
      <c r="AE96" s="4"/>
      <c r="AF96" s="4"/>
      <c r="AG96" s="4"/>
      <c r="AH96" s="4"/>
      <c r="AI96" s="4"/>
    </row>
    <row r="97" spans="1:35" x14ac:dyDescent="0.3">
      <c r="A97" s="20" t="s">
        <v>7</v>
      </c>
      <c r="B97" s="18" t="s">
        <v>333</v>
      </c>
      <c r="C97" s="6"/>
      <c r="D97" s="246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>
        <f t="shared" si="13"/>
        <v>0</v>
      </c>
      <c r="Z97" s="4"/>
      <c r="AA97" s="4"/>
      <c r="AB97" s="4"/>
      <c r="AC97" s="4"/>
      <c r="AD97" s="4"/>
      <c r="AE97" s="4"/>
      <c r="AF97" s="4"/>
      <c r="AG97" s="4"/>
      <c r="AH97" s="4"/>
      <c r="AI97" s="4"/>
    </row>
    <row r="98" spans="1:35" x14ac:dyDescent="0.3">
      <c r="A98" s="16" t="s">
        <v>643</v>
      </c>
      <c r="B98" s="6" t="s">
        <v>334</v>
      </c>
      <c r="C98" s="6"/>
      <c r="D98" s="246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>
        <f t="shared" si="13"/>
        <v>0</v>
      </c>
      <c r="Z98" s="4"/>
      <c r="AA98" s="4"/>
      <c r="AB98" s="4"/>
      <c r="AC98" s="4"/>
      <c r="AD98" s="4"/>
      <c r="AE98" s="4"/>
      <c r="AF98" s="4"/>
      <c r="AG98" s="4"/>
      <c r="AH98" s="4"/>
      <c r="AI98" s="4"/>
    </row>
    <row r="99" spans="1:35" x14ac:dyDescent="0.3">
      <c r="A99" s="21" t="s">
        <v>6</v>
      </c>
      <c r="B99" s="18" t="s">
        <v>334</v>
      </c>
      <c r="C99" s="6"/>
      <c r="D99" s="246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>
        <f t="shared" si="13"/>
        <v>0</v>
      </c>
      <c r="Z99" s="4"/>
      <c r="AA99" s="4"/>
      <c r="AB99" s="4"/>
      <c r="AC99" s="4"/>
      <c r="AD99" s="4"/>
      <c r="AE99" s="4"/>
      <c r="AF99" s="4"/>
      <c r="AG99" s="4"/>
      <c r="AH99" s="4"/>
      <c r="AI99" s="4"/>
    </row>
    <row r="100" spans="1:35" x14ac:dyDescent="0.3">
      <c r="A100" s="16" t="s">
        <v>644</v>
      </c>
      <c r="B100" s="6" t="s">
        <v>335</v>
      </c>
      <c r="C100" s="6"/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>
        <f t="shared" si="13"/>
        <v>0</v>
      </c>
      <c r="Z100" s="4"/>
      <c r="AA100" s="4"/>
      <c r="AB100" s="4"/>
      <c r="AC100" s="4"/>
      <c r="AD100" s="4"/>
      <c r="AE100" s="4"/>
      <c r="AF100" s="4"/>
      <c r="AG100" s="4"/>
      <c r="AH100" s="4"/>
      <c r="AI100" s="4"/>
    </row>
    <row r="101" spans="1:35" x14ac:dyDescent="0.3">
      <c r="A101" s="16" t="s">
        <v>645</v>
      </c>
      <c r="B101" s="6" t="s">
        <v>335</v>
      </c>
      <c r="C101" s="6"/>
      <c r="D101" s="246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>
        <f t="shared" ref="Y101:Y132" si="14">SUM(D101:X101)</f>
        <v>0</v>
      </c>
      <c r="Z101" s="4"/>
      <c r="AA101" s="4"/>
      <c r="AB101" s="4"/>
      <c r="AC101" s="4"/>
      <c r="AD101" s="4"/>
      <c r="AE101" s="4"/>
      <c r="AF101" s="4"/>
      <c r="AG101" s="4"/>
      <c r="AH101" s="4"/>
      <c r="AI101" s="4"/>
    </row>
    <row r="102" spans="1:35" x14ac:dyDescent="0.3">
      <c r="A102" s="17" t="s">
        <v>646</v>
      </c>
      <c r="B102" s="6" t="s">
        <v>335</v>
      </c>
      <c r="C102" s="6"/>
      <c r="D102" s="246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>
        <f t="shared" si="14"/>
        <v>0</v>
      </c>
      <c r="Z102" s="4"/>
      <c r="AA102" s="4"/>
      <c r="AB102" s="4"/>
      <c r="AC102" s="4"/>
      <c r="AD102" s="4"/>
      <c r="AE102" s="4"/>
      <c r="AF102" s="4"/>
      <c r="AG102" s="4"/>
      <c r="AH102" s="4"/>
      <c r="AI102" s="4"/>
    </row>
    <row r="103" spans="1:35" x14ac:dyDescent="0.3">
      <c r="A103" s="17" t="s">
        <v>647</v>
      </c>
      <c r="B103" s="6" t="s">
        <v>335</v>
      </c>
      <c r="C103" s="6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  <c r="R103" s="246"/>
      <c r="S103" s="246"/>
      <c r="T103" s="246"/>
      <c r="U103" s="246"/>
      <c r="V103" s="246"/>
      <c r="W103" s="246"/>
      <c r="X103" s="246"/>
      <c r="Y103" s="246">
        <f t="shared" si="14"/>
        <v>0</v>
      </c>
      <c r="Z103" s="4"/>
      <c r="AA103" s="4"/>
      <c r="AB103" s="4"/>
      <c r="AC103" s="4"/>
      <c r="AD103" s="4"/>
      <c r="AE103" s="4"/>
      <c r="AF103" s="4"/>
      <c r="AG103" s="4"/>
      <c r="AH103" s="4"/>
      <c r="AI103" s="4"/>
    </row>
    <row r="104" spans="1:35" x14ac:dyDescent="0.3">
      <c r="A104" s="17" t="s">
        <v>648</v>
      </c>
      <c r="B104" s="6" t="s">
        <v>335</v>
      </c>
      <c r="C104" s="6"/>
      <c r="D104" s="246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>
        <f t="shared" si="14"/>
        <v>0</v>
      </c>
      <c r="Z104" s="4"/>
      <c r="AA104" s="4"/>
      <c r="AB104" s="4"/>
      <c r="AC104" s="4"/>
      <c r="AD104" s="4"/>
      <c r="AE104" s="4"/>
      <c r="AF104" s="4"/>
      <c r="AG104" s="4"/>
      <c r="AH104" s="4"/>
      <c r="AI104" s="4"/>
    </row>
    <row r="105" spans="1:35" ht="15" customHeight="1" x14ac:dyDescent="0.3">
      <c r="A105" s="22" t="s">
        <v>649</v>
      </c>
      <c r="B105" s="6" t="s">
        <v>335</v>
      </c>
      <c r="C105" s="6"/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  <c r="R105" s="246"/>
      <c r="S105" s="246"/>
      <c r="T105" s="246"/>
      <c r="U105" s="246"/>
      <c r="V105" s="246"/>
      <c r="W105" s="246"/>
      <c r="X105" s="246"/>
      <c r="Y105" s="246">
        <f t="shared" si="14"/>
        <v>0</v>
      </c>
      <c r="Z105" s="4"/>
      <c r="AA105" s="4"/>
      <c r="AB105" s="4"/>
      <c r="AC105" s="4"/>
      <c r="AD105" s="4"/>
      <c r="AE105" s="4"/>
      <c r="AF105" s="4"/>
      <c r="AG105" s="4"/>
      <c r="AH105" s="4"/>
      <c r="AI105" s="4"/>
    </row>
    <row r="106" spans="1:35" ht="15" customHeight="1" x14ac:dyDescent="0.3">
      <c r="A106" s="15" t="s">
        <v>5</v>
      </c>
      <c r="B106" s="18" t="s">
        <v>335</v>
      </c>
      <c r="C106" s="6"/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  <c r="R106" s="246"/>
      <c r="S106" s="246"/>
      <c r="T106" s="246"/>
      <c r="U106" s="246"/>
      <c r="V106" s="246"/>
      <c r="W106" s="246"/>
      <c r="X106" s="246"/>
      <c r="Y106" s="246">
        <f t="shared" si="14"/>
        <v>0</v>
      </c>
      <c r="Z106" s="4"/>
      <c r="AA106" s="4"/>
      <c r="AB106" s="4"/>
      <c r="AC106" s="4"/>
      <c r="AD106" s="4"/>
      <c r="AE106" s="4"/>
      <c r="AF106" s="4"/>
      <c r="AG106" s="4"/>
      <c r="AH106" s="4"/>
      <c r="AI106" s="4"/>
    </row>
    <row r="107" spans="1:35" x14ac:dyDescent="0.3">
      <c r="A107" s="16" t="s">
        <v>650</v>
      </c>
      <c r="B107" s="6" t="s">
        <v>336</v>
      </c>
      <c r="C107" s="6"/>
      <c r="D107" s="246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6"/>
      <c r="Y107" s="246">
        <f t="shared" si="14"/>
        <v>0</v>
      </c>
      <c r="Z107" s="4"/>
      <c r="AA107" s="4"/>
      <c r="AB107" s="4"/>
      <c r="AC107" s="4"/>
      <c r="AD107" s="4"/>
      <c r="AE107" s="4"/>
      <c r="AF107" s="4"/>
      <c r="AG107" s="4"/>
      <c r="AH107" s="4"/>
      <c r="AI107" s="4"/>
    </row>
    <row r="108" spans="1:35" x14ac:dyDescent="0.3">
      <c r="A108" s="16" t="s">
        <v>651</v>
      </c>
      <c r="B108" s="6" t="s">
        <v>336</v>
      </c>
      <c r="C108" s="6"/>
      <c r="D108" s="246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  <c r="S108" s="246"/>
      <c r="T108" s="246"/>
      <c r="U108" s="246"/>
      <c r="V108" s="246"/>
      <c r="W108" s="246"/>
      <c r="X108" s="246"/>
      <c r="Y108" s="246">
        <f t="shared" si="14"/>
        <v>0</v>
      </c>
      <c r="Z108" s="4"/>
      <c r="AA108" s="4"/>
      <c r="AB108" s="4"/>
      <c r="AC108" s="4"/>
      <c r="AD108" s="4"/>
      <c r="AE108" s="4"/>
      <c r="AF108" s="4"/>
      <c r="AG108" s="4"/>
      <c r="AH108" s="4"/>
      <c r="AI108" s="4"/>
    </row>
    <row r="109" spans="1:35" x14ac:dyDescent="0.3">
      <c r="A109" s="15" t="s">
        <v>4</v>
      </c>
      <c r="B109" s="10" t="s">
        <v>336</v>
      </c>
      <c r="C109" s="6"/>
      <c r="D109" s="246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>
        <f t="shared" si="14"/>
        <v>0</v>
      </c>
      <c r="Z109" s="4"/>
      <c r="AA109" s="4"/>
      <c r="AB109" s="4"/>
      <c r="AC109" s="4"/>
      <c r="AD109" s="4"/>
      <c r="AE109" s="4"/>
      <c r="AF109" s="4"/>
      <c r="AG109" s="4"/>
      <c r="AH109" s="4"/>
      <c r="AI109" s="4"/>
    </row>
    <row r="110" spans="1:35" x14ac:dyDescent="0.3">
      <c r="A110" s="16" t="s">
        <v>652</v>
      </c>
      <c r="B110" s="6" t="s">
        <v>337</v>
      </c>
      <c r="C110" s="6"/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>
        <f t="shared" si="14"/>
        <v>0</v>
      </c>
      <c r="Z110" s="4"/>
      <c r="AA110" s="4"/>
      <c r="AB110" s="4"/>
      <c r="AC110" s="4"/>
      <c r="AD110" s="4"/>
      <c r="AE110" s="4"/>
      <c r="AF110" s="4"/>
      <c r="AG110" s="4"/>
      <c r="AH110" s="4"/>
      <c r="AI110" s="4"/>
    </row>
    <row r="111" spans="1:35" x14ac:dyDescent="0.3">
      <c r="A111" s="16" t="s">
        <v>653</v>
      </c>
      <c r="B111" s="6" t="s">
        <v>337</v>
      </c>
      <c r="C111" s="6"/>
      <c r="D111" s="246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>
        <f t="shared" si="14"/>
        <v>0</v>
      </c>
      <c r="Z111" s="4"/>
      <c r="AA111" s="4"/>
      <c r="AB111" s="4"/>
      <c r="AC111" s="4"/>
      <c r="AD111" s="4"/>
      <c r="AE111" s="4"/>
      <c r="AF111" s="4"/>
      <c r="AG111" s="4"/>
      <c r="AH111" s="4"/>
      <c r="AI111" s="4"/>
    </row>
    <row r="112" spans="1:35" x14ac:dyDescent="0.3">
      <c r="A112" s="17" t="s">
        <v>654</v>
      </c>
      <c r="B112" s="6" t="s">
        <v>337</v>
      </c>
      <c r="C112" s="6"/>
      <c r="D112" s="246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  <c r="R112" s="246"/>
      <c r="S112" s="246"/>
      <c r="T112" s="246"/>
      <c r="U112" s="246"/>
      <c r="V112" s="246"/>
      <c r="W112" s="246"/>
      <c r="X112" s="246"/>
      <c r="Y112" s="246">
        <f t="shared" si="14"/>
        <v>0</v>
      </c>
      <c r="Z112" s="4"/>
      <c r="AA112" s="4"/>
      <c r="AB112" s="4"/>
      <c r="AC112" s="4"/>
      <c r="AD112" s="4"/>
      <c r="AE112" s="4"/>
      <c r="AF112" s="4"/>
      <c r="AG112" s="4"/>
      <c r="AH112" s="4"/>
      <c r="AI112" s="4"/>
    </row>
    <row r="113" spans="1:35" x14ac:dyDescent="0.3">
      <c r="A113" s="17" t="s">
        <v>655</v>
      </c>
      <c r="B113" s="6" t="s">
        <v>337</v>
      </c>
      <c r="C113" s="6"/>
      <c r="D113" s="246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  <c r="R113" s="246"/>
      <c r="S113" s="246"/>
      <c r="T113" s="246"/>
      <c r="U113" s="246"/>
      <c r="V113" s="246"/>
      <c r="W113" s="246"/>
      <c r="X113" s="246"/>
      <c r="Y113" s="246">
        <f t="shared" si="14"/>
        <v>0</v>
      </c>
      <c r="Z113" s="4"/>
      <c r="AA113" s="4"/>
      <c r="AB113" s="4"/>
      <c r="AC113" s="4"/>
      <c r="AD113" s="4"/>
      <c r="AE113" s="4"/>
      <c r="AF113" s="4"/>
      <c r="AG113" s="4"/>
      <c r="AH113" s="4"/>
      <c r="AI113" s="4"/>
    </row>
    <row r="114" spans="1:35" x14ac:dyDescent="0.3">
      <c r="A114" s="17" t="s">
        <v>656</v>
      </c>
      <c r="B114" s="6" t="s">
        <v>337</v>
      </c>
      <c r="C114" s="6"/>
      <c r="D114" s="246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  <c r="R114" s="246"/>
      <c r="S114" s="246"/>
      <c r="T114" s="246"/>
      <c r="U114" s="246"/>
      <c r="V114" s="246"/>
      <c r="W114" s="246"/>
      <c r="X114" s="246"/>
      <c r="Y114" s="246">
        <f t="shared" si="14"/>
        <v>0</v>
      </c>
      <c r="Z114" s="4"/>
      <c r="AA114" s="4"/>
      <c r="AB114" s="4"/>
      <c r="AC114" s="4"/>
      <c r="AD114" s="4"/>
      <c r="AE114" s="4"/>
      <c r="AF114" s="4"/>
      <c r="AG114" s="4"/>
      <c r="AH114" s="4"/>
      <c r="AI114" s="4"/>
    </row>
    <row r="115" spans="1:35" x14ac:dyDescent="0.3">
      <c r="A115" s="17" t="s">
        <v>657</v>
      </c>
      <c r="B115" s="6" t="s">
        <v>337</v>
      </c>
      <c r="C115" s="6"/>
      <c r="D115" s="246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  <c r="R115" s="246"/>
      <c r="S115" s="246"/>
      <c r="T115" s="246"/>
      <c r="U115" s="246"/>
      <c r="V115" s="246"/>
      <c r="W115" s="246"/>
      <c r="X115" s="246"/>
      <c r="Y115" s="246">
        <f t="shared" si="14"/>
        <v>0</v>
      </c>
      <c r="Z115" s="4"/>
      <c r="AA115" s="4"/>
      <c r="AB115" s="4"/>
      <c r="AC115" s="4"/>
      <c r="AD115" s="4"/>
      <c r="AE115" s="4"/>
      <c r="AF115" s="4"/>
      <c r="AG115" s="4"/>
      <c r="AH115" s="4"/>
      <c r="AI115" s="4"/>
    </row>
    <row r="116" spans="1:35" x14ac:dyDescent="0.3">
      <c r="A116" s="17" t="s">
        <v>658</v>
      </c>
      <c r="B116" s="6" t="s">
        <v>337</v>
      </c>
      <c r="C116" s="6"/>
      <c r="D116" s="246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  <c r="R116" s="246"/>
      <c r="S116" s="246"/>
      <c r="T116" s="246"/>
      <c r="U116" s="246"/>
      <c r="V116" s="246"/>
      <c r="W116" s="246"/>
      <c r="X116" s="246"/>
      <c r="Y116" s="246">
        <f t="shared" si="14"/>
        <v>0</v>
      </c>
      <c r="Z116" s="4"/>
      <c r="AA116" s="4"/>
      <c r="AB116" s="4"/>
      <c r="AC116" s="4"/>
      <c r="AD116" s="4"/>
      <c r="AE116" s="4"/>
      <c r="AF116" s="4"/>
      <c r="AG116" s="4"/>
      <c r="AH116" s="4"/>
      <c r="AI116" s="4"/>
    </row>
    <row r="117" spans="1:35" x14ac:dyDescent="0.3">
      <c r="A117" s="17" t="s">
        <v>659</v>
      </c>
      <c r="B117" s="6" t="s">
        <v>337</v>
      </c>
      <c r="C117" s="6"/>
      <c r="D117" s="246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  <c r="R117" s="246"/>
      <c r="S117" s="246"/>
      <c r="T117" s="246"/>
      <c r="U117" s="246"/>
      <c r="V117" s="246"/>
      <c r="W117" s="246"/>
      <c r="X117" s="246"/>
      <c r="Y117" s="246">
        <f t="shared" si="14"/>
        <v>0</v>
      </c>
      <c r="Z117" s="4"/>
      <c r="AA117" s="4"/>
      <c r="AB117" s="4"/>
      <c r="AC117" s="4"/>
      <c r="AD117" s="4"/>
      <c r="AE117" s="4"/>
      <c r="AF117" s="4"/>
      <c r="AG117" s="4"/>
      <c r="AH117" s="4"/>
      <c r="AI117" s="4"/>
    </row>
    <row r="118" spans="1:35" x14ac:dyDescent="0.3">
      <c r="A118" s="17" t="s">
        <v>660</v>
      </c>
      <c r="B118" s="6" t="s">
        <v>337</v>
      </c>
      <c r="C118" s="6"/>
      <c r="D118" s="246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  <c r="R118" s="246"/>
      <c r="S118" s="246"/>
      <c r="T118" s="246"/>
      <c r="U118" s="246"/>
      <c r="V118" s="246"/>
      <c r="W118" s="246"/>
      <c r="X118" s="246"/>
      <c r="Y118" s="246">
        <f t="shared" si="14"/>
        <v>0</v>
      </c>
      <c r="Z118" s="4"/>
      <c r="AA118" s="4"/>
      <c r="AB118" s="4"/>
      <c r="AC118" s="4"/>
      <c r="AD118" s="4"/>
      <c r="AE118" s="4"/>
      <c r="AF118" s="4"/>
      <c r="AG118" s="4"/>
      <c r="AH118" s="4"/>
      <c r="AI118" s="4"/>
    </row>
    <row r="119" spans="1:35" x14ac:dyDescent="0.3">
      <c r="A119" s="17" t="s">
        <v>661</v>
      </c>
      <c r="B119" s="6" t="s">
        <v>337</v>
      </c>
      <c r="C119" s="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6"/>
      <c r="Y119" s="246">
        <f t="shared" si="14"/>
        <v>0</v>
      </c>
      <c r="Z119" s="4"/>
      <c r="AA119" s="4"/>
      <c r="AB119" s="4"/>
      <c r="AC119" s="4"/>
      <c r="AD119" s="4"/>
      <c r="AE119" s="4"/>
      <c r="AF119" s="4"/>
      <c r="AG119" s="4"/>
      <c r="AH119" s="4"/>
      <c r="AI119" s="4"/>
    </row>
    <row r="120" spans="1:35" ht="26.4" x14ac:dyDescent="0.3">
      <c r="A120" s="17" t="s">
        <v>662</v>
      </c>
      <c r="B120" s="6" t="s">
        <v>337</v>
      </c>
      <c r="C120" s="6"/>
      <c r="D120" s="246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  <c r="R120" s="246"/>
      <c r="S120" s="246"/>
      <c r="T120" s="246"/>
      <c r="U120" s="246"/>
      <c r="V120" s="246"/>
      <c r="W120" s="246"/>
      <c r="X120" s="246"/>
      <c r="Y120" s="246">
        <f t="shared" si="14"/>
        <v>0</v>
      </c>
      <c r="Z120" s="4"/>
      <c r="AA120" s="4"/>
      <c r="AB120" s="4"/>
      <c r="AC120" s="4"/>
      <c r="AD120" s="4"/>
      <c r="AE120" s="4"/>
      <c r="AF120" s="4"/>
      <c r="AG120" s="4"/>
      <c r="AH120" s="4"/>
      <c r="AI120" s="4"/>
    </row>
    <row r="121" spans="1:35" ht="15" customHeight="1" x14ac:dyDescent="0.3">
      <c r="A121" s="17" t="s">
        <v>663</v>
      </c>
      <c r="B121" s="6" t="s">
        <v>337</v>
      </c>
      <c r="C121" s="6"/>
      <c r="D121" s="246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  <c r="R121" s="246"/>
      <c r="S121" s="246"/>
      <c r="T121" s="246"/>
      <c r="U121" s="246"/>
      <c r="V121" s="246"/>
      <c r="W121" s="246"/>
      <c r="X121" s="246"/>
      <c r="Y121" s="246">
        <f t="shared" si="14"/>
        <v>0</v>
      </c>
      <c r="Z121" s="4"/>
      <c r="AA121" s="4"/>
      <c r="AB121" s="4"/>
      <c r="AC121" s="4"/>
      <c r="AD121" s="4"/>
      <c r="AE121" s="4"/>
      <c r="AF121" s="4"/>
      <c r="AG121" s="4"/>
      <c r="AH121" s="4"/>
      <c r="AI121" s="4"/>
    </row>
    <row r="122" spans="1:35" ht="15" customHeight="1" x14ac:dyDescent="0.3">
      <c r="A122" s="15" t="s">
        <v>664</v>
      </c>
      <c r="B122" s="18" t="s">
        <v>337</v>
      </c>
      <c r="C122" s="6"/>
      <c r="D122" s="246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  <c r="R122" s="246"/>
      <c r="S122" s="246"/>
      <c r="T122" s="246"/>
      <c r="U122" s="246"/>
      <c r="V122" s="246">
        <v>4886880</v>
      </c>
      <c r="W122" s="246"/>
      <c r="X122" s="246"/>
      <c r="Y122" s="246">
        <f t="shared" si="14"/>
        <v>4886880</v>
      </c>
      <c r="Z122" s="4"/>
      <c r="AA122" s="4"/>
      <c r="AB122" s="4"/>
      <c r="AC122" s="4"/>
      <c r="AD122" s="4"/>
      <c r="AE122" s="4"/>
      <c r="AF122" s="4"/>
      <c r="AG122" s="4"/>
      <c r="AH122" s="4"/>
      <c r="AI122" s="4"/>
    </row>
    <row r="123" spans="1:35" ht="15.6" x14ac:dyDescent="0.3">
      <c r="A123" s="23" t="s">
        <v>665</v>
      </c>
      <c r="B123" s="12" t="s">
        <v>338</v>
      </c>
      <c r="C123" s="10"/>
      <c r="D123" s="246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  <c r="R123" s="246"/>
      <c r="S123" s="246"/>
      <c r="T123" s="246"/>
      <c r="U123" s="246"/>
      <c r="V123" s="246">
        <v>4886880</v>
      </c>
      <c r="W123" s="246"/>
      <c r="X123" s="246"/>
      <c r="Y123" s="246">
        <f t="shared" si="14"/>
        <v>4886880</v>
      </c>
      <c r="Z123" s="4"/>
      <c r="AA123" s="4"/>
      <c r="AB123" s="4"/>
      <c r="AC123" s="4"/>
      <c r="AD123" s="4"/>
      <c r="AE123" s="4"/>
      <c r="AF123" s="4"/>
      <c r="AG123" s="4"/>
      <c r="AH123" s="4"/>
      <c r="AI123" s="4"/>
    </row>
    <row r="124" spans="1:35" x14ac:dyDescent="0.3">
      <c r="A124" s="15" t="s">
        <v>666</v>
      </c>
      <c r="B124" s="10" t="s">
        <v>339</v>
      </c>
      <c r="C124" s="6"/>
      <c r="D124" s="246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  <c r="R124" s="246"/>
      <c r="S124" s="246"/>
      <c r="T124" s="246"/>
      <c r="U124" s="246"/>
      <c r="V124" s="246"/>
      <c r="W124" s="246"/>
      <c r="X124" s="246"/>
      <c r="Y124" s="246">
        <f t="shared" si="14"/>
        <v>0</v>
      </c>
      <c r="Z124" s="4"/>
      <c r="AA124" s="4"/>
      <c r="AB124" s="4"/>
      <c r="AC124" s="4"/>
      <c r="AD124" s="4"/>
      <c r="AE124" s="4"/>
      <c r="AF124" s="4"/>
      <c r="AG124" s="4"/>
      <c r="AH124" s="4"/>
      <c r="AI124" s="4"/>
    </row>
    <row r="125" spans="1:35" x14ac:dyDescent="0.3">
      <c r="A125" s="24" t="s">
        <v>340</v>
      </c>
      <c r="B125" s="8" t="s">
        <v>339</v>
      </c>
      <c r="C125" s="6"/>
      <c r="D125" s="246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  <c r="R125" s="246"/>
      <c r="S125" s="246"/>
      <c r="T125" s="246"/>
      <c r="U125" s="246"/>
      <c r="V125" s="246"/>
      <c r="W125" s="246"/>
      <c r="X125" s="246"/>
      <c r="Y125" s="246">
        <f t="shared" si="14"/>
        <v>0</v>
      </c>
      <c r="Z125" s="4"/>
      <c r="AA125" s="4"/>
      <c r="AB125" s="4"/>
      <c r="AC125" s="4"/>
      <c r="AD125" s="4"/>
      <c r="AE125" s="4"/>
      <c r="AF125" s="4"/>
      <c r="AG125" s="4"/>
      <c r="AH125" s="4"/>
      <c r="AI125" s="4"/>
    </row>
    <row r="126" spans="1:35" x14ac:dyDescent="0.3">
      <c r="A126" s="15" t="s">
        <v>341</v>
      </c>
      <c r="B126" s="10" t="s">
        <v>342</v>
      </c>
      <c r="C126" s="6"/>
      <c r="D126" s="246"/>
      <c r="E126" s="246"/>
      <c r="F126" s="246"/>
      <c r="G126" s="246">
        <v>4954767</v>
      </c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  <c r="R126" s="246"/>
      <c r="S126" s="246"/>
      <c r="T126" s="246"/>
      <c r="U126" s="246"/>
      <c r="V126" s="246"/>
      <c r="W126" s="246"/>
      <c r="X126" s="246"/>
      <c r="Y126" s="246">
        <f t="shared" si="14"/>
        <v>4954767</v>
      </c>
      <c r="Z126" s="4"/>
      <c r="AA126" s="4"/>
      <c r="AB126" s="4"/>
      <c r="AC126" s="4"/>
      <c r="AD126" s="4"/>
      <c r="AE126" s="4"/>
      <c r="AF126" s="4"/>
      <c r="AG126" s="4"/>
      <c r="AH126" s="4"/>
      <c r="AI126" s="4"/>
    </row>
    <row r="127" spans="1:35" x14ac:dyDescent="0.3">
      <c r="A127" s="15" t="s">
        <v>343</v>
      </c>
      <c r="B127" s="10" t="s">
        <v>344</v>
      </c>
      <c r="C127" s="6"/>
      <c r="D127" s="246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  <c r="R127" s="246"/>
      <c r="S127" s="246"/>
      <c r="T127" s="246"/>
      <c r="U127" s="246"/>
      <c r="V127" s="246"/>
      <c r="W127" s="246"/>
      <c r="X127" s="246"/>
      <c r="Y127" s="246">
        <f t="shared" si="14"/>
        <v>0</v>
      </c>
      <c r="Z127" s="4"/>
      <c r="AA127" s="4"/>
      <c r="AB127" s="4"/>
      <c r="AC127" s="4"/>
      <c r="AD127" s="4"/>
      <c r="AE127" s="4"/>
      <c r="AF127" s="4"/>
      <c r="AG127" s="4"/>
      <c r="AH127" s="4"/>
      <c r="AI127" s="4"/>
    </row>
    <row r="128" spans="1:35" x14ac:dyDescent="0.3">
      <c r="A128" s="17" t="s">
        <v>863</v>
      </c>
      <c r="B128" s="6" t="s">
        <v>345</v>
      </c>
      <c r="C128" s="6"/>
      <c r="D128" s="246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6"/>
      <c r="Y128" s="246">
        <f t="shared" si="14"/>
        <v>0</v>
      </c>
      <c r="Z128" s="4"/>
      <c r="AA128" s="4"/>
      <c r="AB128" s="4"/>
      <c r="AC128" s="4"/>
      <c r="AD128" s="4"/>
      <c r="AE128" s="4"/>
      <c r="AF128" s="4"/>
      <c r="AG128" s="4"/>
      <c r="AH128" s="4"/>
      <c r="AI128" s="4"/>
    </row>
    <row r="129" spans="1:35" x14ac:dyDescent="0.3">
      <c r="A129" s="17" t="s">
        <v>864</v>
      </c>
      <c r="B129" s="6" t="s">
        <v>345</v>
      </c>
      <c r="C129" s="6"/>
      <c r="D129" s="246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  <c r="R129" s="246"/>
      <c r="S129" s="246"/>
      <c r="T129" s="246"/>
      <c r="U129" s="246"/>
      <c r="V129" s="246"/>
      <c r="W129" s="246"/>
      <c r="X129" s="246"/>
      <c r="Y129" s="246">
        <f t="shared" si="14"/>
        <v>0</v>
      </c>
      <c r="Z129" s="4"/>
      <c r="AA129" s="4"/>
      <c r="AB129" s="4"/>
      <c r="AC129" s="4"/>
      <c r="AD129" s="4"/>
      <c r="AE129" s="4"/>
      <c r="AF129" s="4"/>
      <c r="AG129" s="4"/>
      <c r="AH129" s="4"/>
      <c r="AI129" s="4"/>
    </row>
    <row r="130" spans="1:35" x14ac:dyDescent="0.3">
      <c r="A130" s="17" t="s">
        <v>865</v>
      </c>
      <c r="B130" s="6" t="s">
        <v>345</v>
      </c>
      <c r="C130" s="6"/>
      <c r="D130" s="246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>
        <f t="shared" si="14"/>
        <v>0</v>
      </c>
      <c r="Z130" s="4"/>
      <c r="AA130" s="4"/>
      <c r="AB130" s="4"/>
      <c r="AC130" s="4"/>
      <c r="AD130" s="4"/>
      <c r="AE130" s="4"/>
      <c r="AF130" s="4"/>
      <c r="AG130" s="4"/>
      <c r="AH130" s="4"/>
      <c r="AI130" s="4"/>
    </row>
    <row r="131" spans="1:35" x14ac:dyDescent="0.3">
      <c r="A131" s="17" t="s">
        <v>866</v>
      </c>
      <c r="B131" s="6" t="s">
        <v>345</v>
      </c>
      <c r="C131" s="6"/>
      <c r="D131" s="246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  <c r="R131" s="246"/>
      <c r="S131" s="246"/>
      <c r="T131" s="246"/>
      <c r="U131" s="246"/>
      <c r="V131" s="246"/>
      <c r="W131" s="246"/>
      <c r="X131" s="246"/>
      <c r="Y131" s="246">
        <f t="shared" si="14"/>
        <v>0</v>
      </c>
      <c r="Z131" s="4"/>
      <c r="AA131" s="4"/>
      <c r="AB131" s="4"/>
      <c r="AC131" s="4"/>
      <c r="AD131" s="4"/>
      <c r="AE131" s="4"/>
      <c r="AF131" s="4"/>
      <c r="AG131" s="4"/>
      <c r="AH131" s="4"/>
      <c r="AI131" s="4"/>
    </row>
    <row r="132" spans="1:35" x14ac:dyDescent="0.3">
      <c r="A132" s="17" t="s">
        <v>867</v>
      </c>
      <c r="B132" s="6" t="s">
        <v>345</v>
      </c>
      <c r="C132" s="6"/>
      <c r="D132" s="246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  <c r="R132" s="246"/>
      <c r="S132" s="246"/>
      <c r="T132" s="246"/>
      <c r="U132" s="246"/>
      <c r="V132" s="246"/>
      <c r="W132" s="246"/>
      <c r="X132" s="246"/>
      <c r="Y132" s="246">
        <f t="shared" si="14"/>
        <v>0</v>
      </c>
      <c r="Z132" s="4"/>
      <c r="AA132" s="4"/>
      <c r="AB132" s="4"/>
      <c r="AC132" s="4"/>
      <c r="AD132" s="4"/>
      <c r="AE132" s="4"/>
      <c r="AF132" s="4"/>
      <c r="AG132" s="4"/>
      <c r="AH132" s="4"/>
      <c r="AI132" s="4"/>
    </row>
    <row r="133" spans="1:35" x14ac:dyDescent="0.3">
      <c r="A133" s="17" t="s">
        <v>868</v>
      </c>
      <c r="B133" s="6" t="s">
        <v>345</v>
      </c>
      <c r="C133" s="6"/>
      <c r="D133" s="246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  <c r="R133" s="246"/>
      <c r="S133" s="246"/>
      <c r="T133" s="246"/>
      <c r="U133" s="246"/>
      <c r="V133" s="246"/>
      <c r="W133" s="246"/>
      <c r="X133" s="246"/>
      <c r="Y133" s="246">
        <f t="shared" ref="Y133:Y164" si="15">SUM(D133:X133)</f>
        <v>0</v>
      </c>
      <c r="Z133" s="4"/>
      <c r="AA133" s="4"/>
      <c r="AB133" s="4"/>
      <c r="AC133" s="4"/>
      <c r="AD133" s="4"/>
      <c r="AE133" s="4"/>
      <c r="AF133" s="4"/>
      <c r="AG133" s="4"/>
      <c r="AH133" s="4"/>
      <c r="AI133" s="4"/>
    </row>
    <row r="134" spans="1:35" x14ac:dyDescent="0.3">
      <c r="A134" s="17" t="s">
        <v>869</v>
      </c>
      <c r="B134" s="6" t="s">
        <v>345</v>
      </c>
      <c r="C134" s="6"/>
      <c r="D134" s="246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  <c r="R134" s="246"/>
      <c r="S134" s="246"/>
      <c r="T134" s="246"/>
      <c r="U134" s="246"/>
      <c r="V134" s="246"/>
      <c r="W134" s="246"/>
      <c r="X134" s="246"/>
      <c r="Y134" s="246">
        <f t="shared" si="15"/>
        <v>0</v>
      </c>
      <c r="Z134" s="4"/>
      <c r="AA134" s="4"/>
      <c r="AB134" s="4"/>
      <c r="AC134" s="4"/>
      <c r="AD134" s="4"/>
      <c r="AE134" s="4"/>
      <c r="AF134" s="4"/>
      <c r="AG134" s="4"/>
      <c r="AH134" s="4"/>
      <c r="AI134" s="4"/>
    </row>
    <row r="135" spans="1:35" x14ac:dyDescent="0.3">
      <c r="A135" s="17" t="s">
        <v>870</v>
      </c>
      <c r="B135" s="6" t="s">
        <v>345</v>
      </c>
      <c r="C135" s="6"/>
      <c r="D135" s="246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  <c r="R135" s="246"/>
      <c r="S135" s="246"/>
      <c r="T135" s="246"/>
      <c r="U135" s="246"/>
      <c r="V135" s="246"/>
      <c r="W135" s="246"/>
      <c r="X135" s="246"/>
      <c r="Y135" s="246">
        <f t="shared" si="15"/>
        <v>0</v>
      </c>
      <c r="Z135" s="4"/>
      <c r="AA135" s="4"/>
      <c r="AB135" s="4"/>
      <c r="AC135" s="4"/>
      <c r="AD135" s="4"/>
      <c r="AE135" s="4"/>
      <c r="AF135" s="4"/>
      <c r="AG135" s="4"/>
      <c r="AH135" s="4"/>
      <c r="AI135" s="4"/>
    </row>
    <row r="136" spans="1:35" x14ac:dyDescent="0.3">
      <c r="A136" s="17" t="s">
        <v>871</v>
      </c>
      <c r="B136" s="6" t="s">
        <v>345</v>
      </c>
      <c r="C136" s="6"/>
      <c r="D136" s="246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  <c r="R136" s="246"/>
      <c r="S136" s="246"/>
      <c r="T136" s="246"/>
      <c r="U136" s="246"/>
      <c r="V136" s="246"/>
      <c r="W136" s="246"/>
      <c r="X136" s="246"/>
      <c r="Y136" s="246">
        <f t="shared" si="15"/>
        <v>0</v>
      </c>
      <c r="Z136" s="4"/>
      <c r="AA136" s="4"/>
      <c r="AB136" s="4"/>
      <c r="AC136" s="4"/>
      <c r="AD136" s="4"/>
      <c r="AE136" s="4"/>
      <c r="AF136" s="4"/>
      <c r="AG136" s="4"/>
      <c r="AH136" s="4"/>
      <c r="AI136" s="4"/>
    </row>
    <row r="137" spans="1:35" x14ac:dyDescent="0.3">
      <c r="A137" s="17" t="s">
        <v>872</v>
      </c>
      <c r="B137" s="6" t="s">
        <v>345</v>
      </c>
      <c r="C137" s="6"/>
      <c r="D137" s="246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  <c r="R137" s="246"/>
      <c r="S137" s="246"/>
      <c r="T137" s="246"/>
      <c r="U137" s="246"/>
      <c r="V137" s="246"/>
      <c r="W137" s="246"/>
      <c r="X137" s="246"/>
      <c r="Y137" s="246">
        <f t="shared" si="15"/>
        <v>0</v>
      </c>
      <c r="Z137" s="4"/>
      <c r="AA137" s="4"/>
      <c r="AB137" s="4"/>
      <c r="AC137" s="4"/>
      <c r="AD137" s="4"/>
      <c r="AE137" s="4"/>
      <c r="AF137" s="4"/>
      <c r="AG137" s="4"/>
      <c r="AH137" s="4"/>
      <c r="AI137" s="4"/>
    </row>
    <row r="138" spans="1:35" x14ac:dyDescent="0.3">
      <c r="A138" s="15" t="s">
        <v>667</v>
      </c>
      <c r="B138" s="10" t="s">
        <v>345</v>
      </c>
      <c r="C138" s="6"/>
      <c r="D138" s="246">
        <f>SUM(D128:D137)</f>
        <v>0</v>
      </c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  <c r="R138" s="246"/>
      <c r="S138" s="246"/>
      <c r="T138" s="246"/>
      <c r="U138" s="246"/>
      <c r="V138" s="246"/>
      <c r="W138" s="246"/>
      <c r="X138" s="246"/>
      <c r="Y138" s="246">
        <f t="shared" si="15"/>
        <v>0</v>
      </c>
      <c r="Z138" s="4"/>
      <c r="AA138" s="4"/>
      <c r="AB138" s="4"/>
      <c r="AC138" s="4"/>
      <c r="AD138" s="4"/>
      <c r="AE138" s="4"/>
      <c r="AF138" s="4"/>
      <c r="AG138" s="4"/>
      <c r="AH138" s="4"/>
      <c r="AI138" s="4"/>
    </row>
    <row r="139" spans="1:35" x14ac:dyDescent="0.3">
      <c r="A139" s="17" t="s">
        <v>863</v>
      </c>
      <c r="B139" s="6" t="s">
        <v>346</v>
      </c>
      <c r="C139" s="6"/>
      <c r="D139" s="246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  <c r="R139" s="246"/>
      <c r="S139" s="246"/>
      <c r="T139" s="246"/>
      <c r="U139" s="246"/>
      <c r="V139" s="246"/>
      <c r="W139" s="246"/>
      <c r="X139" s="246"/>
      <c r="Y139" s="246">
        <f t="shared" si="15"/>
        <v>0</v>
      </c>
      <c r="Z139" s="4"/>
      <c r="AA139" s="4"/>
      <c r="AB139" s="4"/>
      <c r="AC139" s="4"/>
      <c r="AD139" s="4"/>
      <c r="AE139" s="4"/>
      <c r="AF139" s="4"/>
      <c r="AG139" s="4"/>
      <c r="AH139" s="4"/>
      <c r="AI139" s="4"/>
    </row>
    <row r="140" spans="1:35" x14ac:dyDescent="0.3">
      <c r="A140" s="17" t="s">
        <v>864</v>
      </c>
      <c r="B140" s="6" t="s">
        <v>346</v>
      </c>
      <c r="C140" s="6"/>
      <c r="D140" s="246"/>
      <c r="E140" s="246"/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  <c r="R140" s="246"/>
      <c r="S140" s="246"/>
      <c r="T140" s="246"/>
      <c r="U140" s="246"/>
      <c r="V140" s="246"/>
      <c r="W140" s="246"/>
      <c r="X140" s="246"/>
      <c r="Y140" s="246">
        <f t="shared" si="15"/>
        <v>0</v>
      </c>
      <c r="Z140" s="4"/>
      <c r="AA140" s="4"/>
      <c r="AB140" s="4"/>
      <c r="AC140" s="4"/>
      <c r="AD140" s="4"/>
      <c r="AE140" s="4"/>
      <c r="AF140" s="4"/>
      <c r="AG140" s="4"/>
      <c r="AH140" s="4"/>
      <c r="AI140" s="4"/>
    </row>
    <row r="141" spans="1:35" x14ac:dyDescent="0.3">
      <c r="A141" s="17" t="s">
        <v>865</v>
      </c>
      <c r="B141" s="6" t="s">
        <v>346</v>
      </c>
      <c r="C141" s="6"/>
      <c r="D141" s="246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  <c r="R141" s="246"/>
      <c r="S141" s="246"/>
      <c r="T141" s="246"/>
      <c r="U141" s="246"/>
      <c r="V141" s="246"/>
      <c r="W141" s="246"/>
      <c r="X141" s="246"/>
      <c r="Y141" s="246">
        <f t="shared" si="15"/>
        <v>0</v>
      </c>
      <c r="Z141" s="4"/>
      <c r="AA141" s="4"/>
      <c r="AB141" s="4"/>
      <c r="AC141" s="4"/>
      <c r="AD141" s="4"/>
      <c r="AE141" s="4"/>
      <c r="AF141" s="4"/>
      <c r="AG141" s="4"/>
      <c r="AH141" s="4"/>
      <c r="AI141" s="4"/>
    </row>
    <row r="142" spans="1:35" x14ac:dyDescent="0.3">
      <c r="A142" s="17" t="s">
        <v>866</v>
      </c>
      <c r="B142" s="6" t="s">
        <v>346</v>
      </c>
      <c r="C142" s="6"/>
      <c r="D142" s="246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  <c r="R142" s="246"/>
      <c r="S142" s="246"/>
      <c r="T142" s="246"/>
      <c r="U142" s="246"/>
      <c r="V142" s="246"/>
      <c r="W142" s="246"/>
      <c r="X142" s="246"/>
      <c r="Y142" s="246">
        <f t="shared" si="15"/>
        <v>0</v>
      </c>
      <c r="Z142" s="4"/>
      <c r="AA142" s="4"/>
      <c r="AB142" s="4"/>
      <c r="AC142" s="4"/>
      <c r="AD142" s="4"/>
      <c r="AE142" s="4"/>
      <c r="AF142" s="4"/>
      <c r="AG142" s="4"/>
      <c r="AH142" s="4"/>
      <c r="AI142" s="4"/>
    </row>
    <row r="143" spans="1:35" x14ac:dyDescent="0.3">
      <c r="A143" s="17" t="s">
        <v>867</v>
      </c>
      <c r="B143" s="6" t="s">
        <v>346</v>
      </c>
      <c r="C143" s="6"/>
      <c r="D143" s="246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  <c r="R143" s="246"/>
      <c r="S143" s="246"/>
      <c r="T143" s="246"/>
      <c r="U143" s="246"/>
      <c r="V143" s="246"/>
      <c r="W143" s="246"/>
      <c r="X143" s="246"/>
      <c r="Y143" s="246">
        <f t="shared" si="15"/>
        <v>0</v>
      </c>
      <c r="Z143" s="4"/>
      <c r="AA143" s="4"/>
      <c r="AB143" s="4"/>
      <c r="AC143" s="4"/>
      <c r="AD143" s="4"/>
      <c r="AE143" s="4"/>
      <c r="AF143" s="4"/>
      <c r="AG143" s="4"/>
      <c r="AH143" s="4"/>
      <c r="AI143" s="4"/>
    </row>
    <row r="144" spans="1:35" x14ac:dyDescent="0.3">
      <c r="A144" s="17" t="s">
        <v>868</v>
      </c>
      <c r="B144" s="6" t="s">
        <v>346</v>
      </c>
      <c r="C144" s="6"/>
      <c r="D144" s="246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  <c r="R144" s="246"/>
      <c r="S144" s="246"/>
      <c r="T144" s="246"/>
      <c r="U144" s="246"/>
      <c r="V144" s="246"/>
      <c r="W144" s="246"/>
      <c r="X144" s="246"/>
      <c r="Y144" s="246">
        <f t="shared" si="15"/>
        <v>0</v>
      </c>
      <c r="Z144" s="4"/>
      <c r="AA144" s="4"/>
      <c r="AB144" s="4"/>
      <c r="AC144" s="4"/>
      <c r="AD144" s="4"/>
      <c r="AE144" s="4"/>
      <c r="AF144" s="4"/>
      <c r="AG144" s="4"/>
      <c r="AH144" s="4"/>
      <c r="AI144" s="4"/>
    </row>
    <row r="145" spans="1:35" x14ac:dyDescent="0.3">
      <c r="A145" s="17" t="s">
        <v>869</v>
      </c>
      <c r="B145" s="6" t="s">
        <v>346</v>
      </c>
      <c r="C145" s="6"/>
      <c r="D145" s="246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  <c r="R145" s="246"/>
      <c r="S145" s="246"/>
      <c r="T145" s="246"/>
      <c r="U145" s="246"/>
      <c r="V145" s="246"/>
      <c r="W145" s="246"/>
      <c r="X145" s="246"/>
      <c r="Y145" s="246">
        <f t="shared" si="15"/>
        <v>0</v>
      </c>
      <c r="Z145" s="4"/>
      <c r="AA145" s="4"/>
      <c r="AB145" s="4"/>
      <c r="AC145" s="4"/>
      <c r="AD145" s="4"/>
      <c r="AE145" s="4"/>
      <c r="AF145" s="4"/>
      <c r="AG145" s="4"/>
      <c r="AH145" s="4"/>
      <c r="AI145" s="4"/>
    </row>
    <row r="146" spans="1:35" x14ac:dyDescent="0.3">
      <c r="A146" s="17" t="s">
        <v>870</v>
      </c>
      <c r="B146" s="6" t="s">
        <v>346</v>
      </c>
      <c r="C146" s="6"/>
      <c r="D146" s="246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  <c r="R146" s="246"/>
      <c r="S146" s="246"/>
      <c r="T146" s="246"/>
      <c r="U146" s="246"/>
      <c r="V146" s="246"/>
      <c r="W146" s="246"/>
      <c r="X146" s="246"/>
      <c r="Y146" s="246">
        <f t="shared" si="15"/>
        <v>0</v>
      </c>
      <c r="Z146" s="4"/>
      <c r="AA146" s="4"/>
      <c r="AB146" s="4"/>
      <c r="AC146" s="4"/>
      <c r="AD146" s="4"/>
      <c r="AE146" s="4"/>
      <c r="AF146" s="4"/>
      <c r="AG146" s="4"/>
      <c r="AH146" s="4"/>
      <c r="AI146" s="4"/>
    </row>
    <row r="147" spans="1:35" x14ac:dyDescent="0.3">
      <c r="A147" s="17" t="s">
        <v>871</v>
      </c>
      <c r="B147" s="6" t="s">
        <v>346</v>
      </c>
      <c r="C147" s="6"/>
      <c r="D147" s="246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  <c r="R147" s="246"/>
      <c r="S147" s="246"/>
      <c r="T147" s="246"/>
      <c r="U147" s="246"/>
      <c r="V147" s="246"/>
      <c r="W147" s="246"/>
      <c r="X147" s="246"/>
      <c r="Y147" s="246">
        <f t="shared" si="15"/>
        <v>0</v>
      </c>
      <c r="Z147" s="4"/>
      <c r="AA147" s="4"/>
      <c r="AB147" s="4"/>
      <c r="AC147" s="4"/>
      <c r="AD147" s="4"/>
      <c r="AE147" s="4"/>
      <c r="AF147" s="4"/>
      <c r="AG147" s="4"/>
      <c r="AH147" s="4"/>
      <c r="AI147" s="4"/>
    </row>
    <row r="148" spans="1:35" x14ac:dyDescent="0.3">
      <c r="A148" s="17" t="s">
        <v>872</v>
      </c>
      <c r="B148" s="6" t="s">
        <v>346</v>
      </c>
      <c r="C148" s="6"/>
      <c r="D148" s="246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  <c r="R148" s="246"/>
      <c r="S148" s="246"/>
      <c r="T148" s="246"/>
      <c r="U148" s="246"/>
      <c r="V148" s="246"/>
      <c r="W148" s="246"/>
      <c r="X148" s="246"/>
      <c r="Y148" s="246">
        <f t="shared" si="15"/>
        <v>0</v>
      </c>
      <c r="Z148" s="4"/>
      <c r="AA148" s="4"/>
      <c r="AB148" s="4"/>
      <c r="AC148" s="4"/>
      <c r="AD148" s="4"/>
      <c r="AE148" s="4"/>
      <c r="AF148" s="4"/>
      <c r="AG148" s="4"/>
      <c r="AH148" s="4"/>
      <c r="AI148" s="4"/>
    </row>
    <row r="149" spans="1:35" x14ac:dyDescent="0.3">
      <c r="A149" s="15" t="s">
        <v>668</v>
      </c>
      <c r="B149" s="10" t="s">
        <v>346</v>
      </c>
      <c r="C149" s="6"/>
      <c r="D149" s="246">
        <f>SUM(D139:D148)</f>
        <v>0</v>
      </c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  <c r="R149" s="246"/>
      <c r="S149" s="246"/>
      <c r="T149" s="246"/>
      <c r="U149" s="246"/>
      <c r="V149" s="246"/>
      <c r="W149" s="246"/>
      <c r="X149" s="246"/>
      <c r="Y149" s="246">
        <f t="shared" si="15"/>
        <v>0</v>
      </c>
      <c r="Z149" s="4"/>
      <c r="AA149" s="4"/>
      <c r="AB149" s="4"/>
      <c r="AC149" s="4"/>
      <c r="AD149" s="4"/>
      <c r="AE149" s="4"/>
      <c r="AF149" s="4"/>
      <c r="AG149" s="4"/>
      <c r="AH149" s="4"/>
      <c r="AI149" s="4"/>
    </row>
    <row r="150" spans="1:35" x14ac:dyDescent="0.3">
      <c r="A150" s="17" t="s">
        <v>863</v>
      </c>
      <c r="B150" s="6" t="s">
        <v>347</v>
      </c>
      <c r="C150" s="6"/>
      <c r="D150" s="246"/>
      <c r="E150" s="246"/>
      <c r="F150" s="246"/>
      <c r="G150" s="246"/>
      <c r="H150" s="246">
        <v>179582</v>
      </c>
      <c r="I150" s="246"/>
      <c r="J150" s="246"/>
      <c r="K150" s="246"/>
      <c r="L150" s="246"/>
      <c r="M150" s="246"/>
      <c r="N150" s="246"/>
      <c r="O150" s="246"/>
      <c r="P150" s="246"/>
      <c r="Q150" s="246"/>
      <c r="R150" s="246"/>
      <c r="S150" s="246"/>
      <c r="T150" s="246"/>
      <c r="U150" s="246"/>
      <c r="V150" s="246"/>
      <c r="W150" s="246"/>
      <c r="X150" s="246"/>
      <c r="Y150" s="246">
        <f t="shared" si="15"/>
        <v>179582</v>
      </c>
      <c r="Z150" s="4"/>
      <c r="AA150" s="4"/>
      <c r="AB150" s="4"/>
      <c r="AC150" s="4"/>
      <c r="AD150" s="4"/>
      <c r="AE150" s="4"/>
      <c r="AF150" s="4"/>
      <c r="AG150" s="4"/>
      <c r="AH150" s="4"/>
      <c r="AI150" s="4"/>
    </row>
    <row r="151" spans="1:35" x14ac:dyDescent="0.3">
      <c r="A151" s="17" t="s">
        <v>864</v>
      </c>
      <c r="B151" s="6" t="s">
        <v>347</v>
      </c>
      <c r="C151" s="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  <c r="R151" s="246"/>
      <c r="S151" s="246"/>
      <c r="T151" s="246"/>
      <c r="U151" s="246"/>
      <c r="V151" s="246"/>
      <c r="W151" s="246"/>
      <c r="X151" s="246"/>
      <c r="Y151" s="246">
        <f t="shared" si="15"/>
        <v>0</v>
      </c>
      <c r="Z151" s="4"/>
      <c r="AA151" s="4"/>
      <c r="AB151" s="4"/>
      <c r="AC151" s="4"/>
      <c r="AD151" s="4"/>
      <c r="AE151" s="4"/>
      <c r="AF151" s="4"/>
      <c r="AG151" s="4"/>
      <c r="AH151" s="4"/>
      <c r="AI151" s="4"/>
    </row>
    <row r="152" spans="1:35" x14ac:dyDescent="0.3">
      <c r="A152" s="17" t="s">
        <v>865</v>
      </c>
      <c r="B152" s="6" t="s">
        <v>347</v>
      </c>
      <c r="C152" s="6"/>
      <c r="D152" s="246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  <c r="R152" s="246"/>
      <c r="S152" s="246"/>
      <c r="T152" s="246"/>
      <c r="U152" s="246"/>
      <c r="V152" s="246"/>
      <c r="W152" s="246"/>
      <c r="X152" s="246"/>
      <c r="Y152" s="246">
        <f t="shared" si="15"/>
        <v>0</v>
      </c>
      <c r="Z152" s="4"/>
      <c r="AA152" s="4"/>
      <c r="AB152" s="4"/>
      <c r="AC152" s="4"/>
      <c r="AD152" s="4"/>
      <c r="AE152" s="4"/>
      <c r="AF152" s="4"/>
      <c r="AG152" s="4"/>
      <c r="AH152" s="4"/>
      <c r="AI152" s="4"/>
    </row>
    <row r="153" spans="1:35" x14ac:dyDescent="0.3">
      <c r="A153" s="17" t="s">
        <v>866</v>
      </c>
      <c r="B153" s="6" t="s">
        <v>347</v>
      </c>
      <c r="C153" s="6"/>
      <c r="D153" s="246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  <c r="R153" s="246"/>
      <c r="S153" s="246"/>
      <c r="T153" s="246"/>
      <c r="U153" s="246"/>
      <c r="V153" s="246"/>
      <c r="W153" s="246"/>
      <c r="X153" s="246"/>
      <c r="Y153" s="246">
        <f t="shared" si="15"/>
        <v>0</v>
      </c>
      <c r="Z153" s="4"/>
      <c r="AA153" s="4"/>
      <c r="AB153" s="4"/>
      <c r="AC153" s="4"/>
      <c r="AD153" s="4"/>
      <c r="AE153" s="4"/>
      <c r="AF153" s="4"/>
      <c r="AG153" s="4"/>
      <c r="AH153" s="4"/>
      <c r="AI153" s="4"/>
    </row>
    <row r="154" spans="1:35" x14ac:dyDescent="0.3">
      <c r="A154" s="17" t="s">
        <v>867</v>
      </c>
      <c r="B154" s="6" t="s">
        <v>347</v>
      </c>
      <c r="C154" s="6"/>
      <c r="D154" s="246"/>
      <c r="E154" s="246"/>
      <c r="F154" s="246"/>
      <c r="G154" s="246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  <c r="R154" s="246"/>
      <c r="S154" s="246"/>
      <c r="T154" s="246"/>
      <c r="U154" s="246"/>
      <c r="V154" s="246"/>
      <c r="W154" s="246"/>
      <c r="X154" s="246"/>
      <c r="Y154" s="246">
        <f t="shared" si="15"/>
        <v>0</v>
      </c>
      <c r="Z154" s="4"/>
      <c r="AA154" s="4"/>
      <c r="AB154" s="4"/>
      <c r="AC154" s="4"/>
      <c r="AD154" s="4"/>
      <c r="AE154" s="4"/>
      <c r="AF154" s="4"/>
      <c r="AG154" s="4"/>
      <c r="AH154" s="4"/>
      <c r="AI154" s="4"/>
    </row>
    <row r="155" spans="1:35" x14ac:dyDescent="0.3">
      <c r="A155" s="17" t="s">
        <v>868</v>
      </c>
      <c r="B155" s="6" t="s">
        <v>347</v>
      </c>
      <c r="C155" s="6"/>
      <c r="D155" s="246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  <c r="R155" s="246"/>
      <c r="S155" s="246"/>
      <c r="T155" s="246"/>
      <c r="U155" s="246"/>
      <c r="V155" s="246"/>
      <c r="W155" s="246"/>
      <c r="X155" s="246"/>
      <c r="Y155" s="246">
        <f t="shared" si="15"/>
        <v>0</v>
      </c>
      <c r="Z155" s="4"/>
      <c r="AA155" s="4"/>
      <c r="AB155" s="4"/>
      <c r="AC155" s="4"/>
      <c r="AD155" s="4"/>
      <c r="AE155" s="4"/>
      <c r="AF155" s="4"/>
      <c r="AG155" s="4"/>
      <c r="AH155" s="4"/>
      <c r="AI155" s="4"/>
    </row>
    <row r="156" spans="1:35" x14ac:dyDescent="0.3">
      <c r="A156" s="17" t="s">
        <v>869</v>
      </c>
      <c r="B156" s="6" t="s">
        <v>347</v>
      </c>
      <c r="C156" s="6"/>
      <c r="D156" s="246"/>
      <c r="E156" s="246"/>
      <c r="F156" s="246"/>
      <c r="G156" s="246"/>
      <c r="H156" s="246">
        <v>4668428</v>
      </c>
      <c r="I156" s="246"/>
      <c r="J156" s="246"/>
      <c r="K156" s="246"/>
      <c r="L156" s="246"/>
      <c r="M156" s="246"/>
      <c r="N156" s="246"/>
      <c r="O156" s="246"/>
      <c r="P156" s="246"/>
      <c r="Q156" s="246"/>
      <c r="R156" s="246"/>
      <c r="S156" s="246"/>
      <c r="T156" s="246"/>
      <c r="U156" s="246"/>
      <c r="V156" s="246"/>
      <c r="W156" s="246"/>
      <c r="X156" s="246"/>
      <c r="Y156" s="246">
        <f t="shared" si="15"/>
        <v>4668428</v>
      </c>
      <c r="Z156" s="4"/>
      <c r="AA156" s="4"/>
      <c r="AB156" s="4"/>
      <c r="AC156" s="4"/>
      <c r="AD156" s="4"/>
      <c r="AE156" s="4"/>
      <c r="AF156" s="4"/>
      <c r="AG156" s="4"/>
      <c r="AH156" s="4"/>
      <c r="AI156" s="4"/>
    </row>
    <row r="157" spans="1:35" x14ac:dyDescent="0.3">
      <c r="A157" s="17" t="s">
        <v>870</v>
      </c>
      <c r="B157" s="6" t="s">
        <v>347</v>
      </c>
      <c r="C157" s="6"/>
      <c r="D157" s="246"/>
      <c r="E157" s="246"/>
      <c r="F157" s="246"/>
      <c r="G157" s="246"/>
      <c r="H157" s="246">
        <v>33544961</v>
      </c>
      <c r="I157" s="246"/>
      <c r="J157" s="246"/>
      <c r="K157" s="246"/>
      <c r="L157" s="246"/>
      <c r="M157" s="246"/>
      <c r="N157" s="246"/>
      <c r="O157" s="246"/>
      <c r="P157" s="246"/>
      <c r="Q157" s="246"/>
      <c r="R157" s="246"/>
      <c r="S157" s="246"/>
      <c r="T157" s="246"/>
      <c r="U157" s="246"/>
      <c r="V157" s="246"/>
      <c r="W157" s="246"/>
      <c r="X157" s="246"/>
      <c r="Y157" s="246">
        <f t="shared" si="15"/>
        <v>33544961</v>
      </c>
      <c r="Z157" s="4"/>
      <c r="AA157" s="4"/>
      <c r="AB157" s="4"/>
      <c r="AC157" s="4"/>
      <c r="AD157" s="4"/>
      <c r="AE157" s="4"/>
      <c r="AF157" s="4"/>
      <c r="AG157" s="4"/>
      <c r="AH157" s="4"/>
      <c r="AI157" s="4"/>
    </row>
    <row r="158" spans="1:35" x14ac:dyDescent="0.3">
      <c r="A158" s="17" t="s">
        <v>871</v>
      </c>
      <c r="B158" s="6" t="s">
        <v>347</v>
      </c>
      <c r="C158" s="6"/>
      <c r="D158" s="246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  <c r="R158" s="246"/>
      <c r="S158" s="246"/>
      <c r="T158" s="246"/>
      <c r="U158" s="246"/>
      <c r="V158" s="246"/>
      <c r="W158" s="246"/>
      <c r="X158" s="246"/>
      <c r="Y158" s="246">
        <f t="shared" si="15"/>
        <v>0</v>
      </c>
      <c r="Z158" s="4"/>
      <c r="AA158" s="4"/>
      <c r="AB158" s="4"/>
      <c r="AC158" s="4"/>
      <c r="AD158" s="4"/>
      <c r="AE158" s="4"/>
      <c r="AF158" s="4"/>
      <c r="AG158" s="4"/>
      <c r="AH158" s="4"/>
      <c r="AI158" s="4"/>
    </row>
    <row r="159" spans="1:35" x14ac:dyDescent="0.3">
      <c r="A159" s="17" t="s">
        <v>872</v>
      </c>
      <c r="B159" s="6" t="s">
        <v>347</v>
      </c>
      <c r="C159" s="6"/>
      <c r="D159" s="246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  <c r="R159" s="246"/>
      <c r="S159" s="246"/>
      <c r="T159" s="246"/>
      <c r="U159" s="246"/>
      <c r="V159" s="246"/>
      <c r="W159" s="246"/>
      <c r="X159" s="246"/>
      <c r="Y159" s="246">
        <f t="shared" si="15"/>
        <v>0</v>
      </c>
      <c r="Z159" s="4"/>
      <c r="AA159" s="4"/>
      <c r="AB159" s="4"/>
      <c r="AC159" s="4"/>
      <c r="AD159" s="4"/>
      <c r="AE159" s="4"/>
      <c r="AF159" s="4"/>
      <c r="AG159" s="4"/>
      <c r="AH159" s="4"/>
      <c r="AI159" s="4"/>
    </row>
    <row r="160" spans="1:35" x14ac:dyDescent="0.3">
      <c r="A160" s="15" t="s">
        <v>669</v>
      </c>
      <c r="B160" s="10" t="s">
        <v>347</v>
      </c>
      <c r="C160" s="6"/>
      <c r="D160" s="246">
        <f>SUM(D150:D159)</f>
        <v>0</v>
      </c>
      <c r="E160" s="246"/>
      <c r="F160" s="246"/>
      <c r="G160" s="246"/>
      <c r="H160" s="246">
        <v>38392971</v>
      </c>
      <c r="I160" s="246"/>
      <c r="J160" s="246"/>
      <c r="K160" s="246"/>
      <c r="L160" s="246"/>
      <c r="M160" s="246"/>
      <c r="N160" s="246"/>
      <c r="O160" s="246"/>
      <c r="P160" s="246"/>
      <c r="Q160" s="246"/>
      <c r="R160" s="246"/>
      <c r="S160" s="246"/>
      <c r="T160" s="246"/>
      <c r="U160" s="246"/>
      <c r="V160" s="246"/>
      <c r="W160" s="246"/>
      <c r="X160" s="246"/>
      <c r="Y160" s="246">
        <f t="shared" si="15"/>
        <v>38392971</v>
      </c>
      <c r="Z160" s="4"/>
      <c r="AA160" s="4"/>
      <c r="AB160" s="4"/>
      <c r="AC160" s="4"/>
      <c r="AD160" s="4"/>
      <c r="AE160" s="4"/>
      <c r="AF160" s="4"/>
      <c r="AG160" s="4"/>
      <c r="AH160" s="4"/>
      <c r="AI160" s="4"/>
    </row>
    <row r="161" spans="1:35" x14ac:dyDescent="0.3">
      <c r="A161" s="15" t="s">
        <v>670</v>
      </c>
      <c r="B161" s="10" t="s">
        <v>348</v>
      </c>
      <c r="C161" s="6"/>
      <c r="D161" s="246">
        <v>418400</v>
      </c>
      <c r="E161" s="246"/>
      <c r="F161" s="246"/>
      <c r="G161" s="246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  <c r="R161" s="246"/>
      <c r="S161" s="246"/>
      <c r="T161" s="246"/>
      <c r="U161" s="246"/>
      <c r="V161" s="246"/>
      <c r="W161" s="246"/>
      <c r="X161" s="246"/>
      <c r="Y161" s="246">
        <f t="shared" si="15"/>
        <v>418400</v>
      </c>
      <c r="Z161" s="4"/>
      <c r="AA161" s="4"/>
      <c r="AB161" s="4"/>
      <c r="AC161" s="4"/>
      <c r="AD161" s="4"/>
      <c r="AE161" s="4"/>
      <c r="AF161" s="4"/>
      <c r="AG161" s="4"/>
      <c r="AH161" s="4"/>
      <c r="AI161" s="4"/>
    </row>
    <row r="162" spans="1:35" x14ac:dyDescent="0.3">
      <c r="A162" s="24" t="s">
        <v>349</v>
      </c>
      <c r="B162" s="8" t="s">
        <v>348</v>
      </c>
      <c r="C162" s="6"/>
      <c r="D162" s="246"/>
      <c r="E162" s="246"/>
      <c r="F162" s="246"/>
      <c r="G162" s="246"/>
      <c r="H162" s="246"/>
      <c r="I162" s="246"/>
      <c r="J162" s="246"/>
      <c r="K162" s="246"/>
      <c r="L162" s="246"/>
      <c r="M162" s="246"/>
      <c r="N162" s="246"/>
      <c r="O162" s="246"/>
      <c r="P162" s="246"/>
      <c r="Q162" s="246"/>
      <c r="R162" s="246"/>
      <c r="S162" s="246"/>
      <c r="T162" s="246"/>
      <c r="U162" s="246"/>
      <c r="V162" s="246"/>
      <c r="W162" s="246"/>
      <c r="X162" s="246"/>
      <c r="Y162" s="246">
        <f t="shared" si="15"/>
        <v>0</v>
      </c>
      <c r="Z162" s="4"/>
      <c r="AA162" s="4"/>
      <c r="AB162" s="4"/>
      <c r="AC162" s="4"/>
      <c r="AD162" s="4"/>
      <c r="AE162" s="4"/>
      <c r="AF162" s="4"/>
      <c r="AG162" s="4"/>
      <c r="AH162" s="4"/>
      <c r="AI162" s="4"/>
    </row>
    <row r="163" spans="1:35" x14ac:dyDescent="0.3">
      <c r="A163" s="17" t="s">
        <v>873</v>
      </c>
      <c r="B163" s="5" t="s">
        <v>350</v>
      </c>
      <c r="C163" s="5"/>
      <c r="D163" s="246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  <c r="S163" s="246"/>
      <c r="T163" s="246"/>
      <c r="U163" s="246"/>
      <c r="V163" s="246"/>
      <c r="W163" s="246"/>
      <c r="X163" s="246"/>
      <c r="Y163" s="246">
        <f t="shared" si="15"/>
        <v>0</v>
      </c>
      <c r="Z163" s="4"/>
      <c r="AA163" s="4"/>
      <c r="AB163" s="4"/>
      <c r="AC163" s="4"/>
      <c r="AD163" s="4"/>
      <c r="AE163" s="4"/>
      <c r="AF163" s="4"/>
      <c r="AG163" s="4"/>
      <c r="AH163" s="4"/>
      <c r="AI163" s="4"/>
    </row>
    <row r="164" spans="1:35" x14ac:dyDescent="0.3">
      <c r="A164" s="17" t="s">
        <v>874</v>
      </c>
      <c r="B164" s="5" t="s">
        <v>350</v>
      </c>
      <c r="C164" s="5"/>
      <c r="D164" s="246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  <c r="R164" s="246"/>
      <c r="S164" s="246"/>
      <c r="T164" s="246"/>
      <c r="U164" s="246"/>
      <c r="V164" s="246"/>
      <c r="W164" s="246"/>
      <c r="X164" s="246"/>
      <c r="Y164" s="246">
        <f t="shared" si="15"/>
        <v>0</v>
      </c>
      <c r="Z164" s="4"/>
      <c r="AA164" s="4"/>
      <c r="AB164" s="4"/>
      <c r="AC164" s="4"/>
      <c r="AD164" s="4"/>
      <c r="AE164" s="4"/>
      <c r="AF164" s="4"/>
      <c r="AG164" s="4"/>
      <c r="AH164" s="4"/>
      <c r="AI164" s="4"/>
    </row>
    <row r="165" spans="1:35" x14ac:dyDescent="0.3">
      <c r="A165" s="17" t="s">
        <v>875</v>
      </c>
      <c r="B165" s="5" t="s">
        <v>350</v>
      </c>
      <c r="C165" s="5"/>
      <c r="D165" s="246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  <c r="R165" s="246"/>
      <c r="S165" s="246"/>
      <c r="T165" s="246"/>
      <c r="U165" s="246"/>
      <c r="V165" s="246"/>
      <c r="W165" s="246"/>
      <c r="X165" s="246"/>
      <c r="Y165" s="246">
        <f t="shared" ref="Y165:Y196" si="16">SUM(D165:X165)</f>
        <v>0</v>
      </c>
      <c r="Z165" s="4"/>
      <c r="AA165" s="4"/>
      <c r="AB165" s="4"/>
      <c r="AC165" s="4"/>
      <c r="AD165" s="4"/>
      <c r="AE165" s="4"/>
      <c r="AF165" s="4"/>
      <c r="AG165" s="4"/>
      <c r="AH165" s="4"/>
      <c r="AI165" s="4"/>
    </row>
    <row r="166" spans="1:35" x14ac:dyDescent="0.3">
      <c r="A166" s="5" t="s">
        <v>876</v>
      </c>
      <c r="B166" s="5" t="s">
        <v>350</v>
      </c>
      <c r="C166" s="5"/>
      <c r="D166" s="246"/>
      <c r="E166" s="246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  <c r="R166" s="246"/>
      <c r="S166" s="246"/>
      <c r="T166" s="246"/>
      <c r="U166" s="246"/>
      <c r="V166" s="246"/>
      <c r="W166" s="246"/>
      <c r="X166" s="246"/>
      <c r="Y166" s="246">
        <f t="shared" si="16"/>
        <v>0</v>
      </c>
      <c r="Z166" s="4"/>
      <c r="AA166" s="4"/>
      <c r="AB166" s="4"/>
      <c r="AC166" s="4"/>
      <c r="AD166" s="4"/>
      <c r="AE166" s="4"/>
      <c r="AF166" s="4"/>
      <c r="AG166" s="4"/>
      <c r="AH166" s="4"/>
      <c r="AI166" s="4"/>
    </row>
    <row r="167" spans="1:35" x14ac:dyDescent="0.3">
      <c r="A167" s="5" t="s">
        <v>877</v>
      </c>
      <c r="B167" s="5" t="s">
        <v>350</v>
      </c>
      <c r="C167" s="5"/>
      <c r="D167" s="246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  <c r="R167" s="246"/>
      <c r="S167" s="246"/>
      <c r="T167" s="246"/>
      <c r="U167" s="246"/>
      <c r="V167" s="246"/>
      <c r="W167" s="246"/>
      <c r="X167" s="246"/>
      <c r="Y167" s="246">
        <f t="shared" si="16"/>
        <v>0</v>
      </c>
      <c r="Z167" s="4"/>
      <c r="AA167" s="4"/>
      <c r="AB167" s="4"/>
      <c r="AC167" s="4"/>
      <c r="AD167" s="4"/>
      <c r="AE167" s="4"/>
      <c r="AF167" s="4"/>
      <c r="AG167" s="4"/>
      <c r="AH167" s="4"/>
      <c r="AI167" s="4"/>
    </row>
    <row r="168" spans="1:35" x14ac:dyDescent="0.3">
      <c r="A168" s="5" t="s">
        <v>878</v>
      </c>
      <c r="B168" s="5" t="s">
        <v>350</v>
      </c>
      <c r="C168" s="5"/>
      <c r="D168" s="246"/>
      <c r="E168" s="246"/>
      <c r="F168" s="246"/>
      <c r="G168" s="246"/>
      <c r="H168" s="246"/>
      <c r="I168" s="246"/>
      <c r="J168" s="246"/>
      <c r="K168" s="246"/>
      <c r="L168" s="246"/>
      <c r="M168" s="246"/>
      <c r="N168" s="246"/>
      <c r="O168" s="246"/>
      <c r="P168" s="246"/>
      <c r="Q168" s="246"/>
      <c r="R168" s="246"/>
      <c r="S168" s="246"/>
      <c r="T168" s="246"/>
      <c r="U168" s="246"/>
      <c r="V168" s="246"/>
      <c r="W168" s="246"/>
      <c r="X168" s="246"/>
      <c r="Y168" s="246">
        <f t="shared" si="16"/>
        <v>0</v>
      </c>
      <c r="Z168" s="4"/>
      <c r="AA168" s="4"/>
      <c r="AB168" s="4"/>
      <c r="AC168" s="4"/>
      <c r="AD168" s="4"/>
      <c r="AE168" s="4"/>
      <c r="AF168" s="4"/>
      <c r="AG168" s="4"/>
      <c r="AH168" s="4"/>
      <c r="AI168" s="4"/>
    </row>
    <row r="169" spans="1:35" x14ac:dyDescent="0.3">
      <c r="A169" s="17" t="s">
        <v>879</v>
      </c>
      <c r="B169" s="5" t="s">
        <v>350</v>
      </c>
      <c r="C169" s="5"/>
      <c r="D169" s="246"/>
      <c r="E169" s="246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  <c r="R169" s="246"/>
      <c r="S169" s="246"/>
      <c r="T169" s="246"/>
      <c r="U169" s="246"/>
      <c r="V169" s="246"/>
      <c r="W169" s="246"/>
      <c r="X169" s="246"/>
      <c r="Y169" s="246">
        <f t="shared" si="16"/>
        <v>0</v>
      </c>
      <c r="Z169" s="4"/>
      <c r="AA169" s="4"/>
      <c r="AB169" s="4"/>
      <c r="AC169" s="4"/>
      <c r="AD169" s="4"/>
      <c r="AE169" s="4"/>
      <c r="AF169" s="4"/>
      <c r="AG169" s="4"/>
      <c r="AH169" s="4"/>
      <c r="AI169" s="4"/>
    </row>
    <row r="170" spans="1:35" x14ac:dyDescent="0.3">
      <c r="A170" s="17" t="s">
        <v>880</v>
      </c>
      <c r="B170" s="5" t="s">
        <v>350</v>
      </c>
      <c r="C170" s="5"/>
      <c r="D170" s="246"/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6"/>
      <c r="Q170" s="246"/>
      <c r="R170" s="246"/>
      <c r="S170" s="246"/>
      <c r="T170" s="246"/>
      <c r="U170" s="246"/>
      <c r="V170" s="246"/>
      <c r="W170" s="246"/>
      <c r="X170" s="246"/>
      <c r="Y170" s="246">
        <f t="shared" si="16"/>
        <v>0</v>
      </c>
      <c r="Z170" s="4"/>
      <c r="AA170" s="4"/>
      <c r="AB170" s="4"/>
      <c r="AC170" s="4"/>
      <c r="AD170" s="4"/>
      <c r="AE170" s="4"/>
      <c r="AF170" s="4"/>
      <c r="AG170" s="4"/>
      <c r="AH170" s="4"/>
      <c r="AI170" s="4"/>
    </row>
    <row r="171" spans="1:35" x14ac:dyDescent="0.3">
      <c r="A171" s="17" t="s">
        <v>881</v>
      </c>
      <c r="B171" s="5" t="s">
        <v>350</v>
      </c>
      <c r="C171" s="5"/>
      <c r="D171" s="246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6"/>
      <c r="Q171" s="246"/>
      <c r="R171" s="246"/>
      <c r="S171" s="246"/>
      <c r="T171" s="246"/>
      <c r="U171" s="246"/>
      <c r="V171" s="246"/>
      <c r="W171" s="246"/>
      <c r="X171" s="246"/>
      <c r="Y171" s="246">
        <f t="shared" si="16"/>
        <v>0</v>
      </c>
      <c r="Z171" s="4"/>
      <c r="AA171" s="4"/>
      <c r="AB171" s="4"/>
      <c r="AC171" s="4"/>
      <c r="AD171" s="4"/>
      <c r="AE171" s="4"/>
      <c r="AF171" s="4"/>
      <c r="AG171" s="4"/>
      <c r="AH171" s="4"/>
      <c r="AI171" s="4"/>
    </row>
    <row r="172" spans="1:35" x14ac:dyDescent="0.3">
      <c r="A172" s="17" t="s">
        <v>882</v>
      </c>
      <c r="B172" s="5" t="s">
        <v>350</v>
      </c>
      <c r="C172" s="5"/>
      <c r="D172" s="246"/>
      <c r="E172" s="246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  <c r="R172" s="246"/>
      <c r="S172" s="246"/>
      <c r="T172" s="246"/>
      <c r="U172" s="246"/>
      <c r="V172" s="246"/>
      <c r="W172" s="246"/>
      <c r="X172" s="246"/>
      <c r="Y172" s="246">
        <f t="shared" si="16"/>
        <v>0</v>
      </c>
      <c r="Z172" s="4"/>
      <c r="AA172" s="4"/>
      <c r="AB172" s="4"/>
      <c r="AC172" s="4"/>
      <c r="AD172" s="4"/>
      <c r="AE172" s="4"/>
      <c r="AF172" s="4"/>
      <c r="AG172" s="4"/>
      <c r="AH172" s="4"/>
      <c r="AI172" s="4"/>
    </row>
    <row r="173" spans="1:35" x14ac:dyDescent="0.3">
      <c r="A173" s="15" t="s">
        <v>671</v>
      </c>
      <c r="B173" s="10" t="s">
        <v>350</v>
      </c>
      <c r="C173" s="5"/>
      <c r="D173" s="246">
        <f>SUM(D163:D172)</f>
        <v>0</v>
      </c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  <c r="R173" s="246"/>
      <c r="S173" s="246"/>
      <c r="T173" s="246"/>
      <c r="U173" s="246"/>
      <c r="V173" s="246"/>
      <c r="W173" s="246"/>
      <c r="X173" s="246"/>
      <c r="Y173" s="246">
        <f t="shared" si="16"/>
        <v>0</v>
      </c>
      <c r="Z173" s="4"/>
      <c r="AA173" s="4"/>
      <c r="AB173" s="4"/>
      <c r="AC173" s="4"/>
      <c r="AD173" s="4"/>
      <c r="AE173" s="4"/>
      <c r="AF173" s="4"/>
      <c r="AG173" s="4"/>
      <c r="AH173" s="4"/>
      <c r="AI173" s="4"/>
    </row>
    <row r="174" spans="1:35" x14ac:dyDescent="0.3">
      <c r="A174" s="15" t="s">
        <v>351</v>
      </c>
      <c r="B174" s="10" t="s">
        <v>352</v>
      </c>
      <c r="C174" s="6"/>
      <c r="D174" s="246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  <c r="R174" s="246"/>
      <c r="S174" s="246"/>
      <c r="T174" s="246"/>
      <c r="U174" s="246"/>
      <c r="V174" s="246"/>
      <c r="W174" s="246"/>
      <c r="X174" s="246"/>
      <c r="Y174" s="246">
        <f t="shared" si="16"/>
        <v>0</v>
      </c>
      <c r="Z174" s="4"/>
      <c r="AA174" s="4"/>
      <c r="AB174" s="4"/>
      <c r="AC174" s="4"/>
      <c r="AD174" s="4"/>
      <c r="AE174" s="4"/>
      <c r="AF174" s="4"/>
      <c r="AG174" s="4"/>
      <c r="AH174" s="4"/>
      <c r="AI174" s="4"/>
    </row>
    <row r="175" spans="1:35" x14ac:dyDescent="0.3">
      <c r="A175" s="15" t="s">
        <v>353</v>
      </c>
      <c r="B175" s="10" t="s">
        <v>354</v>
      </c>
      <c r="C175" s="6"/>
      <c r="D175" s="246"/>
      <c r="E175" s="246"/>
      <c r="F175" s="246"/>
      <c r="G175" s="246"/>
      <c r="H175" s="246"/>
      <c r="I175" s="246"/>
      <c r="J175" s="246"/>
      <c r="K175" s="246"/>
      <c r="L175" s="246"/>
      <c r="M175" s="246"/>
      <c r="N175" s="246"/>
      <c r="O175" s="246"/>
      <c r="P175" s="246"/>
      <c r="Q175" s="246"/>
      <c r="R175" s="246"/>
      <c r="S175" s="246"/>
      <c r="T175" s="246"/>
      <c r="U175" s="246"/>
      <c r="V175" s="246"/>
      <c r="W175" s="246"/>
      <c r="X175" s="246"/>
      <c r="Y175" s="246">
        <f t="shared" si="16"/>
        <v>0</v>
      </c>
      <c r="Z175" s="4"/>
      <c r="AA175" s="4"/>
      <c r="AB175" s="4"/>
      <c r="AC175" s="4"/>
      <c r="AD175" s="4"/>
      <c r="AE175" s="4"/>
      <c r="AF175" s="4"/>
      <c r="AG175" s="4"/>
      <c r="AH175" s="4"/>
      <c r="AI175" s="4"/>
    </row>
    <row r="176" spans="1:35" x14ac:dyDescent="0.3">
      <c r="A176" s="17" t="s">
        <v>873</v>
      </c>
      <c r="B176" s="5" t="s">
        <v>356</v>
      </c>
      <c r="C176" s="5"/>
      <c r="D176" s="246"/>
      <c r="E176" s="246"/>
      <c r="F176" s="246"/>
      <c r="G176" s="246"/>
      <c r="H176" s="246"/>
      <c r="I176" s="246"/>
      <c r="J176" s="246"/>
      <c r="K176" s="246"/>
      <c r="L176" s="246"/>
      <c r="M176" s="246"/>
      <c r="N176" s="246"/>
      <c r="O176" s="246"/>
      <c r="P176" s="246"/>
      <c r="Q176" s="246"/>
      <c r="R176" s="246"/>
      <c r="S176" s="246"/>
      <c r="T176" s="246"/>
      <c r="U176" s="246"/>
      <c r="V176" s="246"/>
      <c r="W176" s="246"/>
      <c r="X176" s="246"/>
      <c r="Y176" s="246">
        <f t="shared" si="16"/>
        <v>0</v>
      </c>
      <c r="Z176" s="4"/>
      <c r="AA176" s="4"/>
      <c r="AB176" s="4"/>
      <c r="AC176" s="4"/>
      <c r="AD176" s="4"/>
      <c r="AE176" s="4"/>
      <c r="AF176" s="4"/>
      <c r="AG176" s="4"/>
      <c r="AH176" s="4"/>
      <c r="AI176" s="4"/>
    </row>
    <row r="177" spans="1:35" x14ac:dyDescent="0.3">
      <c r="A177" s="17" t="s">
        <v>874</v>
      </c>
      <c r="B177" s="5" t="s">
        <v>356</v>
      </c>
      <c r="C177" s="5"/>
      <c r="D177" s="246"/>
      <c r="E177" s="246"/>
      <c r="F177" s="246"/>
      <c r="G177" s="246"/>
      <c r="H177" s="246">
        <v>300000</v>
      </c>
      <c r="I177" s="246"/>
      <c r="J177" s="246"/>
      <c r="K177" s="246"/>
      <c r="L177" s="246"/>
      <c r="M177" s="246"/>
      <c r="N177" s="246"/>
      <c r="O177" s="246"/>
      <c r="P177" s="246"/>
      <c r="Q177" s="246"/>
      <c r="R177" s="246"/>
      <c r="S177" s="246"/>
      <c r="T177" s="246"/>
      <c r="U177" s="246"/>
      <c r="V177" s="246"/>
      <c r="W177" s="246"/>
      <c r="X177" s="246"/>
      <c r="Y177" s="246">
        <f t="shared" si="16"/>
        <v>300000</v>
      </c>
      <c r="Z177" s="4"/>
      <c r="AA177" s="4"/>
      <c r="AB177" s="4"/>
      <c r="AC177" s="4"/>
      <c r="AD177" s="4"/>
      <c r="AE177" s="4"/>
      <c r="AF177" s="4"/>
      <c r="AG177" s="4"/>
      <c r="AH177" s="4"/>
      <c r="AI177" s="4"/>
    </row>
    <row r="178" spans="1:35" x14ac:dyDescent="0.3">
      <c r="A178" s="17" t="s">
        <v>875</v>
      </c>
      <c r="B178" s="5" t="s">
        <v>356</v>
      </c>
      <c r="C178" s="5"/>
      <c r="D178" s="246"/>
      <c r="E178" s="246"/>
      <c r="F178" s="246"/>
      <c r="G178" s="246"/>
      <c r="H178" s="246"/>
      <c r="I178" s="246"/>
      <c r="J178" s="246"/>
      <c r="K178" s="246"/>
      <c r="L178" s="246"/>
      <c r="M178" s="246"/>
      <c r="N178" s="246"/>
      <c r="O178" s="246"/>
      <c r="P178" s="246"/>
      <c r="Q178" s="246"/>
      <c r="R178" s="246"/>
      <c r="S178" s="246"/>
      <c r="T178" s="246"/>
      <c r="U178" s="246"/>
      <c r="V178" s="246"/>
      <c r="W178" s="246"/>
      <c r="X178" s="246"/>
      <c r="Y178" s="246">
        <f t="shared" si="16"/>
        <v>0</v>
      </c>
      <c r="Z178" s="4"/>
      <c r="AA178" s="4"/>
      <c r="AB178" s="4"/>
      <c r="AC178" s="4"/>
      <c r="AD178" s="4"/>
      <c r="AE178" s="4"/>
      <c r="AF178" s="4"/>
      <c r="AG178" s="4"/>
      <c r="AH178" s="4"/>
      <c r="AI178" s="4"/>
    </row>
    <row r="179" spans="1:35" x14ac:dyDescent="0.3">
      <c r="A179" s="5" t="s">
        <v>876</v>
      </c>
      <c r="B179" s="5" t="s">
        <v>356</v>
      </c>
      <c r="C179" s="5"/>
      <c r="D179" s="246"/>
      <c r="E179" s="246"/>
      <c r="F179" s="246"/>
      <c r="G179" s="246"/>
      <c r="H179" s="246"/>
      <c r="I179" s="246"/>
      <c r="J179" s="246"/>
      <c r="K179" s="246"/>
      <c r="L179" s="246"/>
      <c r="M179" s="246"/>
      <c r="N179" s="246"/>
      <c r="O179" s="246"/>
      <c r="P179" s="246"/>
      <c r="Q179" s="246"/>
      <c r="R179" s="246"/>
      <c r="S179" s="246"/>
      <c r="T179" s="246"/>
      <c r="U179" s="246"/>
      <c r="V179" s="246"/>
      <c r="W179" s="246"/>
      <c r="X179" s="246"/>
      <c r="Y179" s="246">
        <f t="shared" si="16"/>
        <v>0</v>
      </c>
      <c r="Z179" s="4"/>
      <c r="AA179" s="4"/>
      <c r="AB179" s="4"/>
      <c r="AC179" s="4"/>
      <c r="AD179" s="4"/>
      <c r="AE179" s="4"/>
      <c r="AF179" s="4"/>
      <c r="AG179" s="4"/>
      <c r="AH179" s="4"/>
      <c r="AI179" s="4"/>
    </row>
    <row r="180" spans="1:35" x14ac:dyDescent="0.3">
      <c r="A180" s="5" t="s">
        <v>877</v>
      </c>
      <c r="B180" s="5" t="s">
        <v>356</v>
      </c>
      <c r="C180" s="5"/>
      <c r="D180" s="246"/>
      <c r="E180" s="246"/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  <c r="R180" s="246"/>
      <c r="S180" s="246"/>
      <c r="T180" s="246"/>
      <c r="U180" s="246"/>
      <c r="V180" s="246"/>
      <c r="W180" s="246"/>
      <c r="X180" s="246"/>
      <c r="Y180" s="246">
        <f t="shared" si="16"/>
        <v>0</v>
      </c>
      <c r="Z180" s="4"/>
      <c r="AA180" s="4"/>
      <c r="AB180" s="4"/>
      <c r="AC180" s="4"/>
      <c r="AD180" s="4"/>
      <c r="AE180" s="4"/>
      <c r="AF180" s="4"/>
      <c r="AG180" s="4"/>
      <c r="AH180" s="4"/>
      <c r="AI180" s="4"/>
    </row>
    <row r="181" spans="1:35" x14ac:dyDescent="0.3">
      <c r="A181" s="5" t="s">
        <v>878</v>
      </c>
      <c r="B181" s="5" t="s">
        <v>356</v>
      </c>
      <c r="C181" s="5"/>
      <c r="D181" s="246"/>
      <c r="E181" s="246"/>
      <c r="F181" s="246"/>
      <c r="G181" s="246"/>
      <c r="H181" s="246"/>
      <c r="I181" s="246"/>
      <c r="J181" s="246"/>
      <c r="K181" s="246"/>
      <c r="L181" s="246"/>
      <c r="M181" s="246"/>
      <c r="N181" s="246"/>
      <c r="O181" s="246"/>
      <c r="P181" s="246"/>
      <c r="Q181" s="246"/>
      <c r="R181" s="246"/>
      <c r="S181" s="246"/>
      <c r="T181" s="246"/>
      <c r="U181" s="246"/>
      <c r="V181" s="246"/>
      <c r="W181" s="246"/>
      <c r="X181" s="246"/>
      <c r="Y181" s="246">
        <f t="shared" si="16"/>
        <v>0</v>
      </c>
      <c r="Z181" s="4"/>
      <c r="AA181" s="4"/>
      <c r="AB181" s="4"/>
      <c r="AC181" s="4"/>
      <c r="AD181" s="4"/>
      <c r="AE181" s="4"/>
      <c r="AF181" s="4"/>
      <c r="AG181" s="4"/>
      <c r="AH181" s="4"/>
      <c r="AI181" s="4"/>
    </row>
    <row r="182" spans="1:35" x14ac:dyDescent="0.3">
      <c r="A182" s="17" t="s">
        <v>879</v>
      </c>
      <c r="B182" s="5" t="s">
        <v>356</v>
      </c>
      <c r="C182" s="5"/>
      <c r="D182" s="246"/>
      <c r="E182" s="246"/>
      <c r="F182" s="246"/>
      <c r="G182" s="246"/>
      <c r="H182" s="246"/>
      <c r="I182" s="246"/>
      <c r="J182" s="246"/>
      <c r="K182" s="246"/>
      <c r="L182" s="246"/>
      <c r="M182" s="246"/>
      <c r="N182" s="246"/>
      <c r="O182" s="246"/>
      <c r="P182" s="246"/>
      <c r="Q182" s="246"/>
      <c r="R182" s="246"/>
      <c r="S182" s="246"/>
      <c r="T182" s="246"/>
      <c r="U182" s="246"/>
      <c r="V182" s="246"/>
      <c r="W182" s="246"/>
      <c r="X182" s="246"/>
      <c r="Y182" s="246">
        <f t="shared" si="16"/>
        <v>0</v>
      </c>
      <c r="Z182" s="4"/>
      <c r="AA182" s="4"/>
      <c r="AB182" s="4"/>
      <c r="AC182" s="4"/>
      <c r="AD182" s="4"/>
      <c r="AE182" s="4"/>
      <c r="AF182" s="4"/>
      <c r="AG182" s="4"/>
      <c r="AH182" s="4"/>
      <c r="AI182" s="4"/>
    </row>
    <row r="183" spans="1:35" x14ac:dyDescent="0.3">
      <c r="A183" s="17" t="s">
        <v>883</v>
      </c>
      <c r="B183" s="5" t="s">
        <v>356</v>
      </c>
      <c r="C183" s="5"/>
      <c r="D183" s="246"/>
      <c r="E183" s="246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  <c r="Q183" s="246"/>
      <c r="R183" s="246"/>
      <c r="S183" s="246"/>
      <c r="T183" s="246"/>
      <c r="U183" s="246"/>
      <c r="V183" s="246"/>
      <c r="W183" s="246"/>
      <c r="X183" s="246"/>
      <c r="Y183" s="246">
        <f t="shared" si="16"/>
        <v>0</v>
      </c>
      <c r="Z183" s="4"/>
      <c r="AA183" s="4"/>
      <c r="AB183" s="4"/>
      <c r="AC183" s="4"/>
      <c r="AD183" s="4"/>
      <c r="AE183" s="4"/>
      <c r="AF183" s="4"/>
      <c r="AG183" s="4"/>
      <c r="AH183" s="4"/>
      <c r="AI183" s="4"/>
    </row>
    <row r="184" spans="1:35" x14ac:dyDescent="0.3">
      <c r="A184" s="17" t="s">
        <v>881</v>
      </c>
      <c r="B184" s="5" t="s">
        <v>356</v>
      </c>
      <c r="C184" s="5"/>
      <c r="D184" s="246"/>
      <c r="E184" s="246"/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  <c r="P184" s="246"/>
      <c r="Q184" s="246"/>
      <c r="R184" s="246"/>
      <c r="S184" s="246"/>
      <c r="T184" s="246"/>
      <c r="U184" s="246"/>
      <c r="V184" s="246"/>
      <c r="W184" s="246"/>
      <c r="X184" s="246"/>
      <c r="Y184" s="246">
        <f t="shared" si="16"/>
        <v>0</v>
      </c>
      <c r="Z184" s="4"/>
      <c r="AA184" s="4"/>
      <c r="AB184" s="4"/>
      <c r="AC184" s="4"/>
      <c r="AD184" s="4"/>
      <c r="AE184" s="4"/>
      <c r="AF184" s="4"/>
      <c r="AG184" s="4"/>
      <c r="AH184" s="4"/>
      <c r="AI184" s="4"/>
    </row>
    <row r="185" spans="1:35" x14ac:dyDescent="0.3">
      <c r="A185" s="17" t="s">
        <v>882</v>
      </c>
      <c r="B185" s="5" t="s">
        <v>356</v>
      </c>
      <c r="C185" s="5"/>
      <c r="D185" s="246"/>
      <c r="E185" s="246"/>
      <c r="F185" s="246"/>
      <c r="G185" s="246"/>
      <c r="H185" s="246"/>
      <c r="I185" s="246"/>
      <c r="J185" s="246"/>
      <c r="K185" s="246"/>
      <c r="L185" s="246"/>
      <c r="M185" s="246"/>
      <c r="N185" s="246"/>
      <c r="O185" s="246"/>
      <c r="P185" s="246"/>
      <c r="Q185" s="246"/>
      <c r="R185" s="246"/>
      <c r="S185" s="246"/>
      <c r="T185" s="246"/>
      <c r="U185" s="246"/>
      <c r="V185" s="246"/>
      <c r="W185" s="246"/>
      <c r="X185" s="246"/>
      <c r="Y185" s="246">
        <f t="shared" si="16"/>
        <v>0</v>
      </c>
      <c r="Z185" s="4"/>
      <c r="AA185" s="4"/>
      <c r="AB185" s="4"/>
      <c r="AC185" s="4"/>
      <c r="AD185" s="4"/>
      <c r="AE185" s="4"/>
      <c r="AF185" s="4"/>
      <c r="AG185" s="4"/>
      <c r="AH185" s="4"/>
      <c r="AI185" s="4"/>
    </row>
    <row r="186" spans="1:35" x14ac:dyDescent="0.3">
      <c r="A186" s="20" t="s">
        <v>672</v>
      </c>
      <c r="B186" s="10" t="s">
        <v>356</v>
      </c>
      <c r="C186" s="5"/>
      <c r="D186" s="246">
        <f>SUM(D176:D185)</f>
        <v>0</v>
      </c>
      <c r="E186" s="246"/>
      <c r="F186" s="246"/>
      <c r="G186" s="246"/>
      <c r="H186" s="246">
        <v>300000</v>
      </c>
      <c r="I186" s="246"/>
      <c r="J186" s="246"/>
      <c r="K186" s="246"/>
      <c r="L186" s="246"/>
      <c r="M186" s="246"/>
      <c r="N186" s="246"/>
      <c r="O186" s="246"/>
      <c r="P186" s="246"/>
      <c r="Q186" s="246"/>
      <c r="R186" s="246"/>
      <c r="S186" s="246"/>
      <c r="T186" s="246"/>
      <c r="U186" s="246"/>
      <c r="V186" s="246"/>
      <c r="W186" s="246"/>
      <c r="X186" s="246"/>
      <c r="Y186" s="246">
        <f t="shared" si="16"/>
        <v>300000</v>
      </c>
      <c r="Z186" s="4"/>
      <c r="AA186" s="4"/>
      <c r="AB186" s="4"/>
      <c r="AC186" s="4"/>
      <c r="AD186" s="4"/>
      <c r="AE186" s="4"/>
      <c r="AF186" s="4"/>
      <c r="AG186" s="4"/>
      <c r="AH186" s="4"/>
      <c r="AI186" s="4"/>
    </row>
    <row r="187" spans="1:35" x14ac:dyDescent="0.3">
      <c r="A187" s="20" t="s">
        <v>913</v>
      </c>
      <c r="B187" s="10" t="s">
        <v>994</v>
      </c>
      <c r="C187" s="5"/>
      <c r="D187" s="246"/>
      <c r="E187" s="246"/>
      <c r="F187" s="246"/>
      <c r="G187" s="246"/>
      <c r="H187" s="246"/>
      <c r="I187" s="246"/>
      <c r="J187" s="246"/>
      <c r="K187" s="246"/>
      <c r="L187" s="246"/>
      <c r="M187" s="246"/>
      <c r="N187" s="246"/>
      <c r="O187" s="246"/>
      <c r="P187" s="246"/>
      <c r="Q187" s="246"/>
      <c r="R187" s="246"/>
      <c r="S187" s="246"/>
      <c r="T187" s="246"/>
      <c r="U187" s="246"/>
      <c r="V187" s="246"/>
      <c r="W187" s="246"/>
      <c r="X187" s="246"/>
      <c r="Y187" s="246">
        <f t="shared" si="16"/>
        <v>0</v>
      </c>
      <c r="Z187" s="4"/>
      <c r="AA187" s="4"/>
      <c r="AB187" s="4"/>
      <c r="AC187" s="4"/>
      <c r="AD187" s="4"/>
      <c r="AE187" s="4"/>
      <c r="AF187" s="4"/>
      <c r="AG187" s="4"/>
      <c r="AH187" s="4"/>
      <c r="AI187" s="4"/>
    </row>
    <row r="188" spans="1:35" x14ac:dyDescent="0.3">
      <c r="A188" s="20" t="s">
        <v>914</v>
      </c>
      <c r="B188" s="10" t="s">
        <v>994</v>
      </c>
      <c r="C188" s="6"/>
      <c r="D188" s="246"/>
      <c r="E188" s="246"/>
      <c r="F188" s="246"/>
      <c r="G188" s="246"/>
      <c r="H188" s="246"/>
      <c r="I188" s="246"/>
      <c r="J188" s="246"/>
      <c r="K188" s="246"/>
      <c r="L188" s="246"/>
      <c r="M188" s="246"/>
      <c r="N188" s="246"/>
      <c r="O188" s="246"/>
      <c r="P188" s="246"/>
      <c r="Q188" s="246"/>
      <c r="R188" s="246"/>
      <c r="S188" s="246"/>
      <c r="T188" s="246"/>
      <c r="U188" s="246"/>
      <c r="V188" s="246"/>
      <c r="W188" s="246"/>
      <c r="X188" s="246"/>
      <c r="Y188" s="246">
        <f t="shared" si="16"/>
        <v>0</v>
      </c>
      <c r="Z188" s="4"/>
      <c r="AA188" s="4"/>
      <c r="AB188" s="4"/>
      <c r="AC188" s="4"/>
      <c r="AD188" s="4"/>
      <c r="AE188" s="4"/>
      <c r="AF188" s="4"/>
      <c r="AG188" s="4"/>
      <c r="AH188" s="4"/>
      <c r="AI188" s="4"/>
    </row>
    <row r="189" spans="1:35" ht="15.6" x14ac:dyDescent="0.3">
      <c r="A189" s="23" t="s">
        <v>673</v>
      </c>
      <c r="B189" s="12" t="s">
        <v>357</v>
      </c>
      <c r="C189" s="10"/>
      <c r="D189" s="246">
        <f>D124+D126+D127+D138+D149+D160+D161+D173+D174+D175+D186+D187+D188</f>
        <v>418400</v>
      </c>
      <c r="E189" s="246">
        <f t="shared" ref="E189:X189" si="17">E124+E126+E127+E138+E149+E160+E161+E173+E174+E175+E186+E187+E188</f>
        <v>0</v>
      </c>
      <c r="F189" s="246">
        <f t="shared" si="17"/>
        <v>0</v>
      </c>
      <c r="G189" s="246">
        <f t="shared" si="17"/>
        <v>4954767</v>
      </c>
      <c r="H189" s="246">
        <f t="shared" si="17"/>
        <v>38692971</v>
      </c>
      <c r="I189" s="246">
        <f t="shared" si="17"/>
        <v>0</v>
      </c>
      <c r="J189" s="246">
        <f t="shared" si="17"/>
        <v>0</v>
      </c>
      <c r="K189" s="246"/>
      <c r="L189" s="246">
        <f t="shared" si="17"/>
        <v>0</v>
      </c>
      <c r="M189" s="246">
        <f t="shared" si="17"/>
        <v>0</v>
      </c>
      <c r="N189" s="246">
        <f t="shared" si="17"/>
        <v>0</v>
      </c>
      <c r="O189" s="246">
        <f t="shared" si="17"/>
        <v>0</v>
      </c>
      <c r="P189" s="246">
        <f t="shared" si="17"/>
        <v>0</v>
      </c>
      <c r="Q189" s="246">
        <f t="shared" si="17"/>
        <v>0</v>
      </c>
      <c r="R189" s="246">
        <f t="shared" si="17"/>
        <v>0</v>
      </c>
      <c r="S189" s="246">
        <f t="shared" si="17"/>
        <v>0</v>
      </c>
      <c r="T189" s="246">
        <f t="shared" si="17"/>
        <v>0</v>
      </c>
      <c r="U189" s="246">
        <f t="shared" si="17"/>
        <v>0</v>
      </c>
      <c r="V189" s="246">
        <f t="shared" si="17"/>
        <v>0</v>
      </c>
      <c r="W189" s="246">
        <f t="shared" si="17"/>
        <v>0</v>
      </c>
      <c r="X189" s="246">
        <f t="shared" si="17"/>
        <v>0</v>
      </c>
      <c r="Y189" s="246">
        <f t="shared" si="16"/>
        <v>44066138</v>
      </c>
      <c r="Z189" s="4"/>
      <c r="AA189" s="4"/>
      <c r="AB189" s="4"/>
      <c r="AC189" s="4"/>
      <c r="AD189" s="4"/>
      <c r="AE189" s="4"/>
      <c r="AF189" s="4"/>
      <c r="AG189" s="4"/>
      <c r="AH189" s="4"/>
      <c r="AI189" s="4"/>
    </row>
    <row r="190" spans="1:35" x14ac:dyDescent="0.3">
      <c r="A190" s="17" t="s">
        <v>358</v>
      </c>
      <c r="B190" s="6" t="s">
        <v>359</v>
      </c>
      <c r="C190" s="6"/>
      <c r="D190" s="246"/>
      <c r="E190" s="246"/>
      <c r="F190" s="246"/>
      <c r="G190" s="246"/>
      <c r="H190" s="246"/>
      <c r="I190" s="246"/>
      <c r="J190" s="246"/>
      <c r="K190" s="246"/>
      <c r="L190" s="246"/>
      <c r="M190" s="246"/>
      <c r="N190" s="246"/>
      <c r="O190" s="246"/>
      <c r="P190" s="246"/>
      <c r="Q190" s="246"/>
      <c r="R190" s="246"/>
      <c r="S190" s="246"/>
      <c r="T190" s="246"/>
      <c r="U190" s="246"/>
      <c r="V190" s="246"/>
      <c r="W190" s="246"/>
      <c r="X190" s="246"/>
      <c r="Y190" s="246">
        <f t="shared" si="16"/>
        <v>0</v>
      </c>
      <c r="Z190" s="4"/>
      <c r="AA190" s="4"/>
      <c r="AB190" s="4"/>
      <c r="AC190" s="4"/>
      <c r="AD190" s="4"/>
      <c r="AE190" s="4"/>
      <c r="AF190" s="4"/>
      <c r="AG190" s="4"/>
      <c r="AH190" s="4"/>
      <c r="AI190" s="4"/>
    </row>
    <row r="191" spans="1:35" x14ac:dyDescent="0.3">
      <c r="A191" s="17" t="s">
        <v>674</v>
      </c>
      <c r="B191" s="6" t="s">
        <v>360</v>
      </c>
      <c r="C191" s="6"/>
      <c r="D191" s="246"/>
      <c r="E191" s="246"/>
      <c r="F191" s="246">
        <v>89430024</v>
      </c>
      <c r="G191" s="246"/>
      <c r="H191" s="246"/>
      <c r="I191" s="246"/>
      <c r="J191" s="246"/>
      <c r="K191" s="246"/>
      <c r="L191" s="246"/>
      <c r="M191" s="246"/>
      <c r="N191" s="246"/>
      <c r="O191" s="246"/>
      <c r="P191" s="246"/>
      <c r="Q191" s="246"/>
      <c r="R191" s="246"/>
      <c r="S191" s="246"/>
      <c r="T191" s="246"/>
      <c r="U191" s="246"/>
      <c r="V191" s="246"/>
      <c r="W191" s="246"/>
      <c r="X191" s="246"/>
      <c r="Y191" s="246">
        <f t="shared" si="16"/>
        <v>89430024</v>
      </c>
      <c r="Z191" s="4"/>
      <c r="AA191" s="4"/>
      <c r="AB191" s="4"/>
      <c r="AC191" s="4"/>
      <c r="AD191" s="4"/>
      <c r="AE191" s="4"/>
      <c r="AF191" s="4"/>
      <c r="AG191" s="4"/>
      <c r="AH191" s="4"/>
      <c r="AI191" s="4"/>
    </row>
    <row r="192" spans="1:35" x14ac:dyDescent="0.3">
      <c r="A192" s="25" t="s">
        <v>361</v>
      </c>
      <c r="B192" s="8" t="s">
        <v>360</v>
      </c>
      <c r="C192" s="6"/>
      <c r="D192" s="246"/>
      <c r="E192" s="246"/>
      <c r="F192" s="246"/>
      <c r="G192" s="246"/>
      <c r="H192" s="246"/>
      <c r="I192" s="246"/>
      <c r="J192" s="246"/>
      <c r="K192" s="246"/>
      <c r="L192" s="246"/>
      <c r="M192" s="246"/>
      <c r="N192" s="246"/>
      <c r="O192" s="246"/>
      <c r="P192" s="246"/>
      <c r="Q192" s="246"/>
      <c r="R192" s="246"/>
      <c r="S192" s="246"/>
      <c r="T192" s="246"/>
      <c r="U192" s="246"/>
      <c r="V192" s="246"/>
      <c r="W192" s="246"/>
      <c r="X192" s="246"/>
      <c r="Y192" s="246">
        <f t="shared" si="16"/>
        <v>0</v>
      </c>
      <c r="Z192" s="4"/>
      <c r="AA192" s="4"/>
      <c r="AB192" s="4"/>
      <c r="AC192" s="4"/>
      <c r="AD192" s="4"/>
      <c r="AE192" s="4"/>
      <c r="AF192" s="4"/>
      <c r="AG192" s="4"/>
      <c r="AH192" s="4"/>
      <c r="AI192" s="4"/>
    </row>
    <row r="193" spans="1:35" x14ac:dyDescent="0.3">
      <c r="A193" s="5" t="s">
        <v>362</v>
      </c>
      <c r="B193" s="6" t="s">
        <v>363</v>
      </c>
      <c r="C193" s="6"/>
      <c r="D193" s="246"/>
      <c r="E193" s="246"/>
      <c r="F193" s="246"/>
      <c r="G193" s="246"/>
      <c r="H193" s="246"/>
      <c r="I193" s="246"/>
      <c r="J193" s="246"/>
      <c r="K193" s="246"/>
      <c r="L193" s="246"/>
      <c r="M193" s="246"/>
      <c r="N193" s="246"/>
      <c r="O193" s="246"/>
      <c r="P193" s="246"/>
      <c r="Q193" s="246"/>
      <c r="R193" s="246"/>
      <c r="S193" s="246"/>
      <c r="T193" s="246"/>
      <c r="U193" s="246"/>
      <c r="V193" s="246"/>
      <c r="W193" s="246"/>
      <c r="X193" s="246"/>
      <c r="Y193" s="246">
        <f t="shared" si="16"/>
        <v>0</v>
      </c>
      <c r="Z193" s="4"/>
      <c r="AA193" s="4"/>
      <c r="AB193" s="4"/>
      <c r="AC193" s="4"/>
      <c r="AD193" s="4"/>
      <c r="AE193" s="4"/>
      <c r="AF193" s="4"/>
      <c r="AG193" s="4"/>
      <c r="AH193" s="4"/>
      <c r="AI193" s="4"/>
    </row>
    <row r="194" spans="1:35" x14ac:dyDescent="0.3">
      <c r="A194" s="17" t="s">
        <v>364</v>
      </c>
      <c r="B194" s="6" t="s">
        <v>365</v>
      </c>
      <c r="C194" s="6"/>
      <c r="D194" s="246">
        <v>729326</v>
      </c>
      <c r="E194" s="246"/>
      <c r="F194" s="246"/>
      <c r="G194" s="246"/>
      <c r="H194" s="246"/>
      <c r="I194" s="246"/>
      <c r="J194" s="246"/>
      <c r="K194" s="246"/>
      <c r="L194" s="246"/>
      <c r="M194" s="246"/>
      <c r="N194" s="246">
        <v>1855274</v>
      </c>
      <c r="O194" s="246"/>
      <c r="P194" s="246"/>
      <c r="Q194" s="246">
        <v>848416</v>
      </c>
      <c r="R194" s="246">
        <v>7071</v>
      </c>
      <c r="S194" s="246"/>
      <c r="T194" s="246"/>
      <c r="U194" s="246"/>
      <c r="V194" s="246"/>
      <c r="W194" s="246"/>
      <c r="X194" s="246"/>
      <c r="Y194" s="246">
        <f t="shared" si="16"/>
        <v>3440087</v>
      </c>
      <c r="Z194" s="4"/>
      <c r="AA194" s="4"/>
      <c r="AB194" s="4"/>
      <c r="AC194" s="4"/>
      <c r="AD194" s="4"/>
      <c r="AE194" s="4"/>
      <c r="AF194" s="4"/>
      <c r="AG194" s="4"/>
      <c r="AH194" s="4"/>
      <c r="AI194" s="4"/>
    </row>
    <row r="195" spans="1:35" x14ac:dyDescent="0.3">
      <c r="A195" s="17" t="s">
        <v>366</v>
      </c>
      <c r="B195" s="6" t="s">
        <v>367</v>
      </c>
      <c r="C195" s="6"/>
      <c r="D195" s="246"/>
      <c r="E195" s="246"/>
      <c r="F195" s="246"/>
      <c r="G195" s="246"/>
      <c r="H195" s="246"/>
      <c r="I195" s="246"/>
      <c r="J195" s="246"/>
      <c r="K195" s="246"/>
      <c r="L195" s="246"/>
      <c r="M195" s="246"/>
      <c r="N195" s="246">
        <v>268295</v>
      </c>
      <c r="O195" s="246"/>
      <c r="P195" s="246"/>
      <c r="Q195" s="246"/>
      <c r="R195" s="246"/>
      <c r="S195" s="246"/>
      <c r="T195" s="246"/>
      <c r="U195" s="246"/>
      <c r="V195" s="246"/>
      <c r="W195" s="246"/>
      <c r="X195" s="246"/>
      <c r="Y195" s="246">
        <f t="shared" si="16"/>
        <v>268295</v>
      </c>
      <c r="Z195" s="4"/>
      <c r="AA195" s="4"/>
      <c r="AB195" s="4"/>
      <c r="AC195" s="4"/>
      <c r="AD195" s="4"/>
      <c r="AE195" s="4"/>
      <c r="AF195" s="4"/>
      <c r="AG195" s="4"/>
      <c r="AH195" s="4"/>
      <c r="AI195" s="4"/>
    </row>
    <row r="196" spans="1:35" x14ac:dyDescent="0.3">
      <c r="A196" s="5" t="s">
        <v>368</v>
      </c>
      <c r="B196" s="6" t="s">
        <v>369</v>
      </c>
      <c r="C196" s="6"/>
      <c r="D196" s="246"/>
      <c r="E196" s="246"/>
      <c r="F196" s="246"/>
      <c r="G196" s="246"/>
      <c r="H196" s="246"/>
      <c r="I196" s="246"/>
      <c r="J196" s="246"/>
      <c r="K196" s="246"/>
      <c r="L196" s="246"/>
      <c r="M196" s="246"/>
      <c r="N196" s="246"/>
      <c r="O196" s="246"/>
      <c r="P196" s="246"/>
      <c r="Q196" s="246"/>
      <c r="R196" s="246"/>
      <c r="S196" s="246"/>
      <c r="T196" s="246"/>
      <c r="U196" s="246"/>
      <c r="V196" s="246"/>
      <c r="W196" s="246"/>
      <c r="X196" s="246"/>
      <c r="Y196" s="246">
        <f t="shared" si="16"/>
        <v>0</v>
      </c>
      <c r="Z196" s="4"/>
      <c r="AA196" s="4"/>
      <c r="AB196" s="4"/>
      <c r="AC196" s="4"/>
      <c r="AD196" s="4"/>
      <c r="AE196" s="4"/>
      <c r="AF196" s="4"/>
      <c r="AG196" s="4"/>
      <c r="AH196" s="4"/>
      <c r="AI196" s="4"/>
    </row>
    <row r="197" spans="1:35" x14ac:dyDescent="0.3">
      <c r="A197" s="5" t="s">
        <v>370</v>
      </c>
      <c r="B197" s="6" t="s">
        <v>371</v>
      </c>
      <c r="C197" s="6"/>
      <c r="D197" s="246">
        <v>184768</v>
      </c>
      <c r="E197" s="246"/>
      <c r="F197" s="246"/>
      <c r="G197" s="246"/>
      <c r="H197" s="246"/>
      <c r="I197" s="246"/>
      <c r="J197" s="246"/>
      <c r="K197" s="246"/>
      <c r="L197" s="246"/>
      <c r="M197" s="246"/>
      <c r="N197" s="246"/>
      <c r="O197" s="246"/>
      <c r="P197" s="246"/>
      <c r="Q197" s="246">
        <v>229074</v>
      </c>
      <c r="R197" s="246">
        <v>1909</v>
      </c>
      <c r="S197" s="246"/>
      <c r="T197" s="246"/>
      <c r="U197" s="246"/>
      <c r="V197" s="246"/>
      <c r="W197" s="246"/>
      <c r="X197" s="246"/>
      <c r="Y197" s="246">
        <f>SUM(D197:X197)</f>
        <v>415751</v>
      </c>
      <c r="Z197" s="4"/>
      <c r="AA197" s="4"/>
      <c r="AB197" s="4"/>
      <c r="AC197" s="4"/>
      <c r="AD197" s="4"/>
      <c r="AE197" s="4"/>
      <c r="AF197" s="4"/>
      <c r="AG197" s="4"/>
      <c r="AH197" s="4"/>
      <c r="AI197" s="4"/>
    </row>
    <row r="198" spans="1:35" ht="15.6" x14ac:dyDescent="0.3">
      <c r="A198" s="26" t="s">
        <v>675</v>
      </c>
      <c r="B198" s="12" t="s">
        <v>372</v>
      </c>
      <c r="C198" s="10"/>
      <c r="D198" s="246">
        <f>SUM(D190:D197)</f>
        <v>914094</v>
      </c>
      <c r="E198" s="246">
        <f t="shared" ref="E198:Y198" si="18">SUM(E190:E197)</f>
        <v>0</v>
      </c>
      <c r="F198" s="246">
        <f t="shared" si="18"/>
        <v>89430024</v>
      </c>
      <c r="G198" s="246">
        <f t="shared" si="18"/>
        <v>0</v>
      </c>
      <c r="H198" s="246">
        <f t="shared" si="18"/>
        <v>0</v>
      </c>
      <c r="I198" s="246">
        <f t="shared" si="18"/>
        <v>0</v>
      </c>
      <c r="J198" s="246">
        <f t="shared" si="18"/>
        <v>0</v>
      </c>
      <c r="K198" s="246">
        <f t="shared" si="18"/>
        <v>0</v>
      </c>
      <c r="L198" s="246">
        <f t="shared" si="18"/>
        <v>0</v>
      </c>
      <c r="M198" s="246">
        <f t="shared" si="18"/>
        <v>0</v>
      </c>
      <c r="N198" s="246">
        <f t="shared" si="18"/>
        <v>2123569</v>
      </c>
      <c r="O198" s="246">
        <f t="shared" si="18"/>
        <v>0</v>
      </c>
      <c r="P198" s="246">
        <f t="shared" si="18"/>
        <v>0</v>
      </c>
      <c r="Q198" s="246">
        <f t="shared" si="18"/>
        <v>1077490</v>
      </c>
      <c r="R198" s="246">
        <f t="shared" si="18"/>
        <v>8980</v>
      </c>
      <c r="S198" s="246">
        <f t="shared" si="18"/>
        <v>0</v>
      </c>
      <c r="T198" s="246">
        <f t="shared" si="18"/>
        <v>0</v>
      </c>
      <c r="U198" s="246">
        <f t="shared" si="18"/>
        <v>0</v>
      </c>
      <c r="V198" s="246">
        <f t="shared" si="18"/>
        <v>0</v>
      </c>
      <c r="W198" s="246">
        <f t="shared" si="18"/>
        <v>0</v>
      </c>
      <c r="X198" s="246">
        <f t="shared" si="18"/>
        <v>0</v>
      </c>
      <c r="Y198" s="246">
        <f t="shared" si="18"/>
        <v>93554157</v>
      </c>
      <c r="Z198" s="4"/>
      <c r="AA198" s="4"/>
      <c r="AB198" s="4"/>
      <c r="AC198" s="4"/>
      <c r="AD198" s="4"/>
      <c r="AE198" s="4"/>
      <c r="AF198" s="4"/>
      <c r="AG198" s="4"/>
      <c r="AH198" s="4"/>
      <c r="AI198" s="4"/>
    </row>
    <row r="199" spans="1:35" x14ac:dyDescent="0.3">
      <c r="A199" s="17" t="s">
        <v>373</v>
      </c>
      <c r="B199" s="6" t="s">
        <v>374</v>
      </c>
      <c r="C199" s="6"/>
      <c r="D199" s="246"/>
      <c r="E199" s="246"/>
      <c r="F199" s="246"/>
      <c r="G199" s="246"/>
      <c r="H199" s="246"/>
      <c r="I199" s="246"/>
      <c r="J199" s="246"/>
      <c r="K199" s="246">
        <v>11856785</v>
      </c>
      <c r="L199" s="246"/>
      <c r="M199" s="246"/>
      <c r="N199" s="246"/>
      <c r="O199" s="246"/>
      <c r="P199" s="246"/>
      <c r="Q199" s="246"/>
      <c r="R199" s="246"/>
      <c r="S199" s="246"/>
      <c r="T199" s="246"/>
      <c r="U199" s="246"/>
      <c r="V199" s="246"/>
      <c r="W199" s="246"/>
      <c r="X199" s="246"/>
      <c r="Y199" s="246">
        <f>SUM(D199:X199)</f>
        <v>11856785</v>
      </c>
      <c r="Z199" s="4"/>
      <c r="AA199" s="4"/>
      <c r="AB199" s="4"/>
      <c r="AC199" s="4"/>
      <c r="AD199" s="4"/>
      <c r="AE199" s="4"/>
      <c r="AF199" s="4"/>
      <c r="AG199" s="4"/>
      <c r="AH199" s="4"/>
      <c r="AI199" s="4"/>
    </row>
    <row r="200" spans="1:35" x14ac:dyDescent="0.3">
      <c r="A200" s="17" t="s">
        <v>375</v>
      </c>
      <c r="B200" s="6" t="s">
        <v>376</v>
      </c>
      <c r="C200" s="6"/>
      <c r="D200" s="246"/>
      <c r="E200" s="246"/>
      <c r="F200" s="246"/>
      <c r="G200" s="246"/>
      <c r="H200" s="246"/>
      <c r="I200" s="246"/>
      <c r="J200" s="246"/>
      <c r="K200" s="246"/>
      <c r="L200" s="246"/>
      <c r="M200" s="246"/>
      <c r="N200" s="246"/>
      <c r="O200" s="246"/>
      <c r="P200" s="246"/>
      <c r="Q200" s="246"/>
      <c r="R200" s="246"/>
      <c r="S200" s="246"/>
      <c r="T200" s="246"/>
      <c r="U200" s="246"/>
      <c r="V200" s="246"/>
      <c r="W200" s="246"/>
      <c r="X200" s="246"/>
      <c r="Y200" s="246">
        <f>SUM(D200:X200)</f>
        <v>0</v>
      </c>
      <c r="Z200" s="4"/>
      <c r="AA200" s="4"/>
      <c r="AB200" s="4"/>
      <c r="AC200" s="4"/>
      <c r="AD200" s="4"/>
      <c r="AE200" s="4"/>
      <c r="AF200" s="4"/>
      <c r="AG200" s="4"/>
      <c r="AH200" s="4"/>
      <c r="AI200" s="4"/>
    </row>
    <row r="201" spans="1:35" x14ac:dyDescent="0.3">
      <c r="A201" s="17" t="s">
        <v>377</v>
      </c>
      <c r="B201" s="6" t="s">
        <v>378</v>
      </c>
      <c r="C201" s="6"/>
      <c r="D201" s="246"/>
      <c r="E201" s="246"/>
      <c r="F201" s="246"/>
      <c r="G201" s="246"/>
      <c r="H201" s="246"/>
      <c r="I201" s="246"/>
      <c r="J201" s="246"/>
      <c r="K201" s="246"/>
      <c r="L201" s="246"/>
      <c r="M201" s="246"/>
      <c r="N201" s="246"/>
      <c r="O201" s="246"/>
      <c r="P201" s="246"/>
      <c r="Q201" s="246"/>
      <c r="R201" s="246"/>
      <c r="S201" s="246"/>
      <c r="T201" s="246"/>
      <c r="U201" s="246"/>
      <c r="V201" s="246"/>
      <c r="W201" s="246"/>
      <c r="X201" s="246"/>
      <c r="Y201" s="246">
        <f>SUM(D201:X201)</f>
        <v>0</v>
      </c>
      <c r="Z201" s="4"/>
      <c r="AA201" s="4"/>
      <c r="AB201" s="4"/>
      <c r="AC201" s="4"/>
      <c r="AD201" s="4"/>
      <c r="AE201" s="4"/>
      <c r="AF201" s="4"/>
      <c r="AG201" s="4"/>
      <c r="AH201" s="4"/>
      <c r="AI201" s="4"/>
    </row>
    <row r="202" spans="1:35" x14ac:dyDescent="0.3">
      <c r="A202" s="17" t="s">
        <v>379</v>
      </c>
      <c r="B202" s="6" t="s">
        <v>380</v>
      </c>
      <c r="C202" s="6"/>
      <c r="D202" s="246"/>
      <c r="E202" s="246"/>
      <c r="F202" s="246"/>
      <c r="G202" s="246"/>
      <c r="H202" s="246"/>
      <c r="I202" s="246"/>
      <c r="J202" s="246"/>
      <c r="K202" s="246">
        <v>3201332</v>
      </c>
      <c r="L202" s="246"/>
      <c r="M202" s="246"/>
      <c r="N202" s="246"/>
      <c r="O202" s="246"/>
      <c r="P202" s="246"/>
      <c r="Q202" s="246"/>
      <c r="R202" s="246"/>
      <c r="S202" s="246"/>
      <c r="T202" s="246"/>
      <c r="U202" s="246"/>
      <c r="V202" s="246"/>
      <c r="W202" s="246"/>
      <c r="X202" s="246"/>
      <c r="Y202" s="246">
        <f>SUM(D202:X202)</f>
        <v>3201332</v>
      </c>
      <c r="Z202" s="4"/>
      <c r="AA202" s="4"/>
      <c r="AB202" s="4"/>
      <c r="AC202" s="4"/>
      <c r="AD202" s="4"/>
      <c r="AE202" s="4"/>
      <c r="AF202" s="4"/>
      <c r="AG202" s="4"/>
      <c r="AH202" s="4"/>
      <c r="AI202" s="4"/>
    </row>
    <row r="203" spans="1:35" ht="15.6" x14ac:dyDescent="0.3">
      <c r="A203" s="26" t="s">
        <v>676</v>
      </c>
      <c r="B203" s="12" t="s">
        <v>381</v>
      </c>
      <c r="C203" s="10"/>
      <c r="D203" s="246">
        <f>SUM(D199:D202)</f>
        <v>0</v>
      </c>
      <c r="E203" s="246">
        <f t="shared" ref="E203:Y203" si="19">SUM(E199:E202)</f>
        <v>0</v>
      </c>
      <c r="F203" s="246">
        <f t="shared" si="19"/>
        <v>0</v>
      </c>
      <c r="G203" s="246">
        <f t="shared" si="19"/>
        <v>0</v>
      </c>
      <c r="H203" s="246">
        <f t="shared" si="19"/>
        <v>0</v>
      </c>
      <c r="I203" s="246">
        <f t="shared" si="19"/>
        <v>0</v>
      </c>
      <c r="J203" s="246">
        <f t="shared" si="19"/>
        <v>0</v>
      </c>
      <c r="K203" s="246">
        <f t="shared" si="19"/>
        <v>15058117</v>
      </c>
      <c r="L203" s="246">
        <f t="shared" si="19"/>
        <v>0</v>
      </c>
      <c r="M203" s="246">
        <f t="shared" si="19"/>
        <v>0</v>
      </c>
      <c r="N203" s="246">
        <f t="shared" si="19"/>
        <v>0</v>
      </c>
      <c r="O203" s="246">
        <f t="shared" si="19"/>
        <v>0</v>
      </c>
      <c r="P203" s="246">
        <f t="shared" si="19"/>
        <v>0</v>
      </c>
      <c r="Q203" s="246">
        <f t="shared" si="19"/>
        <v>0</v>
      </c>
      <c r="R203" s="246">
        <f t="shared" si="19"/>
        <v>0</v>
      </c>
      <c r="S203" s="246">
        <f t="shared" si="19"/>
        <v>0</v>
      </c>
      <c r="T203" s="246">
        <f t="shared" si="19"/>
        <v>0</v>
      </c>
      <c r="U203" s="246">
        <f t="shared" si="19"/>
        <v>0</v>
      </c>
      <c r="V203" s="246">
        <f t="shared" si="19"/>
        <v>0</v>
      </c>
      <c r="W203" s="246">
        <f t="shared" si="19"/>
        <v>0</v>
      </c>
      <c r="X203" s="246">
        <f t="shared" si="19"/>
        <v>0</v>
      </c>
      <c r="Y203" s="246">
        <f t="shared" si="19"/>
        <v>15058117</v>
      </c>
      <c r="Z203" s="4"/>
      <c r="AA203" s="4"/>
      <c r="AB203" s="4"/>
      <c r="AC203" s="4"/>
      <c r="AD203" s="4"/>
      <c r="AE203" s="4"/>
      <c r="AF203" s="4"/>
      <c r="AG203" s="4"/>
      <c r="AH203" s="4"/>
      <c r="AI203" s="4"/>
    </row>
    <row r="204" spans="1:35" x14ac:dyDescent="0.3">
      <c r="A204" s="15" t="s">
        <v>382</v>
      </c>
      <c r="B204" s="10" t="s">
        <v>383</v>
      </c>
      <c r="C204" s="6"/>
      <c r="D204" s="246"/>
      <c r="E204" s="246"/>
      <c r="F204" s="246"/>
      <c r="G204" s="246"/>
      <c r="H204" s="246"/>
      <c r="I204" s="246"/>
      <c r="J204" s="246"/>
      <c r="K204" s="246"/>
      <c r="L204" s="246"/>
      <c r="M204" s="246"/>
      <c r="N204" s="246"/>
      <c r="O204" s="246"/>
      <c r="P204" s="246"/>
      <c r="Q204" s="246"/>
      <c r="R204" s="246"/>
      <c r="S204" s="246"/>
      <c r="T204" s="246"/>
      <c r="U204" s="246"/>
      <c r="V204" s="246"/>
      <c r="W204" s="246"/>
      <c r="X204" s="246"/>
      <c r="Y204" s="246">
        <f t="shared" ref="Y204:Y235" si="20">SUM(D204:X204)</f>
        <v>0</v>
      </c>
      <c r="Z204" s="4"/>
      <c r="AA204" s="4"/>
      <c r="AB204" s="4"/>
      <c r="AC204" s="4"/>
      <c r="AD204" s="4"/>
      <c r="AE204" s="4"/>
      <c r="AF204" s="4"/>
      <c r="AG204" s="4"/>
      <c r="AH204" s="4"/>
      <c r="AI204" s="4"/>
    </row>
    <row r="205" spans="1:35" x14ac:dyDescent="0.3">
      <c r="A205" s="17" t="s">
        <v>863</v>
      </c>
      <c r="B205" s="6" t="s">
        <v>384</v>
      </c>
      <c r="C205" s="6"/>
      <c r="D205" s="246"/>
      <c r="E205" s="246"/>
      <c r="F205" s="246"/>
      <c r="G205" s="246"/>
      <c r="H205" s="246"/>
      <c r="I205" s="246"/>
      <c r="J205" s="246"/>
      <c r="K205" s="246"/>
      <c r="L205" s="246"/>
      <c r="M205" s="246"/>
      <c r="N205" s="246"/>
      <c r="O205" s="246"/>
      <c r="P205" s="246"/>
      <c r="Q205" s="246"/>
      <c r="R205" s="246"/>
      <c r="S205" s="246"/>
      <c r="T205" s="246"/>
      <c r="U205" s="246"/>
      <c r="V205" s="246"/>
      <c r="W205" s="246"/>
      <c r="X205" s="246"/>
      <c r="Y205" s="246">
        <f t="shared" si="20"/>
        <v>0</v>
      </c>
      <c r="Z205" s="4"/>
      <c r="AA205" s="4"/>
      <c r="AB205" s="4"/>
      <c r="AC205" s="4"/>
      <c r="AD205" s="4"/>
      <c r="AE205" s="4"/>
      <c r="AF205" s="4"/>
      <c r="AG205" s="4"/>
      <c r="AH205" s="4"/>
      <c r="AI205" s="4"/>
    </row>
    <row r="206" spans="1:35" x14ac:dyDescent="0.3">
      <c r="A206" s="17" t="s">
        <v>864</v>
      </c>
      <c r="B206" s="6" t="s">
        <v>384</v>
      </c>
      <c r="C206" s="6"/>
      <c r="D206" s="246"/>
      <c r="E206" s="246"/>
      <c r="F206" s="246"/>
      <c r="G206" s="246"/>
      <c r="H206" s="246"/>
      <c r="I206" s="246"/>
      <c r="J206" s="246"/>
      <c r="K206" s="246"/>
      <c r="L206" s="246"/>
      <c r="M206" s="246"/>
      <c r="N206" s="246"/>
      <c r="O206" s="246"/>
      <c r="P206" s="246"/>
      <c r="Q206" s="246"/>
      <c r="R206" s="246"/>
      <c r="S206" s="246"/>
      <c r="T206" s="246"/>
      <c r="U206" s="246"/>
      <c r="V206" s="246"/>
      <c r="W206" s="246"/>
      <c r="X206" s="246"/>
      <c r="Y206" s="246">
        <f t="shared" si="20"/>
        <v>0</v>
      </c>
      <c r="Z206" s="4"/>
      <c r="AA206" s="4"/>
      <c r="AB206" s="4"/>
      <c r="AC206" s="4"/>
      <c r="AD206" s="4"/>
      <c r="AE206" s="4"/>
      <c r="AF206" s="4"/>
      <c r="AG206" s="4"/>
      <c r="AH206" s="4"/>
      <c r="AI206" s="4"/>
    </row>
    <row r="207" spans="1:35" x14ac:dyDescent="0.3">
      <c r="A207" s="17" t="s">
        <v>865</v>
      </c>
      <c r="B207" s="6" t="s">
        <v>384</v>
      </c>
      <c r="C207" s="6"/>
      <c r="D207" s="246"/>
      <c r="E207" s="246"/>
      <c r="F207" s="246"/>
      <c r="G207" s="246"/>
      <c r="H207" s="246"/>
      <c r="I207" s="246"/>
      <c r="J207" s="246"/>
      <c r="K207" s="246"/>
      <c r="L207" s="246"/>
      <c r="M207" s="246"/>
      <c r="N207" s="246"/>
      <c r="O207" s="246"/>
      <c r="P207" s="246"/>
      <c r="Q207" s="246"/>
      <c r="R207" s="246"/>
      <c r="S207" s="246"/>
      <c r="T207" s="246"/>
      <c r="U207" s="246"/>
      <c r="V207" s="246"/>
      <c r="W207" s="246"/>
      <c r="X207" s="246"/>
      <c r="Y207" s="246">
        <f t="shared" si="20"/>
        <v>0</v>
      </c>
      <c r="Z207" s="4"/>
      <c r="AA207" s="4"/>
      <c r="AB207" s="4"/>
      <c r="AC207" s="4"/>
      <c r="AD207" s="4"/>
      <c r="AE207" s="4"/>
      <c r="AF207" s="4"/>
      <c r="AG207" s="4"/>
      <c r="AH207" s="4"/>
      <c r="AI207" s="4"/>
    </row>
    <row r="208" spans="1:35" x14ac:dyDescent="0.3">
      <c r="A208" s="17" t="s">
        <v>866</v>
      </c>
      <c r="B208" s="6" t="s">
        <v>384</v>
      </c>
      <c r="C208" s="6"/>
      <c r="D208" s="246"/>
      <c r="E208" s="246"/>
      <c r="F208" s="246"/>
      <c r="G208" s="246"/>
      <c r="H208" s="246"/>
      <c r="I208" s="246"/>
      <c r="J208" s="246"/>
      <c r="K208" s="246"/>
      <c r="L208" s="246"/>
      <c r="M208" s="246"/>
      <c r="N208" s="246"/>
      <c r="O208" s="246"/>
      <c r="P208" s="246"/>
      <c r="Q208" s="246"/>
      <c r="R208" s="246"/>
      <c r="S208" s="246"/>
      <c r="T208" s="246"/>
      <c r="U208" s="246"/>
      <c r="V208" s="246"/>
      <c r="W208" s="246"/>
      <c r="X208" s="246"/>
      <c r="Y208" s="246">
        <f t="shared" si="20"/>
        <v>0</v>
      </c>
      <c r="Z208" s="4"/>
      <c r="AA208" s="4"/>
      <c r="AB208" s="4"/>
      <c r="AC208" s="4"/>
      <c r="AD208" s="4"/>
      <c r="AE208" s="4"/>
      <c r="AF208" s="4"/>
      <c r="AG208" s="4"/>
      <c r="AH208" s="4"/>
      <c r="AI208" s="4"/>
    </row>
    <row r="209" spans="1:35" x14ac:dyDescent="0.3">
      <c r="A209" s="17" t="s">
        <v>867</v>
      </c>
      <c r="B209" s="6" t="s">
        <v>384</v>
      </c>
      <c r="C209" s="6"/>
      <c r="D209" s="246"/>
      <c r="E209" s="246"/>
      <c r="F209" s="246"/>
      <c r="G209" s="246"/>
      <c r="H209" s="246"/>
      <c r="I209" s="246"/>
      <c r="J209" s="246"/>
      <c r="K209" s="246"/>
      <c r="L209" s="246"/>
      <c r="M209" s="246"/>
      <c r="N209" s="246"/>
      <c r="O209" s="246"/>
      <c r="P209" s="246"/>
      <c r="Q209" s="246"/>
      <c r="R209" s="246"/>
      <c r="S209" s="246"/>
      <c r="T209" s="246"/>
      <c r="U209" s="246"/>
      <c r="V209" s="246"/>
      <c r="W209" s="246"/>
      <c r="X209" s="246"/>
      <c r="Y209" s="246">
        <f t="shared" si="20"/>
        <v>0</v>
      </c>
      <c r="Z209" s="4"/>
      <c r="AA209" s="4"/>
      <c r="AB209" s="4"/>
      <c r="AC209" s="4"/>
      <c r="AD209" s="4"/>
      <c r="AE209" s="4"/>
      <c r="AF209" s="4"/>
      <c r="AG209" s="4"/>
      <c r="AH209" s="4"/>
      <c r="AI209" s="4"/>
    </row>
    <row r="210" spans="1:35" x14ac:dyDescent="0.3">
      <c r="A210" s="17" t="s">
        <v>868</v>
      </c>
      <c r="B210" s="6" t="s">
        <v>384</v>
      </c>
      <c r="C210" s="6"/>
      <c r="D210" s="246"/>
      <c r="E210" s="246"/>
      <c r="F210" s="246"/>
      <c r="G210" s="246"/>
      <c r="H210" s="246"/>
      <c r="I210" s="246"/>
      <c r="J210" s="246"/>
      <c r="K210" s="246"/>
      <c r="L210" s="246"/>
      <c r="M210" s="246"/>
      <c r="N210" s="246"/>
      <c r="O210" s="246"/>
      <c r="P210" s="246"/>
      <c r="Q210" s="246"/>
      <c r="R210" s="246"/>
      <c r="S210" s="246"/>
      <c r="T210" s="246"/>
      <c r="U210" s="246"/>
      <c r="V210" s="246"/>
      <c r="W210" s="246"/>
      <c r="X210" s="246"/>
      <c r="Y210" s="246">
        <f t="shared" si="20"/>
        <v>0</v>
      </c>
      <c r="Z210" s="4"/>
      <c r="AA210" s="4"/>
      <c r="AB210" s="4"/>
      <c r="AC210" s="4"/>
      <c r="AD210" s="4"/>
      <c r="AE210" s="4"/>
      <c r="AF210" s="4"/>
      <c r="AG210" s="4"/>
      <c r="AH210" s="4"/>
      <c r="AI210" s="4"/>
    </row>
    <row r="211" spans="1:35" x14ac:dyDescent="0.3">
      <c r="A211" s="17" t="s">
        <v>869</v>
      </c>
      <c r="B211" s="6" t="s">
        <v>384</v>
      </c>
      <c r="C211" s="6"/>
      <c r="D211" s="246"/>
      <c r="E211" s="246"/>
      <c r="F211" s="246"/>
      <c r="G211" s="246"/>
      <c r="H211" s="246"/>
      <c r="I211" s="246"/>
      <c r="J211" s="246"/>
      <c r="K211" s="246"/>
      <c r="L211" s="246"/>
      <c r="M211" s="246"/>
      <c r="N211" s="246"/>
      <c r="O211" s="246"/>
      <c r="P211" s="246"/>
      <c r="Q211" s="246"/>
      <c r="R211" s="246"/>
      <c r="S211" s="246"/>
      <c r="T211" s="246"/>
      <c r="U211" s="246"/>
      <c r="V211" s="246"/>
      <c r="W211" s="246"/>
      <c r="X211" s="246"/>
      <c r="Y211" s="246">
        <f t="shared" si="20"/>
        <v>0</v>
      </c>
      <c r="Z211" s="4"/>
      <c r="AA211" s="4"/>
      <c r="AB211" s="4"/>
      <c r="AC211" s="4"/>
      <c r="AD211" s="4"/>
      <c r="AE211" s="4"/>
      <c r="AF211" s="4"/>
      <c r="AG211" s="4"/>
      <c r="AH211" s="4"/>
      <c r="AI211" s="4"/>
    </row>
    <row r="212" spans="1:35" x14ac:dyDescent="0.3">
      <c r="A212" s="17" t="s">
        <v>870</v>
      </c>
      <c r="B212" s="6" t="s">
        <v>384</v>
      </c>
      <c r="C212" s="6"/>
      <c r="D212" s="246"/>
      <c r="E212" s="246"/>
      <c r="F212" s="246"/>
      <c r="G212" s="246"/>
      <c r="H212" s="246"/>
      <c r="I212" s="246"/>
      <c r="J212" s="246"/>
      <c r="K212" s="246"/>
      <c r="L212" s="246"/>
      <c r="M212" s="246"/>
      <c r="N212" s="246"/>
      <c r="O212" s="246"/>
      <c r="P212" s="246"/>
      <c r="Q212" s="246"/>
      <c r="R212" s="246"/>
      <c r="S212" s="246"/>
      <c r="T212" s="246"/>
      <c r="U212" s="246"/>
      <c r="V212" s="246"/>
      <c r="W212" s="246"/>
      <c r="X212" s="246"/>
      <c r="Y212" s="246">
        <f t="shared" si="20"/>
        <v>0</v>
      </c>
      <c r="Z212" s="4"/>
      <c r="AA212" s="4"/>
      <c r="AB212" s="4"/>
      <c r="AC212" s="4"/>
      <c r="AD212" s="4"/>
      <c r="AE212" s="4"/>
      <c r="AF212" s="4"/>
      <c r="AG212" s="4"/>
      <c r="AH212" s="4"/>
      <c r="AI212" s="4"/>
    </row>
    <row r="213" spans="1:35" x14ac:dyDescent="0.3">
      <c r="A213" s="17" t="s">
        <v>871</v>
      </c>
      <c r="B213" s="6" t="s">
        <v>384</v>
      </c>
      <c r="C213" s="6"/>
      <c r="D213" s="246"/>
      <c r="E213" s="246"/>
      <c r="F213" s="246"/>
      <c r="G213" s="246"/>
      <c r="H213" s="246"/>
      <c r="I213" s="246"/>
      <c r="J213" s="246"/>
      <c r="K213" s="246"/>
      <c r="L213" s="246"/>
      <c r="M213" s="246"/>
      <c r="N213" s="246"/>
      <c r="O213" s="246"/>
      <c r="P213" s="246"/>
      <c r="Q213" s="246"/>
      <c r="R213" s="246"/>
      <c r="S213" s="246"/>
      <c r="T213" s="246"/>
      <c r="U213" s="246"/>
      <c r="V213" s="246"/>
      <c r="W213" s="246"/>
      <c r="X213" s="246"/>
      <c r="Y213" s="246">
        <f t="shared" si="20"/>
        <v>0</v>
      </c>
      <c r="Z213" s="4"/>
      <c r="AA213" s="4"/>
      <c r="AB213" s="4"/>
      <c r="AC213" s="4"/>
      <c r="AD213" s="4"/>
      <c r="AE213" s="4"/>
      <c r="AF213" s="4"/>
      <c r="AG213" s="4"/>
      <c r="AH213" s="4"/>
      <c r="AI213" s="4"/>
    </row>
    <row r="214" spans="1:35" x14ac:dyDescent="0.3">
      <c r="A214" s="17" t="s">
        <v>872</v>
      </c>
      <c r="B214" s="6" t="s">
        <v>384</v>
      </c>
      <c r="C214" s="6"/>
      <c r="D214" s="246"/>
      <c r="E214" s="246"/>
      <c r="F214" s="246"/>
      <c r="G214" s="246"/>
      <c r="H214" s="246"/>
      <c r="I214" s="246"/>
      <c r="J214" s="246"/>
      <c r="K214" s="246"/>
      <c r="L214" s="246"/>
      <c r="M214" s="246"/>
      <c r="N214" s="246"/>
      <c r="O214" s="246"/>
      <c r="P214" s="246"/>
      <c r="Q214" s="246"/>
      <c r="R214" s="246"/>
      <c r="S214" s="246"/>
      <c r="T214" s="246"/>
      <c r="U214" s="246"/>
      <c r="V214" s="246"/>
      <c r="W214" s="246"/>
      <c r="X214" s="246"/>
      <c r="Y214" s="246">
        <f t="shared" si="20"/>
        <v>0</v>
      </c>
      <c r="Z214" s="4"/>
      <c r="AA214" s="4"/>
      <c r="AB214" s="4"/>
      <c r="AC214" s="4"/>
      <c r="AD214" s="4"/>
      <c r="AE214" s="4"/>
      <c r="AF214" s="4"/>
      <c r="AG214" s="4"/>
      <c r="AH214" s="4"/>
      <c r="AI214" s="4"/>
    </row>
    <row r="215" spans="1:35" x14ac:dyDescent="0.3">
      <c r="A215" s="15" t="s">
        <v>683</v>
      </c>
      <c r="B215" s="10" t="s">
        <v>384</v>
      </c>
      <c r="C215" s="6"/>
      <c r="D215" s="246"/>
      <c r="E215" s="246"/>
      <c r="F215" s="246"/>
      <c r="G215" s="246"/>
      <c r="H215" s="246"/>
      <c r="I215" s="246"/>
      <c r="J215" s="246"/>
      <c r="K215" s="246"/>
      <c r="L215" s="246"/>
      <c r="M215" s="246"/>
      <c r="N215" s="246"/>
      <c r="O215" s="246"/>
      <c r="P215" s="246"/>
      <c r="Q215" s="246"/>
      <c r="R215" s="246"/>
      <c r="S215" s="246"/>
      <c r="T215" s="246"/>
      <c r="U215" s="246"/>
      <c r="V215" s="246"/>
      <c r="W215" s="246"/>
      <c r="X215" s="246"/>
      <c r="Y215" s="246">
        <f t="shared" si="20"/>
        <v>0</v>
      </c>
      <c r="Z215" s="4"/>
      <c r="AA215" s="4"/>
      <c r="AB215" s="4"/>
      <c r="AC215" s="4"/>
      <c r="AD215" s="4"/>
      <c r="AE215" s="4"/>
      <c r="AF215" s="4"/>
      <c r="AG215" s="4"/>
      <c r="AH215" s="4"/>
      <c r="AI215" s="4"/>
    </row>
    <row r="216" spans="1:35" x14ac:dyDescent="0.3">
      <c r="A216" s="17" t="s">
        <v>863</v>
      </c>
      <c r="B216" s="6" t="s">
        <v>385</v>
      </c>
      <c r="C216" s="6"/>
      <c r="D216" s="246"/>
      <c r="E216" s="246"/>
      <c r="F216" s="246"/>
      <c r="G216" s="246"/>
      <c r="H216" s="246"/>
      <c r="I216" s="246"/>
      <c r="J216" s="246"/>
      <c r="K216" s="246"/>
      <c r="L216" s="246"/>
      <c r="M216" s="246"/>
      <c r="N216" s="246"/>
      <c r="O216" s="246"/>
      <c r="P216" s="246"/>
      <c r="Q216" s="246"/>
      <c r="R216" s="246"/>
      <c r="S216" s="246"/>
      <c r="T216" s="246"/>
      <c r="U216" s="246"/>
      <c r="V216" s="246"/>
      <c r="W216" s="246"/>
      <c r="X216" s="246"/>
      <c r="Y216" s="246">
        <f t="shared" si="20"/>
        <v>0</v>
      </c>
      <c r="Z216" s="4"/>
      <c r="AA216" s="4"/>
      <c r="AB216" s="4"/>
      <c r="AC216" s="4"/>
      <c r="AD216" s="4"/>
      <c r="AE216" s="4"/>
      <c r="AF216" s="4"/>
      <c r="AG216" s="4"/>
      <c r="AH216" s="4"/>
      <c r="AI216" s="4"/>
    </row>
    <row r="217" spans="1:35" x14ac:dyDescent="0.3">
      <c r="A217" s="17" t="s">
        <v>864</v>
      </c>
      <c r="B217" s="6" t="s">
        <v>385</v>
      </c>
      <c r="C217" s="6"/>
      <c r="D217" s="246"/>
      <c r="E217" s="246"/>
      <c r="F217" s="246"/>
      <c r="G217" s="246"/>
      <c r="H217" s="246"/>
      <c r="I217" s="246"/>
      <c r="J217" s="246"/>
      <c r="K217" s="246"/>
      <c r="L217" s="246"/>
      <c r="M217" s="246"/>
      <c r="N217" s="246"/>
      <c r="O217" s="246"/>
      <c r="P217" s="246"/>
      <c r="Q217" s="246"/>
      <c r="R217" s="246"/>
      <c r="S217" s="246"/>
      <c r="T217" s="246"/>
      <c r="U217" s="246"/>
      <c r="V217" s="246"/>
      <c r="W217" s="246"/>
      <c r="X217" s="246"/>
      <c r="Y217" s="246">
        <f t="shared" si="20"/>
        <v>0</v>
      </c>
      <c r="Z217" s="4"/>
      <c r="AA217" s="4"/>
      <c r="AB217" s="4"/>
      <c r="AC217" s="4"/>
      <c r="AD217" s="4"/>
      <c r="AE217" s="4"/>
      <c r="AF217" s="4"/>
      <c r="AG217" s="4"/>
      <c r="AH217" s="4"/>
      <c r="AI217" s="4"/>
    </row>
    <row r="218" spans="1:35" x14ac:dyDescent="0.3">
      <c r="A218" s="17" t="s">
        <v>865</v>
      </c>
      <c r="B218" s="6" t="s">
        <v>385</v>
      </c>
      <c r="C218" s="6"/>
      <c r="D218" s="246"/>
      <c r="E218" s="246"/>
      <c r="F218" s="246"/>
      <c r="G218" s="246"/>
      <c r="H218" s="246"/>
      <c r="I218" s="246"/>
      <c r="J218" s="246"/>
      <c r="K218" s="246"/>
      <c r="L218" s="246"/>
      <c r="M218" s="246"/>
      <c r="N218" s="246"/>
      <c r="O218" s="246"/>
      <c r="P218" s="246"/>
      <c r="Q218" s="246"/>
      <c r="R218" s="246"/>
      <c r="S218" s="246"/>
      <c r="T218" s="246"/>
      <c r="U218" s="246"/>
      <c r="V218" s="246"/>
      <c r="W218" s="246"/>
      <c r="X218" s="246"/>
      <c r="Y218" s="246">
        <f t="shared" si="20"/>
        <v>0</v>
      </c>
      <c r="Z218" s="4"/>
      <c r="AA218" s="4"/>
      <c r="AB218" s="4"/>
      <c r="AC218" s="4"/>
      <c r="AD218" s="4"/>
      <c r="AE218" s="4"/>
      <c r="AF218" s="4"/>
      <c r="AG218" s="4"/>
      <c r="AH218" s="4"/>
      <c r="AI218" s="4"/>
    </row>
    <row r="219" spans="1:35" x14ac:dyDescent="0.3">
      <c r="A219" s="17" t="s">
        <v>866</v>
      </c>
      <c r="B219" s="6" t="s">
        <v>385</v>
      </c>
      <c r="C219" s="6"/>
      <c r="D219" s="246"/>
      <c r="E219" s="246"/>
      <c r="F219" s="246"/>
      <c r="G219" s="246"/>
      <c r="H219" s="246"/>
      <c r="I219" s="246"/>
      <c r="J219" s="246"/>
      <c r="K219" s="246"/>
      <c r="L219" s="246"/>
      <c r="M219" s="246"/>
      <c r="N219" s="246"/>
      <c r="O219" s="246"/>
      <c r="P219" s="246"/>
      <c r="Q219" s="246"/>
      <c r="R219" s="246"/>
      <c r="S219" s="246"/>
      <c r="T219" s="246"/>
      <c r="U219" s="246"/>
      <c r="V219" s="246"/>
      <c r="W219" s="246"/>
      <c r="X219" s="246"/>
      <c r="Y219" s="246">
        <f t="shared" si="20"/>
        <v>0</v>
      </c>
      <c r="Z219" s="4"/>
      <c r="AA219" s="4"/>
      <c r="AB219" s="4"/>
      <c r="AC219" s="4"/>
      <c r="AD219" s="4"/>
      <c r="AE219" s="4"/>
      <c r="AF219" s="4"/>
      <c r="AG219" s="4"/>
      <c r="AH219" s="4"/>
      <c r="AI219" s="4"/>
    </row>
    <row r="220" spans="1:35" x14ac:dyDescent="0.3">
      <c r="A220" s="17" t="s">
        <v>867</v>
      </c>
      <c r="B220" s="6" t="s">
        <v>385</v>
      </c>
      <c r="C220" s="6"/>
      <c r="D220" s="246"/>
      <c r="E220" s="246"/>
      <c r="F220" s="246"/>
      <c r="G220" s="246"/>
      <c r="H220" s="246"/>
      <c r="I220" s="246"/>
      <c r="J220" s="246"/>
      <c r="K220" s="246"/>
      <c r="L220" s="246"/>
      <c r="M220" s="246"/>
      <c r="N220" s="246"/>
      <c r="O220" s="246"/>
      <c r="P220" s="246"/>
      <c r="Q220" s="246"/>
      <c r="R220" s="246"/>
      <c r="S220" s="246"/>
      <c r="T220" s="246"/>
      <c r="U220" s="246"/>
      <c r="V220" s="246"/>
      <c r="W220" s="246"/>
      <c r="X220" s="246"/>
      <c r="Y220" s="246">
        <f t="shared" si="20"/>
        <v>0</v>
      </c>
      <c r="Z220" s="4"/>
      <c r="AA220" s="4"/>
      <c r="AB220" s="4"/>
      <c r="AC220" s="4"/>
      <c r="AD220" s="4"/>
      <c r="AE220" s="4"/>
      <c r="AF220" s="4"/>
      <c r="AG220" s="4"/>
      <c r="AH220" s="4"/>
      <c r="AI220" s="4"/>
    </row>
    <row r="221" spans="1:35" x14ac:dyDescent="0.3">
      <c r="A221" s="17" t="s">
        <v>868</v>
      </c>
      <c r="B221" s="6" t="s">
        <v>385</v>
      </c>
      <c r="C221" s="6"/>
      <c r="D221" s="246"/>
      <c r="E221" s="246"/>
      <c r="F221" s="246"/>
      <c r="G221" s="246"/>
      <c r="H221" s="246"/>
      <c r="I221" s="246"/>
      <c r="J221" s="246"/>
      <c r="K221" s="246"/>
      <c r="L221" s="246"/>
      <c r="M221" s="246"/>
      <c r="N221" s="246"/>
      <c r="O221" s="246"/>
      <c r="P221" s="246"/>
      <c r="Q221" s="246"/>
      <c r="R221" s="246"/>
      <c r="S221" s="246"/>
      <c r="T221" s="246"/>
      <c r="U221" s="246"/>
      <c r="V221" s="246"/>
      <c r="W221" s="246"/>
      <c r="X221" s="246"/>
      <c r="Y221" s="246">
        <f t="shared" si="20"/>
        <v>0</v>
      </c>
      <c r="Z221" s="4"/>
      <c r="AA221" s="4"/>
      <c r="AB221" s="4"/>
      <c r="AC221" s="4"/>
      <c r="AD221" s="4"/>
      <c r="AE221" s="4"/>
      <c r="AF221" s="4"/>
      <c r="AG221" s="4"/>
      <c r="AH221" s="4"/>
      <c r="AI221" s="4"/>
    </row>
    <row r="222" spans="1:35" x14ac:dyDescent="0.3">
      <c r="A222" s="17" t="s">
        <v>869</v>
      </c>
      <c r="B222" s="6" t="s">
        <v>385</v>
      </c>
      <c r="C222" s="6"/>
      <c r="D222" s="246"/>
      <c r="E222" s="246"/>
      <c r="F222" s="246"/>
      <c r="G222" s="246"/>
      <c r="H222" s="246"/>
      <c r="I222" s="246"/>
      <c r="J222" s="246"/>
      <c r="K222" s="246"/>
      <c r="L222" s="246"/>
      <c r="M222" s="246"/>
      <c r="N222" s="246"/>
      <c r="O222" s="246"/>
      <c r="P222" s="246"/>
      <c r="Q222" s="246"/>
      <c r="R222" s="246"/>
      <c r="S222" s="246"/>
      <c r="T222" s="246"/>
      <c r="U222" s="246"/>
      <c r="V222" s="246"/>
      <c r="W222" s="246"/>
      <c r="X222" s="246"/>
      <c r="Y222" s="246">
        <f t="shared" si="20"/>
        <v>0</v>
      </c>
      <c r="Z222" s="4"/>
      <c r="AA222" s="4"/>
      <c r="AB222" s="4"/>
      <c r="AC222" s="4"/>
      <c r="AD222" s="4"/>
      <c r="AE222" s="4"/>
      <c r="AF222" s="4"/>
      <c r="AG222" s="4"/>
      <c r="AH222" s="4"/>
      <c r="AI222" s="4"/>
    </row>
    <row r="223" spans="1:35" x14ac:dyDescent="0.3">
      <c r="A223" s="17" t="s">
        <v>870</v>
      </c>
      <c r="B223" s="6" t="s">
        <v>385</v>
      </c>
      <c r="C223" s="6"/>
      <c r="D223" s="246"/>
      <c r="E223" s="246"/>
      <c r="F223" s="246"/>
      <c r="G223" s="246"/>
      <c r="H223" s="246"/>
      <c r="I223" s="246"/>
      <c r="J223" s="246"/>
      <c r="K223" s="246"/>
      <c r="L223" s="246"/>
      <c r="M223" s="246"/>
      <c r="N223" s="246"/>
      <c r="O223" s="246"/>
      <c r="P223" s="246"/>
      <c r="Q223" s="246"/>
      <c r="R223" s="246"/>
      <c r="S223" s="246"/>
      <c r="T223" s="246"/>
      <c r="U223" s="246"/>
      <c r="V223" s="246"/>
      <c r="W223" s="246"/>
      <c r="X223" s="246"/>
      <c r="Y223" s="246">
        <f t="shared" si="20"/>
        <v>0</v>
      </c>
      <c r="Z223" s="4"/>
      <c r="AA223" s="4"/>
      <c r="AB223" s="4"/>
      <c r="AC223" s="4"/>
      <c r="AD223" s="4"/>
      <c r="AE223" s="4"/>
      <c r="AF223" s="4"/>
      <c r="AG223" s="4"/>
      <c r="AH223" s="4"/>
      <c r="AI223" s="4"/>
    </row>
    <row r="224" spans="1:35" x14ac:dyDescent="0.3">
      <c r="A224" s="17" t="s">
        <v>871</v>
      </c>
      <c r="B224" s="6" t="s">
        <v>385</v>
      </c>
      <c r="C224" s="6"/>
      <c r="D224" s="246"/>
      <c r="E224" s="246"/>
      <c r="F224" s="246"/>
      <c r="G224" s="246"/>
      <c r="H224" s="246"/>
      <c r="I224" s="246"/>
      <c r="J224" s="246"/>
      <c r="K224" s="246"/>
      <c r="L224" s="246"/>
      <c r="M224" s="246"/>
      <c r="N224" s="246"/>
      <c r="O224" s="246"/>
      <c r="P224" s="246"/>
      <c r="Q224" s="246"/>
      <c r="R224" s="246"/>
      <c r="S224" s="246"/>
      <c r="T224" s="246"/>
      <c r="U224" s="246"/>
      <c r="V224" s="246"/>
      <c r="W224" s="246"/>
      <c r="X224" s="246"/>
      <c r="Y224" s="246">
        <f t="shared" si="20"/>
        <v>0</v>
      </c>
      <c r="Z224" s="4"/>
      <c r="AA224" s="4"/>
      <c r="AB224" s="4"/>
      <c r="AC224" s="4"/>
      <c r="AD224" s="4"/>
      <c r="AE224" s="4"/>
      <c r="AF224" s="4"/>
      <c r="AG224" s="4"/>
      <c r="AH224" s="4"/>
      <c r="AI224" s="4"/>
    </row>
    <row r="225" spans="1:35" x14ac:dyDescent="0.3">
      <c r="A225" s="17" t="s">
        <v>872</v>
      </c>
      <c r="B225" s="6" t="s">
        <v>385</v>
      </c>
      <c r="C225" s="6"/>
      <c r="D225" s="246"/>
      <c r="E225" s="246"/>
      <c r="F225" s="246"/>
      <c r="G225" s="246"/>
      <c r="H225" s="246"/>
      <c r="I225" s="246"/>
      <c r="J225" s="246"/>
      <c r="K225" s="246"/>
      <c r="L225" s="246"/>
      <c r="M225" s="246"/>
      <c r="N225" s="246"/>
      <c r="O225" s="246"/>
      <c r="P225" s="246"/>
      <c r="Q225" s="246"/>
      <c r="R225" s="246"/>
      <c r="S225" s="246"/>
      <c r="T225" s="246"/>
      <c r="U225" s="246"/>
      <c r="V225" s="246"/>
      <c r="W225" s="246"/>
      <c r="X225" s="246"/>
      <c r="Y225" s="246">
        <f t="shared" si="20"/>
        <v>0</v>
      </c>
      <c r="Z225" s="4"/>
      <c r="AA225" s="4"/>
      <c r="AB225" s="4"/>
      <c r="AC225" s="4"/>
      <c r="AD225" s="4"/>
      <c r="AE225" s="4"/>
      <c r="AF225" s="4"/>
      <c r="AG225" s="4"/>
      <c r="AH225" s="4"/>
      <c r="AI225" s="4"/>
    </row>
    <row r="226" spans="1:35" x14ac:dyDescent="0.3">
      <c r="A226" s="15" t="s">
        <v>682</v>
      </c>
      <c r="B226" s="10" t="s">
        <v>385</v>
      </c>
      <c r="C226" s="6"/>
      <c r="D226" s="246"/>
      <c r="E226" s="246"/>
      <c r="F226" s="246"/>
      <c r="G226" s="246"/>
      <c r="H226" s="246"/>
      <c r="I226" s="246"/>
      <c r="J226" s="246"/>
      <c r="K226" s="246"/>
      <c r="L226" s="246"/>
      <c r="M226" s="246"/>
      <c r="N226" s="246"/>
      <c r="O226" s="246"/>
      <c r="P226" s="246"/>
      <c r="Q226" s="246"/>
      <c r="R226" s="246"/>
      <c r="S226" s="246"/>
      <c r="T226" s="246"/>
      <c r="U226" s="246"/>
      <c r="V226" s="246"/>
      <c r="W226" s="246"/>
      <c r="X226" s="246"/>
      <c r="Y226" s="246">
        <f t="shared" si="20"/>
        <v>0</v>
      </c>
      <c r="Z226" s="4"/>
      <c r="AA226" s="4"/>
      <c r="AB226" s="4"/>
      <c r="AC226" s="4"/>
      <c r="AD226" s="4"/>
      <c r="AE226" s="4"/>
      <c r="AF226" s="4"/>
      <c r="AG226" s="4"/>
      <c r="AH226" s="4"/>
      <c r="AI226" s="4"/>
    </row>
    <row r="227" spans="1:35" x14ac:dyDescent="0.3">
      <c r="A227" s="17" t="s">
        <v>863</v>
      </c>
      <c r="B227" s="6" t="s">
        <v>386</v>
      </c>
      <c r="C227" s="6"/>
      <c r="D227" s="246"/>
      <c r="E227" s="246"/>
      <c r="F227" s="246"/>
      <c r="G227" s="246"/>
      <c r="H227" s="246"/>
      <c r="I227" s="246"/>
      <c r="J227" s="246"/>
      <c r="K227" s="246"/>
      <c r="L227" s="246"/>
      <c r="M227" s="246"/>
      <c r="N227" s="246"/>
      <c r="O227" s="246"/>
      <c r="P227" s="246"/>
      <c r="Q227" s="246"/>
      <c r="R227" s="246"/>
      <c r="S227" s="246"/>
      <c r="T227" s="246"/>
      <c r="U227" s="246"/>
      <c r="V227" s="246"/>
      <c r="W227" s="246"/>
      <c r="X227" s="246"/>
      <c r="Y227" s="246">
        <f t="shared" si="20"/>
        <v>0</v>
      </c>
      <c r="Z227" s="4"/>
      <c r="AA227" s="4"/>
      <c r="AB227" s="4"/>
      <c r="AC227" s="4"/>
      <c r="AD227" s="4"/>
      <c r="AE227" s="4"/>
      <c r="AF227" s="4"/>
      <c r="AG227" s="4"/>
      <c r="AH227" s="4"/>
      <c r="AI227" s="4"/>
    </row>
    <row r="228" spans="1:35" x14ac:dyDescent="0.3">
      <c r="A228" s="17" t="s">
        <v>864</v>
      </c>
      <c r="B228" s="6" t="s">
        <v>386</v>
      </c>
      <c r="C228" s="6"/>
      <c r="D228" s="246"/>
      <c r="E228" s="246"/>
      <c r="F228" s="246"/>
      <c r="G228" s="246"/>
      <c r="H228" s="246"/>
      <c r="I228" s="246"/>
      <c r="J228" s="246"/>
      <c r="K228" s="246"/>
      <c r="L228" s="246"/>
      <c r="M228" s="246"/>
      <c r="N228" s="246"/>
      <c r="O228" s="246"/>
      <c r="P228" s="246"/>
      <c r="Q228" s="246"/>
      <c r="R228" s="246"/>
      <c r="S228" s="246"/>
      <c r="T228" s="246"/>
      <c r="U228" s="246"/>
      <c r="V228" s="246"/>
      <c r="W228" s="246"/>
      <c r="X228" s="246"/>
      <c r="Y228" s="246">
        <f t="shared" si="20"/>
        <v>0</v>
      </c>
      <c r="Z228" s="4"/>
      <c r="AA228" s="4"/>
      <c r="AB228" s="4"/>
      <c r="AC228" s="4"/>
      <c r="AD228" s="4"/>
      <c r="AE228" s="4"/>
      <c r="AF228" s="4"/>
      <c r="AG228" s="4"/>
      <c r="AH228" s="4"/>
      <c r="AI228" s="4"/>
    </row>
    <row r="229" spans="1:35" x14ac:dyDescent="0.3">
      <c r="A229" s="17" t="s">
        <v>865</v>
      </c>
      <c r="B229" s="6" t="s">
        <v>386</v>
      </c>
      <c r="C229" s="6"/>
      <c r="D229" s="246"/>
      <c r="E229" s="246"/>
      <c r="F229" s="246"/>
      <c r="G229" s="246"/>
      <c r="H229" s="246"/>
      <c r="I229" s="246"/>
      <c r="J229" s="246"/>
      <c r="K229" s="246"/>
      <c r="L229" s="246"/>
      <c r="M229" s="246"/>
      <c r="N229" s="246"/>
      <c r="O229" s="246"/>
      <c r="P229" s="246"/>
      <c r="Q229" s="246"/>
      <c r="R229" s="246"/>
      <c r="S229" s="246"/>
      <c r="T229" s="246"/>
      <c r="U229" s="246"/>
      <c r="V229" s="246"/>
      <c r="W229" s="246"/>
      <c r="X229" s="246"/>
      <c r="Y229" s="246">
        <f t="shared" si="20"/>
        <v>0</v>
      </c>
      <c r="Z229" s="4"/>
      <c r="AA229" s="4"/>
      <c r="AB229" s="4"/>
      <c r="AC229" s="4"/>
      <c r="AD229" s="4"/>
      <c r="AE229" s="4"/>
      <c r="AF229" s="4"/>
      <c r="AG229" s="4"/>
      <c r="AH229" s="4"/>
      <c r="AI229" s="4"/>
    </row>
    <row r="230" spans="1:35" x14ac:dyDescent="0.3">
      <c r="A230" s="17" t="s">
        <v>866</v>
      </c>
      <c r="B230" s="6" t="s">
        <v>386</v>
      </c>
      <c r="C230" s="6"/>
      <c r="D230" s="246"/>
      <c r="E230" s="246"/>
      <c r="F230" s="246"/>
      <c r="G230" s="246"/>
      <c r="H230" s="246"/>
      <c r="I230" s="246"/>
      <c r="J230" s="246"/>
      <c r="K230" s="246"/>
      <c r="L230" s="246"/>
      <c r="M230" s="246"/>
      <c r="N230" s="246"/>
      <c r="O230" s="246"/>
      <c r="P230" s="246"/>
      <c r="Q230" s="246"/>
      <c r="R230" s="246"/>
      <c r="S230" s="246"/>
      <c r="T230" s="246"/>
      <c r="U230" s="246"/>
      <c r="V230" s="246"/>
      <c r="W230" s="246"/>
      <c r="X230" s="246"/>
      <c r="Y230" s="246">
        <f t="shared" si="20"/>
        <v>0</v>
      </c>
      <c r="Z230" s="4"/>
      <c r="AA230" s="4"/>
      <c r="AB230" s="4"/>
      <c r="AC230" s="4"/>
      <c r="AD230" s="4"/>
      <c r="AE230" s="4"/>
      <c r="AF230" s="4"/>
      <c r="AG230" s="4"/>
      <c r="AH230" s="4"/>
      <c r="AI230" s="4"/>
    </row>
    <row r="231" spans="1:35" x14ac:dyDescent="0.3">
      <c r="A231" s="17" t="s">
        <v>867</v>
      </c>
      <c r="B231" s="6" t="s">
        <v>386</v>
      </c>
      <c r="C231" s="6"/>
      <c r="D231" s="246"/>
      <c r="E231" s="246"/>
      <c r="F231" s="246"/>
      <c r="G231" s="246"/>
      <c r="H231" s="246"/>
      <c r="I231" s="246"/>
      <c r="J231" s="246"/>
      <c r="K231" s="246"/>
      <c r="L231" s="246"/>
      <c r="M231" s="246"/>
      <c r="N231" s="246"/>
      <c r="O231" s="246"/>
      <c r="P231" s="246"/>
      <c r="Q231" s="246"/>
      <c r="R231" s="246"/>
      <c r="S231" s="246"/>
      <c r="T231" s="246"/>
      <c r="U231" s="246"/>
      <c r="V231" s="246"/>
      <c r="W231" s="246"/>
      <c r="X231" s="246"/>
      <c r="Y231" s="246">
        <f t="shared" si="20"/>
        <v>0</v>
      </c>
      <c r="Z231" s="4"/>
      <c r="AA231" s="4"/>
      <c r="AB231" s="4"/>
      <c r="AC231" s="4"/>
      <c r="AD231" s="4"/>
      <c r="AE231" s="4"/>
      <c r="AF231" s="4"/>
      <c r="AG231" s="4"/>
      <c r="AH231" s="4"/>
      <c r="AI231" s="4"/>
    </row>
    <row r="232" spans="1:35" x14ac:dyDescent="0.3">
      <c r="A232" s="17" t="s">
        <v>868</v>
      </c>
      <c r="B232" s="6" t="s">
        <v>386</v>
      </c>
      <c r="C232" s="6"/>
      <c r="D232" s="246"/>
      <c r="E232" s="246"/>
      <c r="F232" s="246"/>
      <c r="G232" s="246"/>
      <c r="H232" s="246"/>
      <c r="I232" s="246"/>
      <c r="J232" s="246"/>
      <c r="K232" s="246"/>
      <c r="L232" s="246"/>
      <c r="M232" s="246"/>
      <c r="N232" s="246"/>
      <c r="O232" s="246"/>
      <c r="P232" s="246"/>
      <c r="Q232" s="246"/>
      <c r="R232" s="246"/>
      <c r="S232" s="246"/>
      <c r="T232" s="246"/>
      <c r="U232" s="246"/>
      <c r="V232" s="246"/>
      <c r="W232" s="246"/>
      <c r="X232" s="246"/>
      <c r="Y232" s="246">
        <f t="shared" si="20"/>
        <v>0</v>
      </c>
      <c r="Z232" s="4"/>
      <c r="AA232" s="4"/>
      <c r="AB232" s="4"/>
      <c r="AC232" s="4"/>
      <c r="AD232" s="4"/>
      <c r="AE232" s="4"/>
      <c r="AF232" s="4"/>
      <c r="AG232" s="4"/>
      <c r="AH232" s="4"/>
      <c r="AI232" s="4"/>
    </row>
    <row r="233" spans="1:35" x14ac:dyDescent="0.3">
      <c r="A233" s="17" t="s">
        <v>869</v>
      </c>
      <c r="B233" s="6" t="s">
        <v>386</v>
      </c>
      <c r="C233" s="6"/>
      <c r="D233" s="246"/>
      <c r="E233" s="246"/>
      <c r="F233" s="246"/>
      <c r="G233" s="246"/>
      <c r="H233" s="246"/>
      <c r="I233" s="246"/>
      <c r="J233" s="246"/>
      <c r="K233" s="246"/>
      <c r="L233" s="246"/>
      <c r="M233" s="246"/>
      <c r="N233" s="246"/>
      <c r="O233" s="246"/>
      <c r="P233" s="246"/>
      <c r="Q233" s="246"/>
      <c r="R233" s="246"/>
      <c r="S233" s="246"/>
      <c r="T233" s="246"/>
      <c r="U233" s="246"/>
      <c r="V233" s="246"/>
      <c r="W233" s="246"/>
      <c r="X233" s="246"/>
      <c r="Y233" s="246">
        <f t="shared" si="20"/>
        <v>0</v>
      </c>
      <c r="Z233" s="4"/>
      <c r="AA233" s="4"/>
      <c r="AB233" s="4"/>
      <c r="AC233" s="4"/>
      <c r="AD233" s="4"/>
      <c r="AE233" s="4"/>
      <c r="AF233" s="4"/>
      <c r="AG233" s="4"/>
      <c r="AH233" s="4"/>
      <c r="AI233" s="4"/>
    </row>
    <row r="234" spans="1:35" x14ac:dyDescent="0.3">
      <c r="A234" s="17" t="s">
        <v>870</v>
      </c>
      <c r="B234" s="6" t="s">
        <v>386</v>
      </c>
      <c r="C234" s="6"/>
      <c r="D234" s="246"/>
      <c r="E234" s="246"/>
      <c r="F234" s="246"/>
      <c r="G234" s="246"/>
      <c r="H234" s="246"/>
      <c r="I234" s="246"/>
      <c r="J234" s="246"/>
      <c r="K234" s="246"/>
      <c r="L234" s="246"/>
      <c r="M234" s="246"/>
      <c r="N234" s="246"/>
      <c r="O234" s="246"/>
      <c r="P234" s="246"/>
      <c r="Q234" s="246"/>
      <c r="R234" s="246"/>
      <c r="S234" s="246"/>
      <c r="T234" s="246"/>
      <c r="U234" s="246"/>
      <c r="V234" s="246"/>
      <c r="W234" s="246"/>
      <c r="X234" s="246"/>
      <c r="Y234" s="246">
        <f t="shared" si="20"/>
        <v>0</v>
      </c>
      <c r="Z234" s="4"/>
      <c r="AA234" s="4"/>
      <c r="AB234" s="4"/>
      <c r="AC234" s="4"/>
      <c r="AD234" s="4"/>
      <c r="AE234" s="4"/>
      <c r="AF234" s="4"/>
      <c r="AG234" s="4"/>
      <c r="AH234" s="4"/>
      <c r="AI234" s="4"/>
    </row>
    <row r="235" spans="1:35" x14ac:dyDescent="0.3">
      <c r="A235" s="17" t="s">
        <v>871</v>
      </c>
      <c r="B235" s="6" t="s">
        <v>386</v>
      </c>
      <c r="C235" s="6"/>
      <c r="D235" s="246"/>
      <c r="E235" s="246"/>
      <c r="F235" s="246"/>
      <c r="G235" s="246"/>
      <c r="H235" s="246"/>
      <c r="I235" s="246"/>
      <c r="J235" s="246"/>
      <c r="K235" s="246"/>
      <c r="L235" s="246"/>
      <c r="M235" s="246"/>
      <c r="N235" s="246"/>
      <c r="O235" s="246"/>
      <c r="P235" s="246"/>
      <c r="Q235" s="246"/>
      <c r="R235" s="246"/>
      <c r="S235" s="246"/>
      <c r="T235" s="246"/>
      <c r="U235" s="246"/>
      <c r="V235" s="246"/>
      <c r="W235" s="246"/>
      <c r="X235" s="246"/>
      <c r="Y235" s="246">
        <f t="shared" si="20"/>
        <v>0</v>
      </c>
      <c r="Z235" s="4"/>
      <c r="AA235" s="4"/>
      <c r="AB235" s="4"/>
      <c r="AC235" s="4"/>
      <c r="AD235" s="4"/>
      <c r="AE235" s="4"/>
      <c r="AF235" s="4"/>
      <c r="AG235" s="4"/>
      <c r="AH235" s="4"/>
      <c r="AI235" s="4"/>
    </row>
    <row r="236" spans="1:35" x14ac:dyDescent="0.3">
      <c r="A236" s="17" t="s">
        <v>872</v>
      </c>
      <c r="B236" s="6" t="s">
        <v>386</v>
      </c>
      <c r="C236" s="6"/>
      <c r="D236" s="246"/>
      <c r="E236" s="246"/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  <c r="Q236" s="246"/>
      <c r="R236" s="246"/>
      <c r="S236" s="246"/>
      <c r="T236" s="246"/>
      <c r="U236" s="246"/>
      <c r="V236" s="246"/>
      <c r="W236" s="246"/>
      <c r="X236" s="246"/>
      <c r="Y236" s="246">
        <f t="shared" ref="Y236:Y267" si="21">SUM(D236:X236)</f>
        <v>0</v>
      </c>
      <c r="Z236" s="4"/>
      <c r="AA236" s="4"/>
      <c r="AB236" s="4"/>
      <c r="AC236" s="4"/>
      <c r="AD236" s="4"/>
      <c r="AE236" s="4"/>
      <c r="AF236" s="4"/>
      <c r="AG236" s="4"/>
      <c r="AH236" s="4"/>
      <c r="AI236" s="4"/>
    </row>
    <row r="237" spans="1:35" x14ac:dyDescent="0.3">
      <c r="A237" s="15" t="s">
        <v>681</v>
      </c>
      <c r="B237" s="10" t="s">
        <v>386</v>
      </c>
      <c r="C237" s="6"/>
      <c r="D237" s="246"/>
      <c r="E237" s="246"/>
      <c r="F237" s="246"/>
      <c r="G237" s="246"/>
      <c r="H237" s="246"/>
      <c r="I237" s="246"/>
      <c r="J237" s="246"/>
      <c r="K237" s="246"/>
      <c r="L237" s="246"/>
      <c r="M237" s="246"/>
      <c r="N237" s="246"/>
      <c r="O237" s="246"/>
      <c r="P237" s="246"/>
      <c r="Q237" s="246"/>
      <c r="R237" s="246"/>
      <c r="S237" s="246"/>
      <c r="T237" s="246"/>
      <c r="U237" s="246"/>
      <c r="V237" s="246"/>
      <c r="W237" s="246"/>
      <c r="X237" s="246"/>
      <c r="Y237" s="246">
        <f t="shared" si="21"/>
        <v>0</v>
      </c>
      <c r="Z237" s="4"/>
      <c r="AA237" s="4"/>
      <c r="AB237" s="4"/>
      <c r="AC237" s="4"/>
      <c r="AD237" s="4"/>
      <c r="AE237" s="4"/>
      <c r="AF237" s="4"/>
      <c r="AG237" s="4"/>
      <c r="AH237" s="4"/>
      <c r="AI237" s="4"/>
    </row>
    <row r="238" spans="1:35" x14ac:dyDescent="0.3">
      <c r="A238" s="15" t="s">
        <v>680</v>
      </c>
      <c r="B238" s="10" t="s">
        <v>387</v>
      </c>
      <c r="C238" s="6"/>
      <c r="D238" s="246"/>
      <c r="E238" s="246"/>
      <c r="F238" s="246"/>
      <c r="G238" s="246"/>
      <c r="H238" s="246"/>
      <c r="I238" s="246"/>
      <c r="J238" s="246"/>
      <c r="K238" s="246"/>
      <c r="L238" s="246"/>
      <c r="M238" s="246"/>
      <c r="N238" s="246"/>
      <c r="O238" s="246"/>
      <c r="P238" s="246"/>
      <c r="Q238" s="246"/>
      <c r="R238" s="246"/>
      <c r="S238" s="246"/>
      <c r="T238" s="246"/>
      <c r="U238" s="246"/>
      <c r="V238" s="246"/>
      <c r="W238" s="246"/>
      <c r="X238" s="246"/>
      <c r="Y238" s="246">
        <f t="shared" si="21"/>
        <v>0</v>
      </c>
      <c r="Z238" s="4"/>
      <c r="AA238" s="4"/>
      <c r="AB238" s="4"/>
      <c r="AC238" s="4"/>
      <c r="AD238" s="4"/>
      <c r="AE238" s="4"/>
      <c r="AF238" s="4"/>
      <c r="AG238" s="4"/>
      <c r="AH238" s="4"/>
      <c r="AI238" s="4"/>
    </row>
    <row r="239" spans="1:35" x14ac:dyDescent="0.3">
      <c r="A239" s="25" t="s">
        <v>349</v>
      </c>
      <c r="B239" s="8" t="s">
        <v>387</v>
      </c>
      <c r="C239" s="6"/>
      <c r="D239" s="246"/>
      <c r="E239" s="246"/>
      <c r="F239" s="246"/>
      <c r="G239" s="246"/>
      <c r="H239" s="246"/>
      <c r="I239" s="246"/>
      <c r="J239" s="246"/>
      <c r="K239" s="246"/>
      <c r="L239" s="246"/>
      <c r="M239" s="246"/>
      <c r="N239" s="246"/>
      <c r="O239" s="246"/>
      <c r="P239" s="246"/>
      <c r="Q239" s="246"/>
      <c r="R239" s="246"/>
      <c r="S239" s="246"/>
      <c r="T239" s="246"/>
      <c r="U239" s="246"/>
      <c r="V239" s="246"/>
      <c r="W239" s="246"/>
      <c r="X239" s="246"/>
      <c r="Y239" s="246">
        <f t="shared" si="21"/>
        <v>0</v>
      </c>
      <c r="Z239" s="4"/>
      <c r="AA239" s="4"/>
      <c r="AB239" s="4"/>
      <c r="AC239" s="4"/>
      <c r="AD239" s="4"/>
      <c r="AE239" s="4"/>
      <c r="AF239" s="4"/>
      <c r="AG239" s="4"/>
      <c r="AH239" s="4"/>
      <c r="AI239" s="4"/>
    </row>
    <row r="240" spans="1:35" x14ac:dyDescent="0.3">
      <c r="A240" s="17" t="s">
        <v>873</v>
      </c>
      <c r="B240" s="5" t="s">
        <v>388</v>
      </c>
      <c r="C240" s="5"/>
      <c r="D240" s="246"/>
      <c r="E240" s="246"/>
      <c r="F240" s="246"/>
      <c r="G240" s="246"/>
      <c r="H240" s="246"/>
      <c r="I240" s="246"/>
      <c r="J240" s="246"/>
      <c r="K240" s="246"/>
      <c r="L240" s="246"/>
      <c r="M240" s="246"/>
      <c r="N240" s="246"/>
      <c r="O240" s="246"/>
      <c r="P240" s="246"/>
      <c r="Q240" s="246"/>
      <c r="R240" s="246"/>
      <c r="S240" s="246"/>
      <c r="T240" s="246"/>
      <c r="U240" s="246"/>
      <c r="V240" s="246"/>
      <c r="W240" s="246"/>
      <c r="X240" s="246"/>
      <c r="Y240" s="246">
        <f t="shared" si="21"/>
        <v>0</v>
      </c>
      <c r="Z240" s="4"/>
      <c r="AA240" s="4"/>
      <c r="AB240" s="4"/>
      <c r="AC240" s="4"/>
      <c r="AD240" s="4"/>
      <c r="AE240" s="4"/>
      <c r="AF240" s="4"/>
      <c r="AG240" s="4"/>
      <c r="AH240" s="4"/>
      <c r="AI240" s="4"/>
    </row>
    <row r="241" spans="1:35" x14ac:dyDescent="0.3">
      <c r="A241" s="17" t="s">
        <v>874</v>
      </c>
      <c r="B241" s="6" t="s">
        <v>388</v>
      </c>
      <c r="C241" s="6"/>
      <c r="D241" s="246"/>
      <c r="E241" s="246"/>
      <c r="F241" s="246"/>
      <c r="G241" s="246"/>
      <c r="H241" s="246"/>
      <c r="I241" s="246"/>
      <c r="J241" s="246"/>
      <c r="K241" s="246"/>
      <c r="L241" s="246"/>
      <c r="M241" s="246"/>
      <c r="N241" s="246"/>
      <c r="O241" s="246"/>
      <c r="P241" s="246"/>
      <c r="Q241" s="246"/>
      <c r="R241" s="246"/>
      <c r="S241" s="246"/>
      <c r="T241" s="246"/>
      <c r="U241" s="246"/>
      <c r="V241" s="246"/>
      <c r="W241" s="246"/>
      <c r="X241" s="246"/>
      <c r="Y241" s="246">
        <f t="shared" si="21"/>
        <v>0</v>
      </c>
      <c r="Z241" s="4"/>
      <c r="AA241" s="4"/>
      <c r="AB241" s="4"/>
      <c r="AC241" s="4"/>
      <c r="AD241" s="4"/>
      <c r="AE241" s="4"/>
      <c r="AF241" s="4"/>
      <c r="AG241" s="4"/>
      <c r="AH241" s="4"/>
      <c r="AI241" s="4"/>
    </row>
    <row r="242" spans="1:35" x14ac:dyDescent="0.3">
      <c r="A242" s="17" t="s">
        <v>875</v>
      </c>
      <c r="B242" s="5" t="s">
        <v>388</v>
      </c>
      <c r="C242" s="5"/>
      <c r="D242" s="246"/>
      <c r="E242" s="246"/>
      <c r="F242" s="246"/>
      <c r="G242" s="246"/>
      <c r="H242" s="246"/>
      <c r="I242" s="246"/>
      <c r="J242" s="246"/>
      <c r="K242" s="246"/>
      <c r="L242" s="246"/>
      <c r="M242" s="246"/>
      <c r="N242" s="246"/>
      <c r="O242" s="246"/>
      <c r="P242" s="246"/>
      <c r="Q242" s="246"/>
      <c r="R242" s="246"/>
      <c r="S242" s="246"/>
      <c r="T242" s="246"/>
      <c r="U242" s="246"/>
      <c r="V242" s="246"/>
      <c r="W242" s="246"/>
      <c r="X242" s="246"/>
      <c r="Y242" s="246">
        <f t="shared" si="21"/>
        <v>0</v>
      </c>
      <c r="Z242" s="4"/>
      <c r="AA242" s="4"/>
      <c r="AB242" s="4"/>
      <c r="AC242" s="4"/>
      <c r="AD242" s="4"/>
      <c r="AE242" s="4"/>
      <c r="AF242" s="4"/>
      <c r="AG242" s="4"/>
      <c r="AH242" s="4"/>
      <c r="AI242" s="4"/>
    </row>
    <row r="243" spans="1:35" x14ac:dyDescent="0.3">
      <c r="A243" s="5" t="s">
        <v>876</v>
      </c>
      <c r="B243" s="6" t="s">
        <v>388</v>
      </c>
      <c r="C243" s="6"/>
      <c r="D243" s="246"/>
      <c r="E243" s="246"/>
      <c r="F243" s="246"/>
      <c r="G243" s="246"/>
      <c r="H243" s="246"/>
      <c r="I243" s="246"/>
      <c r="J243" s="246"/>
      <c r="K243" s="246"/>
      <c r="L243" s="246"/>
      <c r="M243" s="246"/>
      <c r="N243" s="246"/>
      <c r="O243" s="246"/>
      <c r="P243" s="246"/>
      <c r="Q243" s="246"/>
      <c r="R243" s="246"/>
      <c r="S243" s="246"/>
      <c r="T243" s="246"/>
      <c r="U243" s="246"/>
      <c r="V243" s="246"/>
      <c r="W243" s="246"/>
      <c r="X243" s="246"/>
      <c r="Y243" s="246">
        <f t="shared" si="21"/>
        <v>0</v>
      </c>
      <c r="Z243" s="4"/>
      <c r="AA243" s="4"/>
      <c r="AB243" s="4"/>
      <c r="AC243" s="4"/>
      <c r="AD243" s="4"/>
      <c r="AE243" s="4"/>
      <c r="AF243" s="4"/>
      <c r="AG243" s="4"/>
      <c r="AH243" s="4"/>
      <c r="AI243" s="4"/>
    </row>
    <row r="244" spans="1:35" x14ac:dyDescent="0.3">
      <c r="A244" s="5" t="s">
        <v>877</v>
      </c>
      <c r="B244" s="5" t="s">
        <v>388</v>
      </c>
      <c r="C244" s="5"/>
      <c r="D244" s="246"/>
      <c r="E244" s="246"/>
      <c r="F244" s="246"/>
      <c r="G244" s="246"/>
      <c r="H244" s="246"/>
      <c r="I244" s="246"/>
      <c r="J244" s="246"/>
      <c r="K244" s="246"/>
      <c r="L244" s="246"/>
      <c r="M244" s="246"/>
      <c r="N244" s="246"/>
      <c r="O244" s="246"/>
      <c r="P244" s="246"/>
      <c r="Q244" s="246"/>
      <c r="R244" s="246"/>
      <c r="S244" s="246"/>
      <c r="T244" s="246"/>
      <c r="U244" s="246"/>
      <c r="V244" s="246"/>
      <c r="W244" s="246"/>
      <c r="X244" s="246"/>
      <c r="Y244" s="246">
        <f t="shared" si="21"/>
        <v>0</v>
      </c>
      <c r="Z244" s="4"/>
      <c r="AA244" s="4"/>
      <c r="AB244" s="4"/>
      <c r="AC244" s="4"/>
      <c r="AD244" s="4"/>
      <c r="AE244" s="4"/>
      <c r="AF244" s="4"/>
      <c r="AG244" s="4"/>
      <c r="AH244" s="4"/>
      <c r="AI244" s="4"/>
    </row>
    <row r="245" spans="1:35" x14ac:dyDescent="0.3">
      <c r="A245" s="5" t="s">
        <v>878</v>
      </c>
      <c r="B245" s="6" t="s">
        <v>388</v>
      </c>
      <c r="C245" s="6"/>
      <c r="D245" s="246"/>
      <c r="E245" s="246"/>
      <c r="F245" s="246"/>
      <c r="G245" s="246"/>
      <c r="H245" s="246"/>
      <c r="I245" s="246"/>
      <c r="J245" s="246"/>
      <c r="K245" s="246"/>
      <c r="L245" s="246"/>
      <c r="M245" s="246"/>
      <c r="N245" s="246"/>
      <c r="O245" s="246"/>
      <c r="P245" s="246"/>
      <c r="Q245" s="246"/>
      <c r="R245" s="246"/>
      <c r="S245" s="246"/>
      <c r="T245" s="246"/>
      <c r="U245" s="246"/>
      <c r="V245" s="246"/>
      <c r="W245" s="246"/>
      <c r="X245" s="246"/>
      <c r="Y245" s="246">
        <f t="shared" si="21"/>
        <v>0</v>
      </c>
      <c r="Z245" s="4"/>
      <c r="AA245" s="4"/>
      <c r="AB245" s="4"/>
      <c r="AC245" s="4"/>
      <c r="AD245" s="4"/>
      <c r="AE245" s="4"/>
      <c r="AF245" s="4"/>
      <c r="AG245" s="4"/>
      <c r="AH245" s="4"/>
      <c r="AI245" s="4"/>
    </row>
    <row r="246" spans="1:35" x14ac:dyDescent="0.3">
      <c r="A246" s="17" t="s">
        <v>879</v>
      </c>
      <c r="B246" s="5" t="s">
        <v>388</v>
      </c>
      <c r="C246" s="5"/>
      <c r="D246" s="246"/>
      <c r="E246" s="246"/>
      <c r="F246" s="246"/>
      <c r="G246" s="246"/>
      <c r="H246" s="246"/>
      <c r="I246" s="246"/>
      <c r="J246" s="246"/>
      <c r="K246" s="246"/>
      <c r="L246" s="246"/>
      <c r="M246" s="246"/>
      <c r="N246" s="246"/>
      <c r="O246" s="246"/>
      <c r="P246" s="246"/>
      <c r="Q246" s="246"/>
      <c r="R246" s="246"/>
      <c r="S246" s="246"/>
      <c r="T246" s="246"/>
      <c r="U246" s="246"/>
      <c r="V246" s="246"/>
      <c r="W246" s="246"/>
      <c r="X246" s="246"/>
      <c r="Y246" s="246">
        <f t="shared" si="21"/>
        <v>0</v>
      </c>
      <c r="Z246" s="4"/>
      <c r="AA246" s="4"/>
      <c r="AB246" s="4"/>
      <c r="AC246" s="4"/>
      <c r="AD246" s="4"/>
      <c r="AE246" s="4"/>
      <c r="AF246" s="4"/>
      <c r="AG246" s="4"/>
      <c r="AH246" s="4"/>
      <c r="AI246" s="4"/>
    </row>
    <row r="247" spans="1:35" x14ac:dyDescent="0.3">
      <c r="A247" s="17" t="s">
        <v>883</v>
      </c>
      <c r="B247" s="6" t="s">
        <v>388</v>
      </c>
      <c r="C247" s="6"/>
      <c r="D247" s="246"/>
      <c r="E247" s="246"/>
      <c r="F247" s="246"/>
      <c r="G247" s="246"/>
      <c r="H247" s="246"/>
      <c r="I247" s="246"/>
      <c r="J247" s="246"/>
      <c r="K247" s="246"/>
      <c r="L247" s="246"/>
      <c r="M247" s="246"/>
      <c r="N247" s="246"/>
      <c r="O247" s="246"/>
      <c r="P247" s="246"/>
      <c r="Q247" s="246"/>
      <c r="R247" s="246"/>
      <c r="S247" s="246"/>
      <c r="T247" s="246"/>
      <c r="U247" s="246"/>
      <c r="V247" s="246"/>
      <c r="W247" s="246"/>
      <c r="X247" s="246"/>
      <c r="Y247" s="246">
        <f t="shared" si="21"/>
        <v>0</v>
      </c>
      <c r="Z247" s="4"/>
      <c r="AA247" s="4"/>
      <c r="AB247" s="4"/>
      <c r="AC247" s="4"/>
      <c r="AD247" s="4"/>
      <c r="AE247" s="4"/>
      <c r="AF247" s="4"/>
      <c r="AG247" s="4"/>
      <c r="AH247" s="4"/>
      <c r="AI247" s="4"/>
    </row>
    <row r="248" spans="1:35" x14ac:dyDescent="0.3">
      <c r="A248" s="17" t="s">
        <v>881</v>
      </c>
      <c r="B248" s="5" t="s">
        <v>388</v>
      </c>
      <c r="C248" s="5"/>
      <c r="D248" s="246"/>
      <c r="E248" s="246"/>
      <c r="F248" s="246"/>
      <c r="G248" s="246"/>
      <c r="H248" s="246"/>
      <c r="I248" s="246"/>
      <c r="J248" s="246"/>
      <c r="K248" s="246"/>
      <c r="L248" s="246"/>
      <c r="M248" s="246"/>
      <c r="N248" s="246"/>
      <c r="O248" s="246"/>
      <c r="P248" s="246"/>
      <c r="Q248" s="246"/>
      <c r="R248" s="246"/>
      <c r="S248" s="246"/>
      <c r="T248" s="246"/>
      <c r="U248" s="246"/>
      <c r="V248" s="246"/>
      <c r="W248" s="246"/>
      <c r="X248" s="246"/>
      <c r="Y248" s="246">
        <f t="shared" si="21"/>
        <v>0</v>
      </c>
      <c r="Z248" s="4"/>
      <c r="AA248" s="4"/>
      <c r="AB248" s="4"/>
      <c r="AC248" s="4"/>
      <c r="AD248" s="4"/>
      <c r="AE248" s="4"/>
      <c r="AF248" s="4"/>
      <c r="AG248" s="4"/>
      <c r="AH248" s="4"/>
      <c r="AI248" s="4"/>
    </row>
    <row r="249" spans="1:35" x14ac:dyDescent="0.3">
      <c r="A249" s="17" t="s">
        <v>882</v>
      </c>
      <c r="B249" s="6" t="s">
        <v>388</v>
      </c>
      <c r="C249" s="6"/>
      <c r="D249" s="246"/>
      <c r="E249" s="246"/>
      <c r="F249" s="246"/>
      <c r="G249" s="246"/>
      <c r="H249" s="246"/>
      <c r="I249" s="246"/>
      <c r="J249" s="246"/>
      <c r="K249" s="246"/>
      <c r="L249" s="246"/>
      <c r="M249" s="246"/>
      <c r="N249" s="246"/>
      <c r="O249" s="246"/>
      <c r="P249" s="246"/>
      <c r="Q249" s="246"/>
      <c r="R249" s="246"/>
      <c r="S249" s="246"/>
      <c r="T249" s="246"/>
      <c r="U249" s="246"/>
      <c r="V249" s="246"/>
      <c r="W249" s="246"/>
      <c r="X249" s="246"/>
      <c r="Y249" s="246">
        <f t="shared" si="21"/>
        <v>0</v>
      </c>
      <c r="Z249" s="4"/>
      <c r="AA249" s="4"/>
      <c r="AB249" s="4"/>
      <c r="AC249" s="4"/>
      <c r="AD249" s="4"/>
      <c r="AE249" s="4"/>
      <c r="AF249" s="4"/>
      <c r="AG249" s="4"/>
      <c r="AH249" s="4"/>
      <c r="AI249" s="4"/>
    </row>
    <row r="250" spans="1:35" x14ac:dyDescent="0.3">
      <c r="A250" s="15" t="s">
        <v>679</v>
      </c>
      <c r="B250" s="10" t="s">
        <v>388</v>
      </c>
      <c r="C250" s="6"/>
      <c r="D250" s="246"/>
      <c r="E250" s="246"/>
      <c r="F250" s="246"/>
      <c r="G250" s="246"/>
      <c r="H250" s="246"/>
      <c r="I250" s="246"/>
      <c r="J250" s="246"/>
      <c r="K250" s="246"/>
      <c r="L250" s="246"/>
      <c r="M250" s="246"/>
      <c r="N250" s="246"/>
      <c r="O250" s="246"/>
      <c r="P250" s="246"/>
      <c r="Q250" s="246"/>
      <c r="R250" s="246"/>
      <c r="S250" s="246"/>
      <c r="T250" s="246"/>
      <c r="U250" s="246"/>
      <c r="V250" s="246"/>
      <c r="W250" s="246"/>
      <c r="X250" s="246"/>
      <c r="Y250" s="246">
        <f t="shared" si="21"/>
        <v>0</v>
      </c>
      <c r="Z250" s="4"/>
      <c r="AA250" s="4"/>
      <c r="AB250" s="4"/>
      <c r="AC250" s="4"/>
      <c r="AD250" s="4"/>
      <c r="AE250" s="4"/>
      <c r="AF250" s="4"/>
      <c r="AG250" s="4"/>
      <c r="AH250" s="4"/>
      <c r="AI250" s="4"/>
    </row>
    <row r="251" spans="1:35" x14ac:dyDescent="0.3">
      <c r="A251" s="15" t="s">
        <v>389</v>
      </c>
      <c r="B251" s="10" t="s">
        <v>390</v>
      </c>
      <c r="C251" s="6"/>
      <c r="D251" s="246"/>
      <c r="E251" s="246"/>
      <c r="F251" s="246"/>
      <c r="G251" s="246"/>
      <c r="H251" s="246"/>
      <c r="I251" s="246"/>
      <c r="J251" s="246"/>
      <c r="K251" s="246"/>
      <c r="L251" s="246"/>
      <c r="M251" s="246"/>
      <c r="N251" s="246"/>
      <c r="O251" s="246"/>
      <c r="P251" s="246"/>
      <c r="Q251" s="246"/>
      <c r="R251" s="246"/>
      <c r="S251" s="246"/>
      <c r="T251" s="246"/>
      <c r="U251" s="246"/>
      <c r="V251" s="246"/>
      <c r="W251" s="246"/>
      <c r="X251" s="246"/>
      <c r="Y251" s="246">
        <f t="shared" si="21"/>
        <v>0</v>
      </c>
      <c r="Z251" s="4"/>
      <c r="AA251" s="4"/>
      <c r="AB251" s="4"/>
      <c r="AC251" s="4"/>
      <c r="AD251" s="4"/>
      <c r="AE251" s="4"/>
      <c r="AF251" s="4"/>
      <c r="AG251" s="4"/>
      <c r="AH251" s="4"/>
      <c r="AI251" s="4"/>
    </row>
    <row r="252" spans="1:35" x14ac:dyDescent="0.3">
      <c r="A252" s="17" t="s">
        <v>873</v>
      </c>
      <c r="B252" s="5" t="s">
        <v>391</v>
      </c>
      <c r="C252" s="5"/>
      <c r="D252" s="246"/>
      <c r="E252" s="246"/>
      <c r="F252" s="246"/>
      <c r="G252" s="246"/>
      <c r="H252" s="246"/>
      <c r="I252" s="246"/>
      <c r="J252" s="246"/>
      <c r="K252" s="246"/>
      <c r="L252" s="246"/>
      <c r="M252" s="246"/>
      <c r="N252" s="246"/>
      <c r="O252" s="246"/>
      <c r="P252" s="246"/>
      <c r="Q252" s="246"/>
      <c r="R252" s="246"/>
      <c r="S252" s="246"/>
      <c r="T252" s="246"/>
      <c r="U252" s="246"/>
      <c r="V252" s="246"/>
      <c r="W252" s="246"/>
      <c r="X252" s="246"/>
      <c r="Y252" s="246">
        <f t="shared" si="21"/>
        <v>0</v>
      </c>
      <c r="Z252" s="4"/>
      <c r="AA252" s="4"/>
      <c r="AB252" s="4"/>
      <c r="AC252" s="4"/>
      <c r="AD252" s="4"/>
      <c r="AE252" s="4"/>
      <c r="AF252" s="4"/>
      <c r="AG252" s="4"/>
      <c r="AH252" s="4"/>
      <c r="AI252" s="4"/>
    </row>
    <row r="253" spans="1:35" x14ac:dyDescent="0.3">
      <c r="A253" s="17" t="s">
        <v>874</v>
      </c>
      <c r="B253" s="5" t="s">
        <v>391</v>
      </c>
      <c r="C253" s="5"/>
      <c r="D253" s="246"/>
      <c r="E253" s="246"/>
      <c r="F253" s="246"/>
      <c r="G253" s="246"/>
      <c r="H253" s="246"/>
      <c r="I253" s="246"/>
      <c r="J253" s="246"/>
      <c r="K253" s="246"/>
      <c r="L253" s="246"/>
      <c r="M253" s="246"/>
      <c r="N253" s="246"/>
      <c r="O253" s="246"/>
      <c r="P253" s="246"/>
      <c r="Q253" s="246"/>
      <c r="R253" s="246"/>
      <c r="S253" s="246"/>
      <c r="T253" s="246"/>
      <c r="U253" s="246"/>
      <c r="V253" s="246"/>
      <c r="W253" s="246"/>
      <c r="X253" s="246"/>
      <c r="Y253" s="246">
        <f t="shared" si="21"/>
        <v>0</v>
      </c>
      <c r="Z253" s="4"/>
      <c r="AA253" s="4"/>
      <c r="AB253" s="4"/>
      <c r="AC253" s="4"/>
      <c r="AD253" s="4"/>
      <c r="AE253" s="4"/>
      <c r="AF253" s="4"/>
      <c r="AG253" s="4"/>
      <c r="AH253" s="4"/>
      <c r="AI253" s="4"/>
    </row>
    <row r="254" spans="1:35" x14ac:dyDescent="0.3">
      <c r="A254" s="17" t="s">
        <v>875</v>
      </c>
      <c r="B254" s="5" t="s">
        <v>391</v>
      </c>
      <c r="C254" s="5"/>
      <c r="D254" s="246"/>
      <c r="E254" s="246"/>
      <c r="F254" s="246"/>
      <c r="G254" s="246"/>
      <c r="H254" s="246"/>
      <c r="I254" s="246"/>
      <c r="J254" s="246"/>
      <c r="K254" s="246"/>
      <c r="L254" s="246"/>
      <c r="M254" s="246"/>
      <c r="N254" s="246"/>
      <c r="O254" s="246"/>
      <c r="P254" s="246"/>
      <c r="Q254" s="246"/>
      <c r="R254" s="246"/>
      <c r="S254" s="246"/>
      <c r="T254" s="246"/>
      <c r="U254" s="246"/>
      <c r="V254" s="246"/>
      <c r="W254" s="246"/>
      <c r="X254" s="246"/>
      <c r="Y254" s="246">
        <f t="shared" si="21"/>
        <v>0</v>
      </c>
      <c r="Z254" s="4"/>
      <c r="AA254" s="4"/>
      <c r="AB254" s="4"/>
      <c r="AC254" s="4"/>
      <c r="AD254" s="4"/>
      <c r="AE254" s="4"/>
      <c r="AF254" s="4"/>
      <c r="AG254" s="4"/>
      <c r="AH254" s="4"/>
      <c r="AI254" s="4"/>
    </row>
    <row r="255" spans="1:35" x14ac:dyDescent="0.3">
      <c r="A255" s="5" t="s">
        <v>876</v>
      </c>
      <c r="B255" s="5" t="s">
        <v>391</v>
      </c>
      <c r="C255" s="5"/>
      <c r="D255" s="246"/>
      <c r="E255" s="246"/>
      <c r="F255" s="246"/>
      <c r="G255" s="246"/>
      <c r="H255" s="246"/>
      <c r="I255" s="246"/>
      <c r="J255" s="246"/>
      <c r="K255" s="246"/>
      <c r="L255" s="246"/>
      <c r="M255" s="246"/>
      <c r="N255" s="246"/>
      <c r="O255" s="246"/>
      <c r="P255" s="246"/>
      <c r="Q255" s="246"/>
      <c r="R255" s="246"/>
      <c r="S255" s="246"/>
      <c r="T255" s="246"/>
      <c r="U255" s="246"/>
      <c r="V255" s="246"/>
      <c r="W255" s="246"/>
      <c r="X255" s="246"/>
      <c r="Y255" s="246">
        <f t="shared" si="21"/>
        <v>0</v>
      </c>
      <c r="Z255" s="4"/>
      <c r="AA255" s="4"/>
      <c r="AB255" s="4"/>
      <c r="AC255" s="4"/>
      <c r="AD255" s="4"/>
      <c r="AE255" s="4"/>
      <c r="AF255" s="4"/>
      <c r="AG255" s="4"/>
      <c r="AH255" s="4"/>
      <c r="AI255" s="4"/>
    </row>
    <row r="256" spans="1:35" x14ac:dyDescent="0.3">
      <c r="A256" s="5" t="s">
        <v>877</v>
      </c>
      <c r="B256" s="5" t="s">
        <v>391</v>
      </c>
      <c r="C256" s="5"/>
      <c r="D256" s="246"/>
      <c r="E256" s="246"/>
      <c r="F256" s="246"/>
      <c r="G256" s="246"/>
      <c r="H256" s="246"/>
      <c r="I256" s="246"/>
      <c r="J256" s="246"/>
      <c r="K256" s="246"/>
      <c r="L256" s="246"/>
      <c r="M256" s="246"/>
      <c r="N256" s="246"/>
      <c r="O256" s="246"/>
      <c r="P256" s="246"/>
      <c r="Q256" s="246"/>
      <c r="R256" s="246"/>
      <c r="S256" s="246"/>
      <c r="T256" s="246"/>
      <c r="U256" s="246"/>
      <c r="V256" s="246"/>
      <c r="W256" s="246"/>
      <c r="X256" s="246"/>
      <c r="Y256" s="246">
        <f t="shared" si="21"/>
        <v>0</v>
      </c>
      <c r="Z256" s="4"/>
      <c r="AA256" s="4"/>
      <c r="AB256" s="4"/>
      <c r="AC256" s="4"/>
      <c r="AD256" s="4"/>
      <c r="AE256" s="4"/>
      <c r="AF256" s="4"/>
      <c r="AG256" s="4"/>
      <c r="AH256" s="4"/>
      <c r="AI256" s="4"/>
    </row>
    <row r="257" spans="1:35" x14ac:dyDescent="0.3">
      <c r="A257" s="5" t="s">
        <v>878</v>
      </c>
      <c r="B257" s="5" t="s">
        <v>391</v>
      </c>
      <c r="C257" s="5"/>
      <c r="D257" s="246"/>
      <c r="E257" s="246"/>
      <c r="F257" s="246"/>
      <c r="G257" s="246"/>
      <c r="H257" s="246"/>
      <c r="I257" s="246"/>
      <c r="J257" s="246"/>
      <c r="K257" s="246"/>
      <c r="L257" s="246"/>
      <c r="M257" s="246"/>
      <c r="N257" s="246"/>
      <c r="O257" s="246"/>
      <c r="P257" s="246"/>
      <c r="Q257" s="246"/>
      <c r="R257" s="246"/>
      <c r="S257" s="246"/>
      <c r="T257" s="246"/>
      <c r="U257" s="246"/>
      <c r="V257" s="246"/>
      <c r="W257" s="246"/>
      <c r="X257" s="246"/>
      <c r="Y257" s="246">
        <f t="shared" si="21"/>
        <v>0</v>
      </c>
      <c r="Z257" s="4"/>
      <c r="AA257" s="4"/>
      <c r="AB257" s="4"/>
      <c r="AC257" s="4"/>
      <c r="AD257" s="4"/>
      <c r="AE257" s="4"/>
      <c r="AF257" s="4"/>
      <c r="AG257" s="4"/>
      <c r="AH257" s="4"/>
      <c r="AI257" s="4"/>
    </row>
    <row r="258" spans="1:35" x14ac:dyDescent="0.3">
      <c r="A258" s="17" t="s">
        <v>879</v>
      </c>
      <c r="B258" s="5" t="s">
        <v>391</v>
      </c>
      <c r="C258" s="5"/>
      <c r="D258" s="246"/>
      <c r="E258" s="246"/>
      <c r="F258" s="246"/>
      <c r="G258" s="246"/>
      <c r="H258" s="246"/>
      <c r="I258" s="246"/>
      <c r="J258" s="246"/>
      <c r="K258" s="246"/>
      <c r="L258" s="246"/>
      <c r="M258" s="246"/>
      <c r="N258" s="246"/>
      <c r="O258" s="246"/>
      <c r="P258" s="246"/>
      <c r="Q258" s="246"/>
      <c r="R258" s="246"/>
      <c r="S258" s="246"/>
      <c r="T258" s="246"/>
      <c r="U258" s="246"/>
      <c r="V258" s="246"/>
      <c r="W258" s="246"/>
      <c r="X258" s="246"/>
      <c r="Y258" s="246">
        <f t="shared" si="21"/>
        <v>0</v>
      </c>
      <c r="Z258" s="4"/>
      <c r="AA258" s="4"/>
      <c r="AB258" s="4"/>
      <c r="AC258" s="4"/>
      <c r="AD258" s="4"/>
      <c r="AE258" s="4"/>
      <c r="AF258" s="4"/>
      <c r="AG258" s="4"/>
      <c r="AH258" s="4"/>
      <c r="AI258" s="4"/>
    </row>
    <row r="259" spans="1:35" x14ac:dyDescent="0.3">
      <c r="A259" s="17" t="s">
        <v>883</v>
      </c>
      <c r="B259" s="5" t="s">
        <v>391</v>
      </c>
      <c r="C259" s="5"/>
      <c r="D259" s="246"/>
      <c r="E259" s="246"/>
      <c r="F259" s="246"/>
      <c r="G259" s="246"/>
      <c r="H259" s="246"/>
      <c r="I259" s="246"/>
      <c r="J259" s="246"/>
      <c r="K259" s="246"/>
      <c r="L259" s="246"/>
      <c r="M259" s="246"/>
      <c r="N259" s="246"/>
      <c r="O259" s="246"/>
      <c r="P259" s="246"/>
      <c r="Q259" s="246"/>
      <c r="R259" s="246"/>
      <c r="S259" s="246"/>
      <c r="T259" s="246"/>
      <c r="U259" s="246"/>
      <c r="V259" s="246"/>
      <c r="W259" s="246"/>
      <c r="X259" s="246"/>
      <c r="Y259" s="246">
        <f t="shared" si="21"/>
        <v>0</v>
      </c>
      <c r="Z259" s="4"/>
      <c r="AA259" s="4"/>
      <c r="AB259" s="4"/>
      <c r="AC259" s="4"/>
      <c r="AD259" s="4"/>
      <c r="AE259" s="4"/>
      <c r="AF259" s="4"/>
      <c r="AG259" s="4"/>
      <c r="AH259" s="4"/>
      <c r="AI259" s="4"/>
    </row>
    <row r="260" spans="1:35" x14ac:dyDescent="0.3">
      <c r="A260" s="17" t="s">
        <v>881</v>
      </c>
      <c r="B260" s="5" t="s">
        <v>391</v>
      </c>
      <c r="C260" s="5"/>
      <c r="D260" s="246"/>
      <c r="E260" s="246"/>
      <c r="F260" s="246"/>
      <c r="G260" s="246"/>
      <c r="H260" s="246"/>
      <c r="I260" s="246"/>
      <c r="J260" s="246"/>
      <c r="K260" s="246"/>
      <c r="L260" s="246"/>
      <c r="M260" s="246"/>
      <c r="N260" s="246"/>
      <c r="O260" s="246"/>
      <c r="P260" s="246"/>
      <c r="Q260" s="246"/>
      <c r="R260" s="246"/>
      <c r="S260" s="246"/>
      <c r="T260" s="246"/>
      <c r="U260" s="246"/>
      <c r="V260" s="246"/>
      <c r="W260" s="246"/>
      <c r="X260" s="246"/>
      <c r="Y260" s="246">
        <f t="shared" si="21"/>
        <v>0</v>
      </c>
      <c r="Z260" s="4"/>
      <c r="AA260" s="4"/>
      <c r="AB260" s="4"/>
      <c r="AC260" s="4"/>
      <c r="AD260" s="4"/>
      <c r="AE260" s="4"/>
      <c r="AF260" s="4"/>
      <c r="AG260" s="4"/>
      <c r="AH260" s="4"/>
      <c r="AI260" s="4"/>
    </row>
    <row r="261" spans="1:35" x14ac:dyDescent="0.3">
      <c r="A261" s="17" t="s">
        <v>882</v>
      </c>
      <c r="B261" s="5" t="s">
        <v>391</v>
      </c>
      <c r="C261" s="5"/>
      <c r="D261" s="246"/>
      <c r="E261" s="246"/>
      <c r="F261" s="246"/>
      <c r="G261" s="246"/>
      <c r="H261" s="246"/>
      <c r="I261" s="246"/>
      <c r="J261" s="246"/>
      <c r="K261" s="246"/>
      <c r="L261" s="246"/>
      <c r="M261" s="246"/>
      <c r="N261" s="246"/>
      <c r="O261" s="246"/>
      <c r="P261" s="246"/>
      <c r="Q261" s="246"/>
      <c r="R261" s="246"/>
      <c r="S261" s="246"/>
      <c r="T261" s="246"/>
      <c r="U261" s="246"/>
      <c r="V261" s="246"/>
      <c r="W261" s="246"/>
      <c r="X261" s="246"/>
      <c r="Y261" s="246">
        <f t="shared" si="21"/>
        <v>0</v>
      </c>
      <c r="Z261" s="4"/>
      <c r="AA261" s="4"/>
      <c r="AB261" s="4"/>
      <c r="AC261" s="4"/>
      <c r="AD261" s="4"/>
      <c r="AE261" s="4"/>
      <c r="AF261" s="4"/>
      <c r="AG261" s="4"/>
      <c r="AH261" s="4"/>
      <c r="AI261" s="4"/>
    </row>
    <row r="262" spans="1:35" x14ac:dyDescent="0.3">
      <c r="A262" s="20" t="s">
        <v>3</v>
      </c>
      <c r="B262" s="10" t="s">
        <v>391</v>
      </c>
      <c r="C262" s="5"/>
      <c r="D262" s="246"/>
      <c r="E262" s="246"/>
      <c r="F262" s="246"/>
      <c r="G262" s="246"/>
      <c r="H262" s="246"/>
      <c r="I262" s="246"/>
      <c r="J262" s="246"/>
      <c r="K262" s="246"/>
      <c r="L262" s="246"/>
      <c r="M262" s="246"/>
      <c r="N262" s="246"/>
      <c r="O262" s="246"/>
      <c r="P262" s="246"/>
      <c r="Q262" s="246"/>
      <c r="R262" s="246"/>
      <c r="S262" s="246"/>
      <c r="T262" s="246"/>
      <c r="U262" s="246"/>
      <c r="V262" s="246"/>
      <c r="W262" s="246"/>
      <c r="X262" s="246"/>
      <c r="Y262" s="246">
        <f t="shared" si="21"/>
        <v>0</v>
      </c>
      <c r="Z262" s="4"/>
      <c r="AA262" s="4"/>
      <c r="AB262" s="4"/>
      <c r="AC262" s="4"/>
      <c r="AD262" s="4"/>
      <c r="AE262" s="4"/>
      <c r="AF262" s="4"/>
      <c r="AG262" s="4"/>
      <c r="AH262" s="4"/>
      <c r="AI262" s="4"/>
    </row>
    <row r="263" spans="1:35" ht="15.6" x14ac:dyDescent="0.3">
      <c r="A263" s="23" t="s">
        <v>677</v>
      </c>
      <c r="B263" s="12" t="s">
        <v>392</v>
      </c>
      <c r="C263" s="10"/>
      <c r="D263" s="246"/>
      <c r="E263" s="246"/>
      <c r="F263" s="246"/>
      <c r="G263" s="246"/>
      <c r="H263" s="246"/>
      <c r="I263" s="246"/>
      <c r="J263" s="246"/>
      <c r="K263" s="246"/>
      <c r="L263" s="246"/>
      <c r="M263" s="246"/>
      <c r="N263" s="246"/>
      <c r="O263" s="246"/>
      <c r="P263" s="246"/>
      <c r="Q263" s="246"/>
      <c r="R263" s="246"/>
      <c r="S263" s="246"/>
      <c r="T263" s="246"/>
      <c r="U263" s="246"/>
      <c r="V263" s="246"/>
      <c r="W263" s="246"/>
      <c r="X263" s="246"/>
      <c r="Y263" s="246">
        <f t="shared" si="21"/>
        <v>0</v>
      </c>
      <c r="Z263" s="4"/>
      <c r="AA263" s="4"/>
      <c r="AB263" s="4"/>
      <c r="AC263" s="4"/>
      <c r="AD263" s="4"/>
      <c r="AE263" s="4"/>
      <c r="AF263" s="4"/>
      <c r="AG263" s="4"/>
      <c r="AH263" s="4"/>
      <c r="AI263" s="4"/>
    </row>
    <row r="264" spans="1:35" ht="18" x14ac:dyDescent="0.3">
      <c r="A264" s="27" t="s">
        <v>678</v>
      </c>
      <c r="B264" s="28" t="s">
        <v>393</v>
      </c>
      <c r="C264" s="9"/>
      <c r="D264" s="246">
        <f>D27+D35+D68+D123+D189+D198+D203+D263</f>
        <v>41484480</v>
      </c>
      <c r="E264" s="246">
        <f t="shared" ref="E264:X264" si="22">E27+E35+E68+E123+E189+E198+E203+E263</f>
        <v>217518</v>
      </c>
      <c r="F264" s="246">
        <f t="shared" si="22"/>
        <v>90107605</v>
      </c>
      <c r="G264" s="246">
        <f t="shared" si="22"/>
        <v>4954767</v>
      </c>
      <c r="H264" s="246">
        <f t="shared" si="22"/>
        <v>38692971</v>
      </c>
      <c r="I264" s="246">
        <f t="shared" si="22"/>
        <v>1775020</v>
      </c>
      <c r="J264" s="246">
        <f t="shared" si="22"/>
        <v>505614</v>
      </c>
      <c r="K264" s="246">
        <f t="shared" si="22"/>
        <v>16182690</v>
      </c>
      <c r="L264" s="246">
        <f t="shared" si="22"/>
        <v>3006595</v>
      </c>
      <c r="M264" s="246">
        <f t="shared" si="22"/>
        <v>3556486</v>
      </c>
      <c r="N264" s="246">
        <f t="shared" si="22"/>
        <v>2416632</v>
      </c>
      <c r="O264" s="246">
        <f t="shared" si="22"/>
        <v>287624</v>
      </c>
      <c r="P264" s="246">
        <f t="shared" si="22"/>
        <v>43738</v>
      </c>
      <c r="Q264" s="246">
        <f t="shared" si="22"/>
        <v>9077815</v>
      </c>
      <c r="R264" s="246">
        <f t="shared" si="22"/>
        <v>3216953</v>
      </c>
      <c r="S264" s="246">
        <f t="shared" si="22"/>
        <v>2621735</v>
      </c>
      <c r="T264" s="246">
        <f t="shared" si="22"/>
        <v>109711</v>
      </c>
      <c r="U264" s="246">
        <f t="shared" si="22"/>
        <v>2062148</v>
      </c>
      <c r="V264" s="246">
        <f t="shared" si="22"/>
        <v>6069250</v>
      </c>
      <c r="W264" s="246">
        <f t="shared" si="22"/>
        <v>210198</v>
      </c>
      <c r="X264" s="246">
        <f t="shared" si="22"/>
        <v>575799</v>
      </c>
      <c r="Y264" s="246">
        <f t="shared" si="21"/>
        <v>227175349</v>
      </c>
      <c r="Z264" s="4"/>
      <c r="AA264" s="4"/>
      <c r="AB264" s="4"/>
      <c r="AC264" s="4"/>
      <c r="AD264" s="4"/>
      <c r="AE264" s="4"/>
      <c r="AF264" s="4"/>
      <c r="AG264" s="4"/>
      <c r="AH264" s="4"/>
      <c r="AI264" s="4"/>
    </row>
    <row r="265" spans="1:35" x14ac:dyDescent="0.3">
      <c r="A265" s="16" t="s">
        <v>686</v>
      </c>
      <c r="B265" s="5" t="s">
        <v>394</v>
      </c>
      <c r="C265" s="5"/>
      <c r="D265" s="246"/>
      <c r="E265" s="246"/>
      <c r="F265" s="246"/>
      <c r="G265" s="246"/>
      <c r="H265" s="246"/>
      <c r="I265" s="246"/>
      <c r="J265" s="246"/>
      <c r="K265" s="246"/>
      <c r="L265" s="246"/>
      <c r="M265" s="246"/>
      <c r="N265" s="246"/>
      <c r="O265" s="246"/>
      <c r="P265" s="246"/>
      <c r="Q265" s="246"/>
      <c r="R265" s="246"/>
      <c r="S265" s="246"/>
      <c r="T265" s="246"/>
      <c r="U265" s="246"/>
      <c r="V265" s="246"/>
      <c r="W265" s="246"/>
      <c r="X265" s="246"/>
      <c r="Y265" s="246">
        <f t="shared" si="21"/>
        <v>0</v>
      </c>
      <c r="Z265" s="4"/>
      <c r="AA265" s="4"/>
      <c r="AB265" s="4"/>
      <c r="AC265" s="4"/>
      <c r="AD265" s="4"/>
      <c r="AE265" s="4"/>
      <c r="AF265" s="4"/>
      <c r="AG265" s="4"/>
      <c r="AH265" s="4"/>
      <c r="AI265" s="4"/>
    </row>
    <row r="266" spans="1:35" x14ac:dyDescent="0.3">
      <c r="A266" s="25" t="s">
        <v>395</v>
      </c>
      <c r="B266" s="25" t="s">
        <v>394</v>
      </c>
      <c r="C266" s="5"/>
      <c r="D266" s="246"/>
      <c r="E266" s="246"/>
      <c r="F266" s="246"/>
      <c r="G266" s="246"/>
      <c r="H266" s="246"/>
      <c r="I266" s="246"/>
      <c r="J266" s="246"/>
      <c r="K266" s="246"/>
      <c r="L266" s="246"/>
      <c r="M266" s="246"/>
      <c r="N266" s="246"/>
      <c r="O266" s="246"/>
      <c r="P266" s="246"/>
      <c r="Q266" s="246"/>
      <c r="R266" s="246"/>
      <c r="S266" s="246"/>
      <c r="T266" s="246"/>
      <c r="U266" s="246"/>
      <c r="V266" s="246"/>
      <c r="W266" s="246"/>
      <c r="X266" s="246"/>
      <c r="Y266" s="246">
        <f t="shared" si="21"/>
        <v>0</v>
      </c>
      <c r="Z266" s="4"/>
      <c r="AA266" s="4"/>
      <c r="AB266" s="4"/>
      <c r="AC266" s="4"/>
      <c r="AD266" s="4"/>
      <c r="AE266" s="4"/>
      <c r="AF266" s="4"/>
      <c r="AG266" s="4"/>
      <c r="AH266" s="4"/>
      <c r="AI266" s="4"/>
    </row>
    <row r="267" spans="1:35" x14ac:dyDescent="0.3">
      <c r="A267" s="25" t="s">
        <v>396</v>
      </c>
      <c r="B267" s="25" t="s">
        <v>394</v>
      </c>
      <c r="C267" s="5"/>
      <c r="D267" s="246"/>
      <c r="E267" s="246"/>
      <c r="F267" s="246"/>
      <c r="G267" s="246"/>
      <c r="H267" s="246"/>
      <c r="I267" s="246"/>
      <c r="J267" s="246"/>
      <c r="K267" s="246"/>
      <c r="L267" s="246"/>
      <c r="M267" s="246"/>
      <c r="N267" s="246"/>
      <c r="O267" s="246"/>
      <c r="P267" s="246"/>
      <c r="Q267" s="246"/>
      <c r="R267" s="246"/>
      <c r="S267" s="246"/>
      <c r="T267" s="246"/>
      <c r="U267" s="246"/>
      <c r="V267" s="246"/>
      <c r="W267" s="246"/>
      <c r="X267" s="246"/>
      <c r="Y267" s="246">
        <f t="shared" si="21"/>
        <v>0</v>
      </c>
      <c r="Z267" s="4"/>
      <c r="AA267" s="4"/>
      <c r="AB267" s="4"/>
      <c r="AC267" s="4"/>
      <c r="AD267" s="4"/>
      <c r="AE267" s="4"/>
      <c r="AF267" s="4"/>
      <c r="AG267" s="4"/>
      <c r="AH267" s="4"/>
      <c r="AI267" s="4"/>
    </row>
    <row r="268" spans="1:35" x14ac:dyDescent="0.3">
      <c r="A268" s="16" t="s">
        <v>397</v>
      </c>
      <c r="B268" s="5" t="s">
        <v>398</v>
      </c>
      <c r="C268" s="5"/>
      <c r="D268" s="246"/>
      <c r="E268" s="246"/>
      <c r="F268" s="246"/>
      <c r="G268" s="246"/>
      <c r="H268" s="246"/>
      <c r="I268" s="246"/>
      <c r="J268" s="246"/>
      <c r="K268" s="246"/>
      <c r="L268" s="246"/>
      <c r="M268" s="246"/>
      <c r="N268" s="246"/>
      <c r="O268" s="246"/>
      <c r="P268" s="246"/>
      <c r="Q268" s="246"/>
      <c r="R268" s="246"/>
      <c r="S268" s="246"/>
      <c r="T268" s="246"/>
      <c r="U268" s="246"/>
      <c r="V268" s="246"/>
      <c r="W268" s="246"/>
      <c r="X268" s="246"/>
      <c r="Y268" s="246">
        <f t="shared" ref="Y268:Y299" si="23">SUM(D268:X268)</f>
        <v>0</v>
      </c>
      <c r="Z268" s="4"/>
      <c r="AA268" s="4"/>
      <c r="AB268" s="4"/>
      <c r="AC268" s="4"/>
      <c r="AD268" s="4"/>
      <c r="AE268" s="4"/>
      <c r="AF268" s="4"/>
      <c r="AG268" s="4"/>
      <c r="AH268" s="4"/>
      <c r="AI268" s="4"/>
    </row>
    <row r="269" spans="1:35" x14ac:dyDescent="0.3">
      <c r="A269" s="16" t="s">
        <v>685</v>
      </c>
      <c r="B269" s="5" t="s">
        <v>399</v>
      </c>
      <c r="C269" s="5"/>
      <c r="D269" s="246"/>
      <c r="E269" s="246"/>
      <c r="F269" s="246"/>
      <c r="G269" s="246"/>
      <c r="H269" s="246"/>
      <c r="I269" s="246"/>
      <c r="J269" s="246"/>
      <c r="K269" s="246"/>
      <c r="L269" s="246"/>
      <c r="M269" s="246"/>
      <c r="N269" s="246"/>
      <c r="O269" s="246"/>
      <c r="P269" s="246"/>
      <c r="Q269" s="246"/>
      <c r="R269" s="246"/>
      <c r="S269" s="246"/>
      <c r="T269" s="246"/>
      <c r="U269" s="246"/>
      <c r="V269" s="246"/>
      <c r="W269" s="246"/>
      <c r="X269" s="246">
        <v>36424473</v>
      </c>
      <c r="Y269" s="246">
        <f t="shared" si="23"/>
        <v>36424473</v>
      </c>
      <c r="Z269" s="4"/>
      <c r="AA269" s="4"/>
      <c r="AB269" s="4"/>
      <c r="AC269" s="4"/>
      <c r="AD269" s="4"/>
      <c r="AE269" s="4"/>
      <c r="AF269" s="4"/>
      <c r="AG269" s="4"/>
      <c r="AH269" s="4"/>
      <c r="AI269" s="4"/>
    </row>
    <row r="270" spans="1:35" x14ac:dyDescent="0.3">
      <c r="A270" s="25" t="s">
        <v>395</v>
      </c>
      <c r="B270" s="25" t="s">
        <v>399</v>
      </c>
      <c r="C270" s="5"/>
      <c r="D270" s="246"/>
      <c r="E270" s="246"/>
      <c r="F270" s="246"/>
      <c r="G270" s="246"/>
      <c r="H270" s="246"/>
      <c r="I270" s="246"/>
      <c r="J270" s="246"/>
      <c r="K270" s="246"/>
      <c r="L270" s="246"/>
      <c r="M270" s="246"/>
      <c r="N270" s="246"/>
      <c r="O270" s="246"/>
      <c r="P270" s="246"/>
      <c r="Q270" s="246"/>
      <c r="R270" s="246"/>
      <c r="S270" s="246"/>
      <c r="T270" s="246"/>
      <c r="U270" s="246"/>
      <c r="V270" s="246"/>
      <c r="W270" s="246"/>
      <c r="X270" s="246"/>
      <c r="Y270" s="246">
        <f t="shared" si="23"/>
        <v>0</v>
      </c>
      <c r="Z270" s="4"/>
      <c r="AA270" s="4"/>
      <c r="AB270" s="4"/>
      <c r="AC270" s="4"/>
      <c r="AD270" s="4"/>
      <c r="AE270" s="4"/>
      <c r="AF270" s="4"/>
      <c r="AG270" s="4"/>
      <c r="AH270" s="4"/>
      <c r="AI270" s="4"/>
    </row>
    <row r="271" spans="1:35" x14ac:dyDescent="0.3">
      <c r="A271" s="25" t="s">
        <v>396</v>
      </c>
      <c r="B271" s="25" t="s">
        <v>400</v>
      </c>
      <c r="C271" s="5"/>
      <c r="D271" s="246"/>
      <c r="E271" s="246"/>
      <c r="F271" s="246"/>
      <c r="G271" s="246"/>
      <c r="H271" s="246"/>
      <c r="I271" s="246"/>
      <c r="J271" s="246"/>
      <c r="K271" s="246"/>
      <c r="L271" s="246"/>
      <c r="M271" s="246"/>
      <c r="N271" s="246"/>
      <c r="O271" s="246"/>
      <c r="P271" s="246"/>
      <c r="Q271" s="246"/>
      <c r="R271" s="246"/>
      <c r="S271" s="246"/>
      <c r="T271" s="246"/>
      <c r="U271" s="246"/>
      <c r="V271" s="246"/>
      <c r="W271" s="246"/>
      <c r="X271" s="246"/>
      <c r="Y271" s="246">
        <f t="shared" si="23"/>
        <v>0</v>
      </c>
      <c r="Z271" s="4"/>
      <c r="AA271" s="4"/>
      <c r="AB271" s="4"/>
      <c r="AC271" s="4"/>
      <c r="AD271" s="4"/>
      <c r="AE271" s="4"/>
      <c r="AF271" s="4"/>
      <c r="AG271" s="4"/>
      <c r="AH271" s="4"/>
      <c r="AI271" s="4"/>
    </row>
    <row r="272" spans="1:35" x14ac:dyDescent="0.3">
      <c r="A272" s="15" t="s">
        <v>684</v>
      </c>
      <c r="B272" s="9" t="s">
        <v>401</v>
      </c>
      <c r="C272" s="9"/>
      <c r="D272" s="246"/>
      <c r="E272" s="246"/>
      <c r="F272" s="246"/>
      <c r="G272" s="246"/>
      <c r="H272" s="246"/>
      <c r="I272" s="246"/>
      <c r="J272" s="246"/>
      <c r="K272" s="246"/>
      <c r="L272" s="246"/>
      <c r="M272" s="246"/>
      <c r="N272" s="246"/>
      <c r="O272" s="246"/>
      <c r="P272" s="246"/>
      <c r="Q272" s="246"/>
      <c r="R272" s="246"/>
      <c r="S272" s="246"/>
      <c r="T272" s="246"/>
      <c r="U272" s="246"/>
      <c r="V272" s="246"/>
      <c r="W272" s="246"/>
      <c r="X272" s="246">
        <v>36424473</v>
      </c>
      <c r="Y272" s="246">
        <f t="shared" si="23"/>
        <v>36424473</v>
      </c>
      <c r="Z272" s="4"/>
      <c r="AA272" s="4"/>
      <c r="AB272" s="4"/>
      <c r="AC272" s="4"/>
      <c r="AD272" s="4"/>
      <c r="AE272" s="4"/>
      <c r="AF272" s="4"/>
      <c r="AG272" s="4"/>
      <c r="AH272" s="4"/>
      <c r="AI272" s="4"/>
    </row>
    <row r="273" spans="1:35" x14ac:dyDescent="0.3">
      <c r="A273" s="29" t="s">
        <v>689</v>
      </c>
      <c r="B273" s="5" t="s">
        <v>402</v>
      </c>
      <c r="C273" s="5"/>
      <c r="D273" s="246"/>
      <c r="E273" s="246"/>
      <c r="F273" s="246"/>
      <c r="G273" s="246"/>
      <c r="H273" s="246"/>
      <c r="I273" s="246"/>
      <c r="J273" s="246"/>
      <c r="K273" s="246"/>
      <c r="L273" s="246"/>
      <c r="M273" s="246"/>
      <c r="N273" s="246"/>
      <c r="O273" s="246"/>
      <c r="P273" s="246"/>
      <c r="Q273" s="246"/>
      <c r="R273" s="246"/>
      <c r="S273" s="246"/>
      <c r="T273" s="246"/>
      <c r="U273" s="246"/>
      <c r="V273" s="246"/>
      <c r="W273" s="246"/>
      <c r="X273" s="246"/>
      <c r="Y273" s="246">
        <f t="shared" si="23"/>
        <v>0</v>
      </c>
      <c r="Z273" s="4"/>
      <c r="AA273" s="4"/>
      <c r="AB273" s="4"/>
      <c r="AC273" s="4"/>
      <c r="AD273" s="4"/>
      <c r="AE273" s="4"/>
      <c r="AF273" s="4"/>
      <c r="AG273" s="4"/>
      <c r="AH273" s="4"/>
      <c r="AI273" s="4"/>
    </row>
    <row r="274" spans="1:35" x14ac:dyDescent="0.3">
      <c r="A274" s="25" t="s">
        <v>403</v>
      </c>
      <c r="B274" s="25" t="s">
        <v>402</v>
      </c>
      <c r="C274" s="5"/>
      <c r="D274" s="246"/>
      <c r="E274" s="246"/>
      <c r="F274" s="246"/>
      <c r="G274" s="246"/>
      <c r="H274" s="246"/>
      <c r="I274" s="246"/>
      <c r="J274" s="246"/>
      <c r="K274" s="246"/>
      <c r="L274" s="246"/>
      <c r="M274" s="246"/>
      <c r="N274" s="246"/>
      <c r="O274" s="246"/>
      <c r="P274" s="246"/>
      <c r="Q274" s="246"/>
      <c r="R274" s="246"/>
      <c r="S274" s="246"/>
      <c r="T274" s="246"/>
      <c r="U274" s="246"/>
      <c r="V274" s="246"/>
      <c r="W274" s="246"/>
      <c r="X274" s="246"/>
      <c r="Y274" s="246">
        <f t="shared" si="23"/>
        <v>0</v>
      </c>
      <c r="Z274" s="4"/>
      <c r="AA274" s="4"/>
      <c r="AB274" s="4"/>
      <c r="AC274" s="4"/>
      <c r="AD274" s="4"/>
      <c r="AE274" s="4"/>
      <c r="AF274" s="4"/>
      <c r="AG274" s="4"/>
      <c r="AH274" s="4"/>
      <c r="AI274" s="4"/>
    </row>
    <row r="275" spans="1:35" x14ac:dyDescent="0.3">
      <c r="A275" s="25" t="s">
        <v>404</v>
      </c>
      <c r="B275" s="25" t="s">
        <v>402</v>
      </c>
      <c r="C275" s="5"/>
      <c r="D275" s="246"/>
      <c r="E275" s="246"/>
      <c r="F275" s="246"/>
      <c r="G275" s="246"/>
      <c r="H275" s="246"/>
      <c r="I275" s="246"/>
      <c r="J275" s="246"/>
      <c r="K275" s="246"/>
      <c r="L275" s="246"/>
      <c r="M275" s="246"/>
      <c r="N275" s="246"/>
      <c r="O275" s="246"/>
      <c r="P275" s="246"/>
      <c r="Q275" s="246"/>
      <c r="R275" s="246"/>
      <c r="S275" s="246"/>
      <c r="T275" s="246"/>
      <c r="U275" s="246"/>
      <c r="V275" s="246"/>
      <c r="W275" s="246"/>
      <c r="X275" s="246"/>
      <c r="Y275" s="246">
        <f t="shared" si="23"/>
        <v>0</v>
      </c>
      <c r="Z275" s="4"/>
      <c r="AA275" s="4"/>
      <c r="AB275" s="4"/>
      <c r="AC275" s="4"/>
      <c r="AD275" s="4"/>
      <c r="AE275" s="4"/>
      <c r="AF275" s="4"/>
      <c r="AG275" s="4"/>
      <c r="AH275" s="4"/>
      <c r="AI275" s="4"/>
    </row>
    <row r="276" spans="1:35" x14ac:dyDescent="0.3">
      <c r="A276" s="29" t="s">
        <v>690</v>
      </c>
      <c r="B276" s="5" t="s">
        <v>405</v>
      </c>
      <c r="C276" s="5"/>
      <c r="D276" s="246"/>
      <c r="E276" s="246"/>
      <c r="F276" s="246"/>
      <c r="G276" s="246"/>
      <c r="H276" s="246"/>
      <c r="I276" s="246"/>
      <c r="J276" s="246"/>
      <c r="K276" s="246"/>
      <c r="L276" s="246"/>
      <c r="M276" s="246"/>
      <c r="N276" s="246"/>
      <c r="O276" s="246"/>
      <c r="P276" s="246"/>
      <c r="Q276" s="246"/>
      <c r="R276" s="246"/>
      <c r="S276" s="246"/>
      <c r="T276" s="246"/>
      <c r="U276" s="246"/>
      <c r="V276" s="246"/>
      <c r="W276" s="246"/>
      <c r="X276" s="246"/>
      <c r="Y276" s="246">
        <f t="shared" si="23"/>
        <v>0</v>
      </c>
      <c r="Z276" s="4"/>
      <c r="AA276" s="4"/>
      <c r="AB276" s="4"/>
      <c r="AC276" s="4"/>
      <c r="AD276" s="4"/>
      <c r="AE276" s="4"/>
      <c r="AF276" s="4"/>
      <c r="AG276" s="4"/>
      <c r="AH276" s="4"/>
      <c r="AI276" s="4"/>
    </row>
    <row r="277" spans="1:35" x14ac:dyDescent="0.3">
      <c r="A277" s="25" t="s">
        <v>396</v>
      </c>
      <c r="B277" s="25" t="s">
        <v>405</v>
      </c>
      <c r="C277" s="5"/>
      <c r="D277" s="246"/>
      <c r="E277" s="246"/>
      <c r="F277" s="246"/>
      <c r="G277" s="246"/>
      <c r="H277" s="246"/>
      <c r="I277" s="246"/>
      <c r="J277" s="246"/>
      <c r="K277" s="246"/>
      <c r="L277" s="246"/>
      <c r="M277" s="246"/>
      <c r="N277" s="246"/>
      <c r="O277" s="246"/>
      <c r="P277" s="246"/>
      <c r="Q277" s="246"/>
      <c r="R277" s="246"/>
      <c r="S277" s="246"/>
      <c r="T277" s="246"/>
      <c r="U277" s="246"/>
      <c r="V277" s="246"/>
      <c r="W277" s="246"/>
      <c r="X277" s="246"/>
      <c r="Y277" s="246">
        <f t="shared" si="23"/>
        <v>0</v>
      </c>
      <c r="Z277" s="4"/>
      <c r="AA277" s="4"/>
      <c r="AB277" s="4"/>
      <c r="AC277" s="4"/>
      <c r="AD277" s="4"/>
      <c r="AE277" s="4"/>
      <c r="AF277" s="4"/>
      <c r="AG277" s="4"/>
      <c r="AH277" s="4"/>
      <c r="AI277" s="4"/>
    </row>
    <row r="278" spans="1:35" x14ac:dyDescent="0.3">
      <c r="A278" s="17" t="s">
        <v>406</v>
      </c>
      <c r="B278" s="5" t="s">
        <v>407</v>
      </c>
      <c r="C278" s="5"/>
      <c r="D278" s="246"/>
      <c r="E278" s="246"/>
      <c r="F278" s="246"/>
      <c r="G278" s="246"/>
      <c r="H278" s="246"/>
      <c r="I278" s="246"/>
      <c r="J278" s="246"/>
      <c r="K278" s="246"/>
      <c r="L278" s="246"/>
      <c r="M278" s="246"/>
      <c r="N278" s="246"/>
      <c r="O278" s="246"/>
      <c r="P278" s="246"/>
      <c r="Q278" s="246"/>
      <c r="R278" s="246"/>
      <c r="S278" s="246"/>
      <c r="T278" s="246"/>
      <c r="U278" s="246"/>
      <c r="V278" s="246"/>
      <c r="W278" s="246"/>
      <c r="X278" s="246"/>
      <c r="Y278" s="246">
        <f t="shared" si="23"/>
        <v>0</v>
      </c>
      <c r="Z278" s="4"/>
      <c r="AA278" s="4"/>
      <c r="AB278" s="4"/>
      <c r="AC278" s="4"/>
      <c r="AD278" s="4"/>
      <c r="AE278" s="4"/>
      <c r="AF278" s="4"/>
      <c r="AG278" s="4"/>
      <c r="AH278" s="4"/>
      <c r="AI278" s="4"/>
    </row>
    <row r="279" spans="1:35" x14ac:dyDescent="0.3">
      <c r="A279" s="17" t="s">
        <v>691</v>
      </c>
      <c r="B279" s="5" t="s">
        <v>408</v>
      </c>
      <c r="C279" s="5"/>
      <c r="D279" s="246"/>
      <c r="E279" s="246"/>
      <c r="F279" s="246"/>
      <c r="G279" s="246"/>
      <c r="H279" s="246"/>
      <c r="I279" s="246"/>
      <c r="J279" s="246"/>
      <c r="K279" s="246"/>
      <c r="L279" s="246"/>
      <c r="M279" s="246"/>
      <c r="N279" s="246"/>
      <c r="O279" s="246"/>
      <c r="P279" s="246"/>
      <c r="Q279" s="246"/>
      <c r="R279" s="246"/>
      <c r="S279" s="246"/>
      <c r="T279" s="246"/>
      <c r="U279" s="246"/>
      <c r="V279" s="246"/>
      <c r="W279" s="246"/>
      <c r="X279" s="246"/>
      <c r="Y279" s="246">
        <f t="shared" si="23"/>
        <v>0</v>
      </c>
      <c r="Z279" s="4"/>
      <c r="AA279" s="4"/>
      <c r="AB279" s="4"/>
      <c r="AC279" s="4"/>
      <c r="AD279" s="4"/>
      <c r="AE279" s="4"/>
      <c r="AF279" s="4"/>
      <c r="AG279" s="4"/>
      <c r="AH279" s="4"/>
      <c r="AI279" s="4"/>
    </row>
    <row r="280" spans="1:35" x14ac:dyDescent="0.3">
      <c r="A280" s="25" t="s">
        <v>404</v>
      </c>
      <c r="B280" s="25" t="s">
        <v>408</v>
      </c>
      <c r="C280" s="5"/>
      <c r="D280" s="246"/>
      <c r="E280" s="246"/>
      <c r="F280" s="246"/>
      <c r="G280" s="246"/>
      <c r="H280" s="246"/>
      <c r="I280" s="246"/>
      <c r="J280" s="246"/>
      <c r="K280" s="246"/>
      <c r="L280" s="246"/>
      <c r="M280" s="246"/>
      <c r="N280" s="246"/>
      <c r="O280" s="246"/>
      <c r="P280" s="246"/>
      <c r="Q280" s="246"/>
      <c r="R280" s="246"/>
      <c r="S280" s="246"/>
      <c r="T280" s="246"/>
      <c r="U280" s="246"/>
      <c r="V280" s="246"/>
      <c r="W280" s="246"/>
      <c r="X280" s="246"/>
      <c r="Y280" s="246">
        <f t="shared" si="23"/>
        <v>0</v>
      </c>
      <c r="Z280" s="4"/>
      <c r="AA280" s="4"/>
      <c r="AB280" s="4"/>
      <c r="AC280" s="4"/>
      <c r="AD280" s="4"/>
      <c r="AE280" s="4"/>
      <c r="AF280" s="4"/>
      <c r="AG280" s="4"/>
      <c r="AH280" s="4"/>
      <c r="AI280" s="4"/>
    </row>
    <row r="281" spans="1:35" x14ac:dyDescent="0.3">
      <c r="A281" s="25" t="s">
        <v>396</v>
      </c>
      <c r="B281" s="25" t="s">
        <v>408</v>
      </c>
      <c r="C281" s="5"/>
      <c r="D281" s="246"/>
      <c r="E281" s="246"/>
      <c r="F281" s="246"/>
      <c r="G281" s="246"/>
      <c r="H281" s="246"/>
      <c r="I281" s="246"/>
      <c r="J281" s="246"/>
      <c r="K281" s="246"/>
      <c r="L281" s="246"/>
      <c r="M281" s="246"/>
      <c r="N281" s="246"/>
      <c r="O281" s="246"/>
      <c r="P281" s="246"/>
      <c r="Q281" s="246"/>
      <c r="R281" s="246"/>
      <c r="S281" s="246"/>
      <c r="T281" s="246"/>
      <c r="U281" s="246"/>
      <c r="V281" s="246"/>
      <c r="W281" s="246"/>
      <c r="X281" s="246"/>
      <c r="Y281" s="246">
        <f t="shared" si="23"/>
        <v>0</v>
      </c>
      <c r="Z281" s="4"/>
      <c r="AA281" s="4"/>
      <c r="AB281" s="4"/>
      <c r="AC281" s="4"/>
      <c r="AD281" s="4"/>
      <c r="AE281" s="4"/>
      <c r="AF281" s="4"/>
      <c r="AG281" s="4"/>
      <c r="AH281" s="4"/>
      <c r="AI281" s="4"/>
    </row>
    <row r="282" spans="1:35" x14ac:dyDescent="0.3">
      <c r="A282" s="30" t="s">
        <v>687</v>
      </c>
      <c r="B282" s="9" t="s">
        <v>409</v>
      </c>
      <c r="C282" s="9"/>
      <c r="D282" s="246"/>
      <c r="E282" s="246"/>
      <c r="F282" s="246"/>
      <c r="G282" s="246"/>
      <c r="H282" s="246"/>
      <c r="I282" s="246"/>
      <c r="J282" s="246"/>
      <c r="K282" s="246"/>
      <c r="L282" s="246"/>
      <c r="M282" s="246"/>
      <c r="N282" s="246"/>
      <c r="O282" s="246"/>
      <c r="P282" s="246"/>
      <c r="Q282" s="246"/>
      <c r="R282" s="246"/>
      <c r="S282" s="246"/>
      <c r="T282" s="246"/>
      <c r="U282" s="246"/>
      <c r="V282" s="246"/>
      <c r="W282" s="246"/>
      <c r="X282" s="246"/>
      <c r="Y282" s="246">
        <f t="shared" si="23"/>
        <v>0</v>
      </c>
      <c r="Z282" s="4"/>
      <c r="AA282" s="4"/>
      <c r="AB282" s="4"/>
      <c r="AC282" s="4"/>
      <c r="AD282" s="4"/>
      <c r="AE282" s="4"/>
      <c r="AF282" s="4"/>
      <c r="AG282" s="4"/>
      <c r="AH282" s="4"/>
      <c r="AI282" s="4"/>
    </row>
    <row r="283" spans="1:35" x14ac:dyDescent="0.3">
      <c r="A283" s="29" t="s">
        <v>410</v>
      </c>
      <c r="B283" s="5" t="s">
        <v>411</v>
      </c>
      <c r="C283" s="5"/>
      <c r="D283" s="246"/>
      <c r="E283" s="246"/>
      <c r="F283" s="246"/>
      <c r="G283" s="246"/>
      <c r="H283" s="246"/>
      <c r="I283" s="246"/>
      <c r="J283" s="246"/>
      <c r="K283" s="246"/>
      <c r="L283" s="246"/>
      <c r="M283" s="246"/>
      <c r="N283" s="246"/>
      <c r="O283" s="246"/>
      <c r="P283" s="246"/>
      <c r="Q283" s="246"/>
      <c r="R283" s="246"/>
      <c r="S283" s="246"/>
      <c r="T283" s="246"/>
      <c r="U283" s="246"/>
      <c r="V283" s="246"/>
      <c r="W283" s="246"/>
      <c r="X283" s="246"/>
      <c r="Y283" s="246">
        <f t="shared" si="23"/>
        <v>0</v>
      </c>
      <c r="Z283" s="4"/>
      <c r="AA283" s="4"/>
      <c r="AB283" s="4"/>
      <c r="AC283" s="4"/>
      <c r="AD283" s="4"/>
      <c r="AE283" s="4"/>
      <c r="AF283" s="4"/>
      <c r="AG283" s="4"/>
      <c r="AH283" s="4"/>
      <c r="AI283" s="4"/>
    </row>
    <row r="284" spans="1:35" x14ac:dyDescent="0.3">
      <c r="A284" s="29" t="s">
        <v>412</v>
      </c>
      <c r="B284" s="5" t="s">
        <v>413</v>
      </c>
      <c r="C284" s="5"/>
      <c r="D284" s="246"/>
      <c r="E284" s="246"/>
      <c r="F284" s="246"/>
      <c r="G284" s="246">
        <v>2933140</v>
      </c>
      <c r="H284" s="246"/>
      <c r="I284" s="246"/>
      <c r="J284" s="246"/>
      <c r="K284" s="246"/>
      <c r="L284" s="246"/>
      <c r="M284" s="246"/>
      <c r="N284" s="246"/>
      <c r="O284" s="246"/>
      <c r="P284" s="246"/>
      <c r="Q284" s="246"/>
      <c r="R284" s="246"/>
      <c r="S284" s="246"/>
      <c r="T284" s="246"/>
      <c r="U284" s="246"/>
      <c r="V284" s="246"/>
      <c r="W284" s="246"/>
      <c r="X284" s="246"/>
      <c r="Y284" s="246">
        <f t="shared" si="23"/>
        <v>2933140</v>
      </c>
      <c r="Z284" s="4"/>
      <c r="AA284" s="4"/>
      <c r="AB284" s="4"/>
      <c r="AC284" s="4"/>
      <c r="AD284" s="4"/>
      <c r="AE284" s="4"/>
      <c r="AF284" s="4"/>
      <c r="AG284" s="4"/>
      <c r="AH284" s="4"/>
      <c r="AI284" s="4"/>
    </row>
    <row r="285" spans="1:35" x14ac:dyDescent="0.3">
      <c r="A285" s="30" t="s">
        <v>414</v>
      </c>
      <c r="B285" s="9" t="s">
        <v>415</v>
      </c>
      <c r="C285" s="5"/>
      <c r="D285" s="246"/>
      <c r="E285" s="246"/>
      <c r="F285" s="246"/>
      <c r="G285" s="246"/>
      <c r="H285" s="246">
        <v>5351598</v>
      </c>
      <c r="I285" s="246"/>
      <c r="J285" s="246"/>
      <c r="K285" s="246"/>
      <c r="L285" s="246"/>
      <c r="M285" s="246"/>
      <c r="N285" s="246"/>
      <c r="O285" s="246"/>
      <c r="P285" s="246"/>
      <c r="Q285" s="246"/>
      <c r="R285" s="246"/>
      <c r="S285" s="246"/>
      <c r="T285" s="246"/>
      <c r="U285" s="246"/>
      <c r="V285" s="246"/>
      <c r="W285" s="246"/>
      <c r="X285" s="246"/>
      <c r="Y285" s="246">
        <f t="shared" si="23"/>
        <v>5351598</v>
      </c>
      <c r="Z285" s="4"/>
      <c r="AA285" s="4"/>
      <c r="AB285" s="4"/>
      <c r="AC285" s="4"/>
      <c r="AD285" s="4"/>
      <c r="AE285" s="4"/>
      <c r="AF285" s="4"/>
      <c r="AG285" s="4"/>
      <c r="AH285" s="4"/>
      <c r="AI285" s="4"/>
    </row>
    <row r="286" spans="1:35" x14ac:dyDescent="0.3">
      <c r="A286" s="29" t="s">
        <v>416</v>
      </c>
      <c r="B286" s="5" t="s">
        <v>417</v>
      </c>
      <c r="C286" s="5"/>
      <c r="D286" s="246"/>
      <c r="E286" s="246"/>
      <c r="F286" s="246"/>
      <c r="G286" s="246"/>
      <c r="H286" s="246"/>
      <c r="I286" s="246"/>
      <c r="J286" s="246"/>
      <c r="K286" s="246"/>
      <c r="L286" s="246"/>
      <c r="M286" s="246"/>
      <c r="N286" s="246"/>
      <c r="O286" s="246"/>
      <c r="P286" s="246"/>
      <c r="Q286" s="246"/>
      <c r="R286" s="246"/>
      <c r="S286" s="246"/>
      <c r="T286" s="246"/>
      <c r="U286" s="246"/>
      <c r="V286" s="246"/>
      <c r="W286" s="246"/>
      <c r="X286" s="246"/>
      <c r="Y286" s="246">
        <f t="shared" si="23"/>
        <v>0</v>
      </c>
      <c r="Z286" s="4"/>
      <c r="AA286" s="4"/>
      <c r="AB286" s="4"/>
      <c r="AC286" s="4"/>
      <c r="AD286" s="4"/>
      <c r="AE286" s="4"/>
      <c r="AF286" s="4"/>
      <c r="AG286" s="4"/>
      <c r="AH286" s="4"/>
      <c r="AI286" s="4"/>
    </row>
    <row r="287" spans="1:35" x14ac:dyDescent="0.3">
      <c r="A287" s="29" t="s">
        <v>418</v>
      </c>
      <c r="B287" s="5" t="s">
        <v>419</v>
      </c>
      <c r="C287" s="5"/>
      <c r="D287" s="246"/>
      <c r="E287" s="246"/>
      <c r="F287" s="246"/>
      <c r="G287" s="246"/>
      <c r="H287" s="246"/>
      <c r="I287" s="246"/>
      <c r="J287" s="246"/>
      <c r="K287" s="246"/>
      <c r="L287" s="246"/>
      <c r="M287" s="246"/>
      <c r="N287" s="246"/>
      <c r="O287" s="246"/>
      <c r="P287" s="246"/>
      <c r="Q287" s="246"/>
      <c r="R287" s="246"/>
      <c r="S287" s="246"/>
      <c r="T287" s="246"/>
      <c r="U287" s="246"/>
      <c r="V287" s="246"/>
      <c r="W287" s="246"/>
      <c r="X287" s="246"/>
      <c r="Y287" s="246">
        <f t="shared" si="23"/>
        <v>0</v>
      </c>
      <c r="Z287" s="4"/>
      <c r="AA287" s="4"/>
      <c r="AB287" s="4"/>
      <c r="AC287" s="4"/>
      <c r="AD287" s="4"/>
      <c r="AE287" s="4"/>
      <c r="AF287" s="4"/>
      <c r="AG287" s="4"/>
      <c r="AH287" s="4"/>
      <c r="AI287" s="4"/>
    </row>
    <row r="288" spans="1:35" x14ac:dyDescent="0.3">
      <c r="A288" s="29" t="s">
        <v>420</v>
      </c>
      <c r="B288" s="5" t="s">
        <v>421</v>
      </c>
      <c r="C288" s="5"/>
      <c r="D288" s="246"/>
      <c r="E288" s="246"/>
      <c r="F288" s="246"/>
      <c r="G288" s="246"/>
      <c r="H288" s="246"/>
      <c r="I288" s="246"/>
      <c r="J288" s="246"/>
      <c r="K288" s="246"/>
      <c r="L288" s="246"/>
      <c r="M288" s="246"/>
      <c r="N288" s="246"/>
      <c r="O288" s="246"/>
      <c r="P288" s="246"/>
      <c r="Q288" s="246"/>
      <c r="R288" s="246"/>
      <c r="S288" s="246"/>
      <c r="T288" s="246"/>
      <c r="U288" s="246"/>
      <c r="V288" s="246"/>
      <c r="W288" s="246"/>
      <c r="X288" s="246"/>
      <c r="Y288" s="246">
        <f t="shared" si="23"/>
        <v>0</v>
      </c>
      <c r="Z288" s="4"/>
      <c r="AA288" s="4"/>
      <c r="AB288" s="4"/>
      <c r="AC288" s="4"/>
      <c r="AD288" s="4"/>
      <c r="AE288" s="4"/>
      <c r="AF288" s="4"/>
      <c r="AG288" s="4"/>
      <c r="AH288" s="4"/>
      <c r="AI288" s="4"/>
    </row>
    <row r="289" spans="1:35" x14ac:dyDescent="0.3">
      <c r="A289" s="56" t="s">
        <v>688</v>
      </c>
      <c r="B289" s="57" t="s">
        <v>422</v>
      </c>
      <c r="C289" s="9"/>
      <c r="D289" s="246"/>
      <c r="E289" s="246"/>
      <c r="F289" s="246"/>
      <c r="G289" s="246">
        <v>2933140</v>
      </c>
      <c r="H289" s="246">
        <v>5351598</v>
      </c>
      <c r="I289" s="246"/>
      <c r="J289" s="246"/>
      <c r="K289" s="246"/>
      <c r="L289" s="246"/>
      <c r="M289" s="246"/>
      <c r="N289" s="246"/>
      <c r="O289" s="246"/>
      <c r="P289" s="246"/>
      <c r="Q289" s="246"/>
      <c r="R289" s="246"/>
      <c r="S289" s="246"/>
      <c r="T289" s="246"/>
      <c r="U289" s="246"/>
      <c r="V289" s="246"/>
      <c r="W289" s="246"/>
      <c r="X289" s="246"/>
      <c r="Y289" s="246">
        <f t="shared" si="23"/>
        <v>8284738</v>
      </c>
      <c r="Z289" s="4"/>
      <c r="AA289" s="4"/>
      <c r="AB289" s="4"/>
      <c r="AC289" s="4"/>
      <c r="AD289" s="4"/>
      <c r="AE289" s="4"/>
      <c r="AF289" s="4"/>
      <c r="AG289" s="4"/>
      <c r="AH289" s="4"/>
      <c r="AI289" s="4"/>
    </row>
    <row r="290" spans="1:35" x14ac:dyDescent="0.3">
      <c r="A290" s="29" t="s">
        <v>423</v>
      </c>
      <c r="B290" s="5" t="s">
        <v>424</v>
      </c>
      <c r="C290" s="5"/>
      <c r="D290" s="246"/>
      <c r="E290" s="246"/>
      <c r="F290" s="246"/>
      <c r="G290" s="246"/>
      <c r="H290" s="246"/>
      <c r="I290" s="246"/>
      <c r="J290" s="246"/>
      <c r="K290" s="246"/>
      <c r="L290" s="246"/>
      <c r="M290" s="246"/>
      <c r="N290" s="246"/>
      <c r="O290" s="246"/>
      <c r="P290" s="246"/>
      <c r="Q290" s="246"/>
      <c r="R290" s="246"/>
      <c r="S290" s="246"/>
      <c r="T290" s="246"/>
      <c r="U290" s="246"/>
      <c r="V290" s="246"/>
      <c r="W290" s="246"/>
      <c r="X290" s="246"/>
      <c r="Y290" s="246">
        <f t="shared" si="23"/>
        <v>0</v>
      </c>
      <c r="Z290" s="4"/>
      <c r="AA290" s="4"/>
      <c r="AB290" s="4"/>
      <c r="AC290" s="4"/>
      <c r="AD290" s="4"/>
      <c r="AE290" s="4"/>
      <c r="AF290" s="4"/>
      <c r="AG290" s="4"/>
      <c r="AH290" s="4"/>
      <c r="AI290" s="4"/>
    </row>
    <row r="291" spans="1:35" x14ac:dyDescent="0.3">
      <c r="A291" s="16" t="s">
        <v>425</v>
      </c>
      <c r="B291" s="5" t="s">
        <v>426</v>
      </c>
      <c r="C291" s="5"/>
      <c r="D291" s="246"/>
      <c r="E291" s="246"/>
      <c r="F291" s="246"/>
      <c r="G291" s="246"/>
      <c r="H291" s="246"/>
      <c r="I291" s="246"/>
      <c r="J291" s="246"/>
      <c r="K291" s="246"/>
      <c r="L291" s="246"/>
      <c r="M291" s="246"/>
      <c r="N291" s="246"/>
      <c r="O291" s="246"/>
      <c r="P291" s="246"/>
      <c r="Q291" s="246"/>
      <c r="R291" s="246"/>
      <c r="S291" s="246"/>
      <c r="T291" s="246"/>
      <c r="U291" s="246"/>
      <c r="V291" s="246"/>
      <c r="W291" s="246"/>
      <c r="X291" s="246"/>
      <c r="Y291" s="246">
        <f t="shared" si="23"/>
        <v>0</v>
      </c>
      <c r="Z291" s="4"/>
      <c r="AA291" s="4"/>
      <c r="AB291" s="4"/>
      <c r="AC291" s="4"/>
      <c r="AD291" s="4"/>
      <c r="AE291" s="4"/>
      <c r="AF291" s="4"/>
      <c r="AG291" s="4"/>
      <c r="AH291" s="4"/>
      <c r="AI291" s="4"/>
    </row>
    <row r="292" spans="1:35" x14ac:dyDescent="0.3">
      <c r="A292" s="29" t="s">
        <v>692</v>
      </c>
      <c r="B292" s="5" t="s">
        <v>427</v>
      </c>
      <c r="C292" s="5"/>
      <c r="D292" s="246"/>
      <c r="E292" s="246"/>
      <c r="F292" s="246"/>
      <c r="G292" s="246"/>
      <c r="H292" s="246"/>
      <c r="I292" s="246"/>
      <c r="J292" s="246"/>
      <c r="K292" s="246"/>
      <c r="L292" s="246"/>
      <c r="M292" s="246"/>
      <c r="N292" s="246"/>
      <c r="O292" s="246"/>
      <c r="P292" s="246"/>
      <c r="Q292" s="246"/>
      <c r="R292" s="246"/>
      <c r="S292" s="246"/>
      <c r="T292" s="246"/>
      <c r="U292" s="246"/>
      <c r="V292" s="246"/>
      <c r="W292" s="246"/>
      <c r="X292" s="246"/>
      <c r="Y292" s="246">
        <f t="shared" si="23"/>
        <v>0</v>
      </c>
      <c r="Z292" s="4"/>
      <c r="AA292" s="4"/>
      <c r="AB292" s="4"/>
      <c r="AC292" s="4"/>
      <c r="AD292" s="4"/>
      <c r="AE292" s="4"/>
      <c r="AF292" s="4"/>
      <c r="AG292" s="4"/>
      <c r="AH292" s="4"/>
      <c r="AI292" s="4"/>
    </row>
    <row r="293" spans="1:35" x14ac:dyDescent="0.3">
      <c r="A293" s="25" t="s">
        <v>396</v>
      </c>
      <c r="B293" s="25" t="s">
        <v>427</v>
      </c>
      <c r="C293" s="5"/>
      <c r="D293" s="246"/>
      <c r="E293" s="246"/>
      <c r="F293" s="246"/>
      <c r="G293" s="246"/>
      <c r="H293" s="246"/>
      <c r="I293" s="246"/>
      <c r="J293" s="246"/>
      <c r="K293" s="246"/>
      <c r="L293" s="246"/>
      <c r="M293" s="246"/>
      <c r="N293" s="246"/>
      <c r="O293" s="246"/>
      <c r="P293" s="246"/>
      <c r="Q293" s="246"/>
      <c r="R293" s="246"/>
      <c r="S293" s="246"/>
      <c r="T293" s="246"/>
      <c r="U293" s="246"/>
      <c r="V293" s="246"/>
      <c r="W293" s="246"/>
      <c r="X293" s="246"/>
      <c r="Y293" s="246">
        <f t="shared" si="23"/>
        <v>0</v>
      </c>
      <c r="Z293" s="4"/>
      <c r="AA293" s="4"/>
      <c r="AB293" s="4"/>
      <c r="AC293" s="4"/>
      <c r="AD293" s="4"/>
      <c r="AE293" s="4"/>
      <c r="AF293" s="4"/>
      <c r="AG293" s="4"/>
      <c r="AH293" s="4"/>
      <c r="AI293" s="4"/>
    </row>
    <row r="294" spans="1:35" x14ac:dyDescent="0.3">
      <c r="A294" s="29" t="s">
        <v>693</v>
      </c>
      <c r="B294" s="5" t="s">
        <v>428</v>
      </c>
      <c r="C294" s="5"/>
      <c r="D294" s="246"/>
      <c r="E294" s="246"/>
      <c r="F294" s="246"/>
      <c r="G294" s="246"/>
      <c r="H294" s="246"/>
      <c r="I294" s="246"/>
      <c r="J294" s="246"/>
      <c r="K294" s="246"/>
      <c r="L294" s="246"/>
      <c r="M294" s="246"/>
      <c r="N294" s="246"/>
      <c r="O294" s="246"/>
      <c r="P294" s="246"/>
      <c r="Q294" s="246"/>
      <c r="R294" s="246"/>
      <c r="S294" s="246"/>
      <c r="T294" s="246"/>
      <c r="U294" s="246"/>
      <c r="V294" s="246"/>
      <c r="W294" s="246"/>
      <c r="X294" s="246"/>
      <c r="Y294" s="246">
        <f t="shared" si="23"/>
        <v>0</v>
      </c>
      <c r="Z294" s="4"/>
      <c r="AA294" s="4"/>
      <c r="AB294" s="4"/>
      <c r="AC294" s="4"/>
      <c r="AD294" s="4"/>
      <c r="AE294" s="4"/>
      <c r="AF294" s="4"/>
      <c r="AG294" s="4"/>
      <c r="AH294" s="4"/>
      <c r="AI294" s="4"/>
    </row>
    <row r="295" spans="1:35" x14ac:dyDescent="0.3">
      <c r="A295" s="25" t="s">
        <v>429</v>
      </c>
      <c r="B295" s="25" t="s">
        <v>428</v>
      </c>
      <c r="C295" s="5"/>
      <c r="D295" s="246"/>
      <c r="E295" s="246"/>
      <c r="F295" s="246"/>
      <c r="G295" s="246"/>
      <c r="H295" s="246"/>
      <c r="I295" s="246"/>
      <c r="J295" s="246"/>
      <c r="K295" s="246"/>
      <c r="L295" s="246"/>
      <c r="M295" s="246"/>
      <c r="N295" s="246"/>
      <c r="O295" s="246"/>
      <c r="P295" s="246"/>
      <c r="Q295" s="246"/>
      <c r="R295" s="246"/>
      <c r="S295" s="246"/>
      <c r="T295" s="246"/>
      <c r="U295" s="246"/>
      <c r="V295" s="246"/>
      <c r="W295" s="246"/>
      <c r="X295" s="246"/>
      <c r="Y295" s="246">
        <f t="shared" si="23"/>
        <v>0</v>
      </c>
      <c r="Z295" s="4"/>
      <c r="AA295" s="4"/>
      <c r="AB295" s="4"/>
      <c r="AC295" s="4"/>
      <c r="AD295" s="4"/>
      <c r="AE295" s="4"/>
      <c r="AF295" s="4"/>
      <c r="AG295" s="4"/>
      <c r="AH295" s="4"/>
      <c r="AI295" s="4"/>
    </row>
    <row r="296" spans="1:35" x14ac:dyDescent="0.3">
      <c r="A296" s="25" t="s">
        <v>430</v>
      </c>
      <c r="B296" s="25" t="s">
        <v>428</v>
      </c>
      <c r="C296" s="5"/>
      <c r="D296" s="246"/>
      <c r="E296" s="246"/>
      <c r="F296" s="246"/>
      <c r="G296" s="246"/>
      <c r="H296" s="246"/>
      <c r="I296" s="246"/>
      <c r="J296" s="246"/>
      <c r="K296" s="246"/>
      <c r="L296" s="246"/>
      <c r="M296" s="246"/>
      <c r="N296" s="246"/>
      <c r="O296" s="246"/>
      <c r="P296" s="246"/>
      <c r="Q296" s="246"/>
      <c r="R296" s="246"/>
      <c r="S296" s="246"/>
      <c r="T296" s="246"/>
      <c r="U296" s="246"/>
      <c r="V296" s="246"/>
      <c r="W296" s="246"/>
      <c r="X296" s="246"/>
      <c r="Y296" s="246">
        <f t="shared" si="23"/>
        <v>0</v>
      </c>
      <c r="Z296" s="4"/>
      <c r="AA296" s="4"/>
      <c r="AB296" s="4"/>
      <c r="AC296" s="4"/>
      <c r="AD296" s="4"/>
      <c r="AE296" s="4"/>
      <c r="AF296" s="4"/>
      <c r="AG296" s="4"/>
      <c r="AH296" s="4"/>
      <c r="AI296" s="4"/>
    </row>
    <row r="297" spans="1:35" x14ac:dyDescent="0.3">
      <c r="A297" s="25" t="s">
        <v>431</v>
      </c>
      <c r="B297" s="25" t="s">
        <v>428</v>
      </c>
      <c r="C297" s="5"/>
      <c r="D297" s="246"/>
      <c r="E297" s="246"/>
      <c r="F297" s="246"/>
      <c r="G297" s="246"/>
      <c r="H297" s="246"/>
      <c r="I297" s="246"/>
      <c r="J297" s="246"/>
      <c r="K297" s="246"/>
      <c r="L297" s="246"/>
      <c r="M297" s="246"/>
      <c r="N297" s="246"/>
      <c r="O297" s="246"/>
      <c r="P297" s="246"/>
      <c r="Q297" s="246"/>
      <c r="R297" s="246"/>
      <c r="S297" s="246"/>
      <c r="T297" s="246"/>
      <c r="U297" s="246"/>
      <c r="V297" s="246"/>
      <c r="W297" s="246"/>
      <c r="X297" s="246"/>
      <c r="Y297" s="246">
        <f t="shared" si="23"/>
        <v>0</v>
      </c>
      <c r="Z297" s="4"/>
      <c r="AA297" s="4"/>
      <c r="AB297" s="4"/>
      <c r="AC297" s="4"/>
      <c r="AD297" s="4"/>
      <c r="AE297" s="4"/>
      <c r="AF297" s="4"/>
      <c r="AG297" s="4"/>
      <c r="AH297" s="4"/>
      <c r="AI297" s="4"/>
    </row>
    <row r="298" spans="1:35" x14ac:dyDescent="0.3">
      <c r="A298" s="25" t="s">
        <v>396</v>
      </c>
      <c r="B298" s="25" t="s">
        <v>428</v>
      </c>
      <c r="C298" s="5"/>
      <c r="D298" s="246"/>
      <c r="E298" s="246"/>
      <c r="F298" s="246"/>
      <c r="G298" s="246"/>
      <c r="H298" s="246"/>
      <c r="I298" s="246"/>
      <c r="J298" s="246"/>
      <c r="K298" s="246"/>
      <c r="L298" s="246"/>
      <c r="M298" s="246"/>
      <c r="N298" s="246"/>
      <c r="O298" s="246"/>
      <c r="P298" s="246"/>
      <c r="Q298" s="246"/>
      <c r="R298" s="246"/>
      <c r="S298" s="246"/>
      <c r="T298" s="246"/>
      <c r="U298" s="246"/>
      <c r="V298" s="246"/>
      <c r="W298" s="246"/>
      <c r="X298" s="246"/>
      <c r="Y298" s="246">
        <f t="shared" si="23"/>
        <v>0</v>
      </c>
      <c r="Z298" s="4"/>
      <c r="AA298" s="4"/>
      <c r="AB298" s="4"/>
      <c r="AC298" s="4"/>
      <c r="AD298" s="4"/>
      <c r="AE298" s="4"/>
      <c r="AF298" s="4"/>
      <c r="AG298" s="4"/>
      <c r="AH298" s="4"/>
      <c r="AI298" s="4"/>
    </row>
    <row r="299" spans="1:35" x14ac:dyDescent="0.3">
      <c r="A299" s="56" t="s">
        <v>694</v>
      </c>
      <c r="B299" s="57" t="s">
        <v>432</v>
      </c>
      <c r="C299" s="9"/>
      <c r="D299" s="246"/>
      <c r="E299" s="246"/>
      <c r="F299" s="246"/>
      <c r="G299" s="246"/>
      <c r="H299" s="246"/>
      <c r="I299" s="246"/>
      <c r="J299" s="246"/>
      <c r="K299" s="246"/>
      <c r="L299" s="246"/>
      <c r="M299" s="246"/>
      <c r="N299" s="246"/>
      <c r="O299" s="246"/>
      <c r="P299" s="246"/>
      <c r="Q299" s="246"/>
      <c r="R299" s="246"/>
      <c r="S299" s="246"/>
      <c r="T299" s="246"/>
      <c r="U299" s="246"/>
      <c r="V299" s="246"/>
      <c r="W299" s="246"/>
      <c r="X299" s="246"/>
      <c r="Y299" s="246">
        <f t="shared" si="23"/>
        <v>0</v>
      </c>
      <c r="Z299" s="4"/>
      <c r="AA299" s="4"/>
      <c r="AB299" s="4"/>
      <c r="AC299" s="4"/>
      <c r="AD299" s="4"/>
      <c r="AE299" s="4"/>
      <c r="AF299" s="4"/>
      <c r="AG299" s="4"/>
      <c r="AH299" s="4"/>
      <c r="AI299" s="4"/>
    </row>
    <row r="300" spans="1:35" x14ac:dyDescent="0.3">
      <c r="A300" s="58" t="s">
        <v>433</v>
      </c>
      <c r="B300" s="57" t="s">
        <v>434</v>
      </c>
      <c r="C300" s="5"/>
      <c r="D300" s="246"/>
      <c r="E300" s="246"/>
      <c r="F300" s="246"/>
      <c r="G300" s="246"/>
      <c r="H300" s="246"/>
      <c r="I300" s="246"/>
      <c r="J300" s="246"/>
      <c r="K300" s="246"/>
      <c r="L300" s="246"/>
      <c r="M300" s="246"/>
      <c r="N300" s="246"/>
      <c r="O300" s="246"/>
      <c r="P300" s="246"/>
      <c r="Q300" s="246"/>
      <c r="R300" s="246"/>
      <c r="S300" s="246"/>
      <c r="T300" s="246"/>
      <c r="U300" s="246"/>
      <c r="V300" s="246"/>
      <c r="W300" s="246"/>
      <c r="X300" s="246"/>
      <c r="Y300" s="246">
        <f>SUM(D300:X300)</f>
        <v>0</v>
      </c>
      <c r="Z300" s="4"/>
      <c r="AA300" s="4"/>
      <c r="AB300" s="4"/>
      <c r="AC300" s="4"/>
      <c r="AD300" s="4"/>
      <c r="AE300" s="4"/>
      <c r="AF300" s="4"/>
      <c r="AG300" s="4"/>
      <c r="AH300" s="4"/>
      <c r="AI300" s="4"/>
    </row>
    <row r="301" spans="1:35" ht="15.6" x14ac:dyDescent="0.3">
      <c r="A301" s="55" t="s">
        <v>695</v>
      </c>
      <c r="B301" s="49" t="s">
        <v>435</v>
      </c>
      <c r="C301" s="9"/>
      <c r="D301" s="246"/>
      <c r="E301" s="246"/>
      <c r="F301" s="246"/>
      <c r="G301" s="246">
        <v>2933140</v>
      </c>
      <c r="H301" s="246">
        <v>5351598</v>
      </c>
      <c r="I301" s="246"/>
      <c r="J301" s="246"/>
      <c r="K301" s="246"/>
      <c r="L301" s="246"/>
      <c r="M301" s="246"/>
      <c r="N301" s="246"/>
      <c r="O301" s="246"/>
      <c r="P301" s="246"/>
      <c r="Q301" s="246"/>
      <c r="R301" s="246"/>
      <c r="S301" s="246"/>
      <c r="T301" s="246"/>
      <c r="U301" s="246"/>
      <c r="V301" s="246"/>
      <c r="W301" s="246"/>
      <c r="X301" s="246">
        <v>36424473</v>
      </c>
      <c r="Y301" s="246">
        <f>SUM(D301:X301)</f>
        <v>44709211</v>
      </c>
      <c r="Z301" s="4"/>
      <c r="AA301" s="4"/>
      <c r="AB301" s="4"/>
      <c r="AC301" s="4"/>
      <c r="AD301" s="4"/>
      <c r="AE301" s="4"/>
      <c r="AF301" s="4"/>
      <c r="AG301" s="4"/>
      <c r="AH301" s="4"/>
      <c r="AI301" s="4"/>
    </row>
    <row r="302" spans="1:35" ht="15.6" x14ac:dyDescent="0.3">
      <c r="A302" s="53" t="s">
        <v>765</v>
      </c>
      <c r="B302" s="54"/>
      <c r="C302" s="50"/>
      <c r="D302" s="246">
        <f>D264+D301</f>
        <v>41484480</v>
      </c>
      <c r="E302" s="246">
        <f t="shared" ref="E302:Y302" si="24">E264+E301</f>
        <v>217518</v>
      </c>
      <c r="F302" s="246">
        <f t="shared" si="24"/>
        <v>90107605</v>
      </c>
      <c r="G302" s="246">
        <f t="shared" si="24"/>
        <v>7887907</v>
      </c>
      <c r="H302" s="246">
        <f t="shared" si="24"/>
        <v>44044569</v>
      </c>
      <c r="I302" s="246">
        <f t="shared" si="24"/>
        <v>1775020</v>
      </c>
      <c r="J302" s="246">
        <f t="shared" si="24"/>
        <v>505614</v>
      </c>
      <c r="K302" s="246">
        <f t="shared" si="24"/>
        <v>16182690</v>
      </c>
      <c r="L302" s="246">
        <f t="shared" si="24"/>
        <v>3006595</v>
      </c>
      <c r="M302" s="246">
        <f t="shared" si="24"/>
        <v>3556486</v>
      </c>
      <c r="N302" s="246">
        <f t="shared" si="24"/>
        <v>2416632</v>
      </c>
      <c r="O302" s="246">
        <f t="shared" si="24"/>
        <v>287624</v>
      </c>
      <c r="P302" s="246">
        <f t="shared" si="24"/>
        <v>43738</v>
      </c>
      <c r="Q302" s="246">
        <f t="shared" si="24"/>
        <v>9077815</v>
      </c>
      <c r="R302" s="246">
        <f t="shared" si="24"/>
        <v>3216953</v>
      </c>
      <c r="S302" s="246">
        <f t="shared" si="24"/>
        <v>2621735</v>
      </c>
      <c r="T302" s="246">
        <f t="shared" si="24"/>
        <v>109711</v>
      </c>
      <c r="U302" s="246">
        <f t="shared" si="24"/>
        <v>2062148</v>
      </c>
      <c r="V302" s="246">
        <f t="shared" si="24"/>
        <v>6069250</v>
      </c>
      <c r="W302" s="246">
        <f t="shared" si="24"/>
        <v>210198</v>
      </c>
      <c r="X302" s="246">
        <f>X264+X301</f>
        <v>37000272</v>
      </c>
      <c r="Y302" s="246">
        <f t="shared" si="24"/>
        <v>271884560</v>
      </c>
      <c r="Z302" s="4"/>
      <c r="AA302" s="4"/>
      <c r="AB302" s="4"/>
      <c r="AC302" s="4"/>
      <c r="AD302" s="4"/>
      <c r="AE302" s="4"/>
      <c r="AF302" s="4"/>
      <c r="AG302" s="4"/>
      <c r="AH302" s="4"/>
      <c r="AI302" s="4"/>
    </row>
    <row r="303" spans="1:35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</row>
    <row r="304" spans="1:35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</row>
    <row r="305" spans="1:35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</row>
    <row r="306" spans="1:35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</row>
    <row r="307" spans="1:35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</row>
    <row r="308" spans="1:35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</row>
    <row r="309" spans="1:35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</row>
    <row r="310" spans="1:35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</row>
    <row r="311" spans="1:35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</row>
    <row r="312" spans="1:35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</row>
    <row r="313" spans="1:35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</row>
    <row r="314" spans="1:35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</row>
    <row r="315" spans="1:35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2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N99"/>
  <sheetViews>
    <sheetView workbookViewId="0">
      <selection activeCell="A2" sqref="A2:IV3"/>
    </sheetView>
  </sheetViews>
  <sheetFormatPr defaultRowHeight="14.4" x14ac:dyDescent="0.3"/>
  <cols>
    <col min="1" max="1" width="92.5546875" customWidth="1"/>
    <col min="3" max="3" width="12.44140625" bestFit="1" customWidth="1"/>
    <col min="4" max="4" width="13" customWidth="1"/>
    <col min="5" max="5" width="12.44140625" bestFit="1" customWidth="1"/>
    <col min="6" max="7" width="12.33203125" customWidth="1"/>
    <col min="8" max="8" width="11.33203125" customWidth="1"/>
    <col min="9" max="9" width="9.44140625" bestFit="1" customWidth="1"/>
    <col min="10" max="10" width="12.33203125" customWidth="1"/>
    <col min="11" max="11" width="14.5546875" bestFit="1" customWidth="1"/>
    <col min="12" max="12" width="14.44140625" bestFit="1" customWidth="1"/>
    <col min="13" max="13" width="13.5546875" customWidth="1"/>
    <col min="14" max="14" width="12.44140625" bestFit="1" customWidth="1"/>
  </cols>
  <sheetData>
    <row r="1" spans="1:14" s="303" customFormat="1" x14ac:dyDescent="0.3">
      <c r="A1" s="327"/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</row>
    <row r="2" spans="1:14" s="303" customFormat="1" ht="24" customHeight="1" x14ac:dyDescent="0.35">
      <c r="A2" s="312" t="s">
        <v>1107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</row>
    <row r="3" spans="1:14" s="303" customFormat="1" ht="24" customHeight="1" x14ac:dyDescent="0.35">
      <c r="A3" s="313" t="s">
        <v>1083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</row>
    <row r="4" spans="1:14" ht="24" customHeight="1" x14ac:dyDescent="0.35">
      <c r="A4" s="314" t="s">
        <v>1005</v>
      </c>
      <c r="B4" s="315"/>
      <c r="C4" s="315"/>
      <c r="D4" s="315"/>
      <c r="E4" s="315"/>
      <c r="F4" s="316"/>
      <c r="G4" s="317"/>
      <c r="H4" s="317"/>
      <c r="I4" s="317"/>
      <c r="J4" s="317"/>
      <c r="K4" s="317"/>
      <c r="L4" s="317"/>
      <c r="M4" s="317"/>
      <c r="N4" s="317"/>
    </row>
    <row r="5" spans="1:14" ht="18" x14ac:dyDescent="0.35">
      <c r="A5" s="59"/>
      <c r="G5" s="303"/>
      <c r="H5" s="303"/>
      <c r="J5" s="303"/>
    </row>
    <row r="6" spans="1:14" x14ac:dyDescent="0.3">
      <c r="A6" s="126" t="s">
        <v>936</v>
      </c>
    </row>
    <row r="7" spans="1:14" ht="30" customHeight="1" x14ac:dyDescent="0.3">
      <c r="A7" s="323" t="s">
        <v>245</v>
      </c>
      <c r="B7" s="325" t="s">
        <v>246</v>
      </c>
      <c r="C7" s="328" t="s">
        <v>860</v>
      </c>
      <c r="D7" s="328"/>
      <c r="E7" s="328"/>
      <c r="F7" s="328" t="s">
        <v>861</v>
      </c>
      <c r="G7" s="328"/>
      <c r="H7" s="328"/>
      <c r="I7" s="328" t="s">
        <v>862</v>
      </c>
      <c r="J7" s="328"/>
      <c r="K7" s="328"/>
      <c r="L7" s="321" t="s">
        <v>964</v>
      </c>
      <c r="M7" s="321"/>
      <c r="N7" s="321"/>
    </row>
    <row r="8" spans="1:14" ht="26.4" x14ac:dyDescent="0.3">
      <c r="A8" s="329"/>
      <c r="B8" s="330"/>
      <c r="C8" s="3" t="s">
        <v>966</v>
      </c>
      <c r="D8" s="3" t="s">
        <v>28</v>
      </c>
      <c r="E8" s="125" t="s">
        <v>29</v>
      </c>
      <c r="F8" s="3" t="s">
        <v>966</v>
      </c>
      <c r="G8" s="3" t="s">
        <v>28</v>
      </c>
      <c r="H8" s="125" t="s">
        <v>29</v>
      </c>
      <c r="I8" s="3" t="s">
        <v>966</v>
      </c>
      <c r="J8" s="3" t="s">
        <v>28</v>
      </c>
      <c r="K8" s="125" t="s">
        <v>29</v>
      </c>
      <c r="L8" s="3" t="s">
        <v>966</v>
      </c>
      <c r="M8" s="3" t="s">
        <v>28</v>
      </c>
      <c r="N8" s="125" t="s">
        <v>29</v>
      </c>
    </row>
    <row r="9" spans="1:14" ht="15" customHeight="1" x14ac:dyDescent="0.3">
      <c r="A9" s="42" t="s">
        <v>436</v>
      </c>
      <c r="B9" s="6" t="s">
        <v>437</v>
      </c>
      <c r="C9" s="238">
        <v>14257940</v>
      </c>
      <c r="D9" s="238">
        <v>14473085</v>
      </c>
      <c r="E9" s="238">
        <v>14473085</v>
      </c>
      <c r="F9" s="238"/>
      <c r="G9" s="238"/>
      <c r="H9" s="238"/>
      <c r="I9" s="238"/>
      <c r="J9" s="238"/>
      <c r="K9" s="238"/>
      <c r="L9" s="238">
        <f>C9+F9+I9</f>
        <v>14257940</v>
      </c>
      <c r="M9" s="238">
        <f>D9+G9+J9</f>
        <v>14473085</v>
      </c>
      <c r="N9" s="238">
        <f>E9+H9+K9</f>
        <v>14473085</v>
      </c>
    </row>
    <row r="10" spans="1:14" ht="15" customHeight="1" x14ac:dyDescent="0.3">
      <c r="A10" s="5" t="s">
        <v>438</v>
      </c>
      <c r="B10" s="6" t="s">
        <v>439</v>
      </c>
      <c r="C10" s="238">
        <v>36413730</v>
      </c>
      <c r="D10" s="238">
        <v>32581935</v>
      </c>
      <c r="E10" s="238">
        <v>32581935</v>
      </c>
      <c r="F10" s="238"/>
      <c r="G10" s="238"/>
      <c r="H10" s="238"/>
      <c r="I10" s="238"/>
      <c r="J10" s="238"/>
      <c r="K10" s="238"/>
      <c r="L10" s="238">
        <f t="shared" ref="L10:L73" si="0">C10+F10+I10</f>
        <v>36413730</v>
      </c>
      <c r="M10" s="238">
        <f t="shared" ref="M10:M73" si="1">D10+G10+J10</f>
        <v>32581935</v>
      </c>
      <c r="N10" s="238">
        <f t="shared" ref="N10:N73" si="2">E10+H10+K10</f>
        <v>32581935</v>
      </c>
    </row>
    <row r="11" spans="1:14" ht="15" customHeight="1" x14ac:dyDescent="0.3">
      <c r="A11" s="5" t="s">
        <v>440</v>
      </c>
      <c r="B11" s="6" t="s">
        <v>441</v>
      </c>
      <c r="C11" s="238">
        <v>20856831</v>
      </c>
      <c r="D11" s="238">
        <v>17487028</v>
      </c>
      <c r="E11" s="238">
        <v>17487028</v>
      </c>
      <c r="F11" s="238"/>
      <c r="G11" s="238"/>
      <c r="H11" s="238"/>
      <c r="I11" s="238"/>
      <c r="J11" s="238"/>
      <c r="K11" s="238"/>
      <c r="L11" s="238">
        <f t="shared" si="0"/>
        <v>20856831</v>
      </c>
      <c r="M11" s="238">
        <f t="shared" si="1"/>
        <v>17487028</v>
      </c>
      <c r="N11" s="238">
        <f t="shared" si="2"/>
        <v>17487028</v>
      </c>
    </row>
    <row r="12" spans="1:14" ht="15" customHeight="1" x14ac:dyDescent="0.3">
      <c r="A12" s="5" t="s">
        <v>442</v>
      </c>
      <c r="B12" s="6" t="s">
        <v>443</v>
      </c>
      <c r="C12" s="238">
        <v>1800000</v>
      </c>
      <c r="D12" s="238">
        <v>2459794</v>
      </c>
      <c r="E12" s="238">
        <v>2459794</v>
      </c>
      <c r="F12" s="238"/>
      <c r="G12" s="238"/>
      <c r="H12" s="238"/>
      <c r="I12" s="238"/>
      <c r="J12" s="238"/>
      <c r="K12" s="238"/>
      <c r="L12" s="238">
        <f t="shared" si="0"/>
        <v>1800000</v>
      </c>
      <c r="M12" s="238">
        <f t="shared" si="1"/>
        <v>2459794</v>
      </c>
      <c r="N12" s="238">
        <f t="shared" si="2"/>
        <v>2459794</v>
      </c>
    </row>
    <row r="13" spans="1:14" ht="15" customHeight="1" x14ac:dyDescent="0.3">
      <c r="A13" s="5" t="s">
        <v>444</v>
      </c>
      <c r="B13" s="6" t="s">
        <v>445</v>
      </c>
      <c r="C13" s="238"/>
      <c r="D13" s="238">
        <v>933450</v>
      </c>
      <c r="E13" s="238">
        <v>933450</v>
      </c>
      <c r="F13" s="238"/>
      <c r="G13" s="238"/>
      <c r="H13" s="238"/>
      <c r="I13" s="238"/>
      <c r="J13" s="238"/>
      <c r="K13" s="238"/>
      <c r="L13" s="238">
        <f t="shared" si="0"/>
        <v>0</v>
      </c>
      <c r="M13" s="238">
        <f t="shared" si="1"/>
        <v>933450</v>
      </c>
      <c r="N13" s="238">
        <f t="shared" si="2"/>
        <v>933450</v>
      </c>
    </row>
    <row r="14" spans="1:14" ht="15" customHeight="1" x14ac:dyDescent="0.3">
      <c r="A14" s="5" t="s">
        <v>446</v>
      </c>
      <c r="B14" s="6" t="s">
        <v>447</v>
      </c>
      <c r="C14" s="238"/>
      <c r="D14" s="238"/>
      <c r="E14" s="238"/>
      <c r="F14" s="238"/>
      <c r="G14" s="238"/>
      <c r="H14" s="238"/>
      <c r="I14" s="238"/>
      <c r="J14" s="238"/>
      <c r="K14" s="238"/>
      <c r="L14" s="238">
        <f t="shared" si="0"/>
        <v>0</v>
      </c>
      <c r="M14" s="238">
        <f t="shared" si="1"/>
        <v>0</v>
      </c>
      <c r="N14" s="238">
        <f t="shared" si="2"/>
        <v>0</v>
      </c>
    </row>
    <row r="15" spans="1:14" ht="15" customHeight="1" x14ac:dyDescent="0.3">
      <c r="A15" s="9" t="s">
        <v>768</v>
      </c>
      <c r="B15" s="10" t="s">
        <v>448</v>
      </c>
      <c r="C15" s="238">
        <f>SUM(C9:C14)</f>
        <v>73328501</v>
      </c>
      <c r="D15" s="238">
        <f t="shared" ref="D15:K15" si="3">SUM(D9:D14)</f>
        <v>67935292</v>
      </c>
      <c r="E15" s="238">
        <f t="shared" si="3"/>
        <v>67935292</v>
      </c>
      <c r="F15" s="238">
        <f t="shared" si="3"/>
        <v>0</v>
      </c>
      <c r="G15" s="238">
        <f t="shared" si="3"/>
        <v>0</v>
      </c>
      <c r="H15" s="238">
        <f t="shared" si="3"/>
        <v>0</v>
      </c>
      <c r="I15" s="238">
        <f t="shared" si="3"/>
        <v>0</v>
      </c>
      <c r="J15" s="238">
        <f t="shared" si="3"/>
        <v>0</v>
      </c>
      <c r="K15" s="238">
        <f t="shared" si="3"/>
        <v>0</v>
      </c>
      <c r="L15" s="238">
        <f t="shared" si="0"/>
        <v>73328501</v>
      </c>
      <c r="M15" s="238">
        <f t="shared" si="1"/>
        <v>67935292</v>
      </c>
      <c r="N15" s="238">
        <f t="shared" si="2"/>
        <v>67935292</v>
      </c>
    </row>
    <row r="16" spans="1:14" ht="15" customHeight="1" x14ac:dyDescent="0.3">
      <c r="A16" s="5" t="s">
        <v>449</v>
      </c>
      <c r="B16" s="6" t="s">
        <v>450</v>
      </c>
      <c r="C16" s="238"/>
      <c r="D16" s="238"/>
      <c r="E16" s="238"/>
      <c r="F16" s="238"/>
      <c r="G16" s="238"/>
      <c r="H16" s="238"/>
      <c r="I16" s="238"/>
      <c r="J16" s="238"/>
      <c r="K16" s="238"/>
      <c r="L16" s="238">
        <f t="shared" si="0"/>
        <v>0</v>
      </c>
      <c r="M16" s="238">
        <f t="shared" si="1"/>
        <v>0</v>
      </c>
      <c r="N16" s="238">
        <f t="shared" si="2"/>
        <v>0</v>
      </c>
    </row>
    <row r="17" spans="1:14" ht="15" customHeight="1" x14ac:dyDescent="0.3">
      <c r="A17" s="5" t="s">
        <v>451</v>
      </c>
      <c r="B17" s="6" t="s">
        <v>452</v>
      </c>
      <c r="C17" s="238"/>
      <c r="D17" s="238"/>
      <c r="E17" s="238"/>
      <c r="F17" s="238"/>
      <c r="G17" s="238"/>
      <c r="H17" s="238"/>
      <c r="I17" s="238"/>
      <c r="J17" s="238"/>
      <c r="K17" s="238"/>
      <c r="L17" s="238">
        <f t="shared" si="0"/>
        <v>0</v>
      </c>
      <c r="M17" s="238">
        <f t="shared" si="1"/>
        <v>0</v>
      </c>
      <c r="N17" s="238">
        <f t="shared" si="2"/>
        <v>0</v>
      </c>
    </row>
    <row r="18" spans="1:14" ht="15" customHeight="1" x14ac:dyDescent="0.3">
      <c r="A18" s="5" t="s">
        <v>730</v>
      </c>
      <c r="B18" s="6" t="s">
        <v>453</v>
      </c>
      <c r="C18" s="238"/>
      <c r="D18" s="238"/>
      <c r="E18" s="238"/>
      <c r="F18" s="238"/>
      <c r="G18" s="238"/>
      <c r="H18" s="238"/>
      <c r="I18" s="238"/>
      <c r="J18" s="238"/>
      <c r="K18" s="238"/>
      <c r="L18" s="238">
        <f t="shared" si="0"/>
        <v>0</v>
      </c>
      <c r="M18" s="238">
        <f t="shared" si="1"/>
        <v>0</v>
      </c>
      <c r="N18" s="238">
        <f t="shared" si="2"/>
        <v>0</v>
      </c>
    </row>
    <row r="19" spans="1:14" ht="15" customHeight="1" x14ac:dyDescent="0.3">
      <c r="A19" s="5" t="s">
        <v>731</v>
      </c>
      <c r="B19" s="6" t="s">
        <v>454</v>
      </c>
      <c r="C19" s="238"/>
      <c r="D19" s="238"/>
      <c r="E19" s="238"/>
      <c r="F19" s="238"/>
      <c r="G19" s="238"/>
      <c r="H19" s="238"/>
      <c r="I19" s="238"/>
      <c r="J19" s="238"/>
      <c r="K19" s="238"/>
      <c r="L19" s="238">
        <f t="shared" si="0"/>
        <v>0</v>
      </c>
      <c r="M19" s="238">
        <f t="shared" si="1"/>
        <v>0</v>
      </c>
      <c r="N19" s="238">
        <f t="shared" si="2"/>
        <v>0</v>
      </c>
    </row>
    <row r="20" spans="1:14" ht="15" customHeight="1" x14ac:dyDescent="0.3">
      <c r="A20" s="5" t="s">
        <v>732</v>
      </c>
      <c r="B20" s="6" t="s">
        <v>455</v>
      </c>
      <c r="C20" s="238">
        <v>1887164</v>
      </c>
      <c r="D20" s="238">
        <v>1887164</v>
      </c>
      <c r="E20" s="238">
        <v>25780122</v>
      </c>
      <c r="F20" s="238"/>
      <c r="G20" s="238"/>
      <c r="H20" s="238"/>
      <c r="I20" s="238"/>
      <c r="J20" s="238"/>
      <c r="K20" s="238"/>
      <c r="L20" s="238">
        <f t="shared" si="0"/>
        <v>1887164</v>
      </c>
      <c r="M20" s="238">
        <f t="shared" si="1"/>
        <v>1887164</v>
      </c>
      <c r="N20" s="238">
        <f t="shared" si="2"/>
        <v>25780122</v>
      </c>
    </row>
    <row r="21" spans="1:14" ht="15" customHeight="1" x14ac:dyDescent="0.3">
      <c r="A21" s="48" t="s">
        <v>769</v>
      </c>
      <c r="B21" s="61" t="s">
        <v>456</v>
      </c>
      <c r="C21" s="238">
        <f>SUM(C15:C20)</f>
        <v>75215665</v>
      </c>
      <c r="D21" s="238">
        <f t="shared" ref="D21:K21" si="4">SUM(D15:D20)</f>
        <v>69822456</v>
      </c>
      <c r="E21" s="238">
        <f t="shared" si="4"/>
        <v>93715414</v>
      </c>
      <c r="F21" s="238">
        <f t="shared" si="4"/>
        <v>0</v>
      </c>
      <c r="G21" s="238">
        <f t="shared" si="4"/>
        <v>0</v>
      </c>
      <c r="H21" s="238">
        <f t="shared" si="4"/>
        <v>0</v>
      </c>
      <c r="I21" s="238">
        <f t="shared" si="4"/>
        <v>0</v>
      </c>
      <c r="J21" s="238">
        <f t="shared" si="4"/>
        <v>0</v>
      </c>
      <c r="K21" s="238">
        <f t="shared" si="4"/>
        <v>0</v>
      </c>
      <c r="L21" s="238">
        <f t="shared" si="0"/>
        <v>75215665</v>
      </c>
      <c r="M21" s="238">
        <f t="shared" si="1"/>
        <v>69822456</v>
      </c>
      <c r="N21" s="238">
        <f t="shared" si="2"/>
        <v>93715414</v>
      </c>
    </row>
    <row r="22" spans="1:14" ht="15" customHeight="1" x14ac:dyDescent="0.3">
      <c r="A22" s="5" t="s">
        <v>736</v>
      </c>
      <c r="B22" s="6" t="s">
        <v>465</v>
      </c>
      <c r="C22" s="238"/>
      <c r="D22" s="238"/>
      <c r="E22" s="238"/>
      <c r="F22" s="238"/>
      <c r="G22" s="238"/>
      <c r="H22" s="238"/>
      <c r="I22" s="238"/>
      <c r="J22" s="238"/>
      <c r="K22" s="238"/>
      <c r="L22" s="238">
        <f t="shared" si="0"/>
        <v>0</v>
      </c>
      <c r="M22" s="238">
        <f t="shared" si="1"/>
        <v>0</v>
      </c>
      <c r="N22" s="238">
        <f t="shared" si="2"/>
        <v>0</v>
      </c>
    </row>
    <row r="23" spans="1:14" ht="15" customHeight="1" x14ac:dyDescent="0.3">
      <c r="A23" s="5" t="s">
        <v>737</v>
      </c>
      <c r="B23" s="6" t="s">
        <v>469</v>
      </c>
      <c r="C23" s="238"/>
      <c r="D23" s="238"/>
      <c r="E23" s="238"/>
      <c r="F23" s="238"/>
      <c r="G23" s="238"/>
      <c r="H23" s="238"/>
      <c r="I23" s="238"/>
      <c r="J23" s="238"/>
      <c r="K23" s="238"/>
      <c r="L23" s="238">
        <f t="shared" si="0"/>
        <v>0</v>
      </c>
      <c r="M23" s="238">
        <f t="shared" si="1"/>
        <v>0</v>
      </c>
      <c r="N23" s="238">
        <f t="shared" si="2"/>
        <v>0</v>
      </c>
    </row>
    <row r="24" spans="1:14" ht="15" customHeight="1" x14ac:dyDescent="0.3">
      <c r="A24" s="9" t="s">
        <v>771</v>
      </c>
      <c r="B24" s="10" t="s">
        <v>470</v>
      </c>
      <c r="C24" s="238">
        <f>SUM(C22:C23)</f>
        <v>0</v>
      </c>
      <c r="D24" s="238">
        <f t="shared" ref="D24:K24" si="5">SUM(D22:D23)</f>
        <v>0</v>
      </c>
      <c r="E24" s="238">
        <f t="shared" si="5"/>
        <v>0</v>
      </c>
      <c r="F24" s="238">
        <f t="shared" si="5"/>
        <v>0</v>
      </c>
      <c r="G24" s="238">
        <f t="shared" si="5"/>
        <v>0</v>
      </c>
      <c r="H24" s="238">
        <f t="shared" si="5"/>
        <v>0</v>
      </c>
      <c r="I24" s="238">
        <f t="shared" si="5"/>
        <v>0</v>
      </c>
      <c r="J24" s="238">
        <f t="shared" si="5"/>
        <v>0</v>
      </c>
      <c r="K24" s="238">
        <f t="shared" si="5"/>
        <v>0</v>
      </c>
      <c r="L24" s="238">
        <f t="shared" si="0"/>
        <v>0</v>
      </c>
      <c r="M24" s="238">
        <f t="shared" si="1"/>
        <v>0</v>
      </c>
      <c r="N24" s="238">
        <f t="shared" si="2"/>
        <v>0</v>
      </c>
    </row>
    <row r="25" spans="1:14" ht="15" customHeight="1" x14ac:dyDescent="0.3">
      <c r="A25" s="5" t="s">
        <v>738</v>
      </c>
      <c r="B25" s="6" t="s">
        <v>471</v>
      </c>
      <c r="C25" s="238"/>
      <c r="D25" s="238"/>
      <c r="E25" s="238"/>
      <c r="F25" s="238"/>
      <c r="G25" s="238"/>
      <c r="H25" s="238"/>
      <c r="I25" s="238"/>
      <c r="J25" s="238"/>
      <c r="K25" s="238"/>
      <c r="L25" s="238">
        <f t="shared" si="0"/>
        <v>0</v>
      </c>
      <c r="M25" s="238">
        <f t="shared" si="1"/>
        <v>0</v>
      </c>
      <c r="N25" s="238">
        <f t="shared" si="2"/>
        <v>0</v>
      </c>
    </row>
    <row r="26" spans="1:14" ht="15" customHeight="1" x14ac:dyDescent="0.3">
      <c r="A26" s="5" t="s">
        <v>739</v>
      </c>
      <c r="B26" s="6" t="s">
        <v>472</v>
      </c>
      <c r="C26" s="238"/>
      <c r="D26" s="238"/>
      <c r="E26" s="238"/>
      <c r="F26" s="238"/>
      <c r="G26" s="238"/>
      <c r="H26" s="238"/>
      <c r="I26" s="238"/>
      <c r="J26" s="238"/>
      <c r="K26" s="238"/>
      <c r="L26" s="238">
        <f t="shared" si="0"/>
        <v>0</v>
      </c>
      <c r="M26" s="238">
        <f t="shared" si="1"/>
        <v>0</v>
      </c>
      <c r="N26" s="238">
        <f t="shared" si="2"/>
        <v>0</v>
      </c>
    </row>
    <row r="27" spans="1:14" ht="15" customHeight="1" x14ac:dyDescent="0.3">
      <c r="A27" s="5" t="s">
        <v>740</v>
      </c>
      <c r="B27" s="6" t="s">
        <v>473</v>
      </c>
      <c r="C27" s="238">
        <v>3400000</v>
      </c>
      <c r="D27" s="238">
        <v>3400000</v>
      </c>
      <c r="E27" s="238">
        <v>2321960</v>
      </c>
      <c r="F27" s="238"/>
      <c r="G27" s="238"/>
      <c r="H27" s="238"/>
      <c r="I27" s="238"/>
      <c r="J27" s="238"/>
      <c r="K27" s="238"/>
      <c r="L27" s="238">
        <f t="shared" si="0"/>
        <v>3400000</v>
      </c>
      <c r="M27" s="238">
        <f t="shared" si="1"/>
        <v>3400000</v>
      </c>
      <c r="N27" s="238">
        <f t="shared" si="2"/>
        <v>2321960</v>
      </c>
    </row>
    <row r="28" spans="1:14" ht="15" customHeight="1" x14ac:dyDescent="0.3">
      <c r="A28" s="5" t="s">
        <v>741</v>
      </c>
      <c r="B28" s="6" t="s">
        <v>474</v>
      </c>
      <c r="C28" s="238">
        <v>25000000</v>
      </c>
      <c r="D28" s="238">
        <v>32197875</v>
      </c>
      <c r="E28" s="238">
        <v>20763087</v>
      </c>
      <c r="F28" s="238"/>
      <c r="G28" s="238"/>
      <c r="H28" s="238"/>
      <c r="I28" s="238"/>
      <c r="J28" s="238"/>
      <c r="K28" s="238"/>
      <c r="L28" s="238">
        <f t="shared" si="0"/>
        <v>25000000</v>
      </c>
      <c r="M28" s="238">
        <f t="shared" si="1"/>
        <v>32197875</v>
      </c>
      <c r="N28" s="238">
        <f t="shared" si="2"/>
        <v>20763087</v>
      </c>
    </row>
    <row r="29" spans="1:14" ht="15" customHeight="1" x14ac:dyDescent="0.3">
      <c r="A29" s="5" t="s">
        <v>742</v>
      </c>
      <c r="B29" s="6" t="s">
        <v>477</v>
      </c>
      <c r="C29" s="238"/>
      <c r="D29" s="238"/>
      <c r="E29" s="238"/>
      <c r="F29" s="238"/>
      <c r="G29" s="238"/>
      <c r="H29" s="238"/>
      <c r="I29" s="238"/>
      <c r="J29" s="238"/>
      <c r="K29" s="238"/>
      <c r="L29" s="238">
        <f t="shared" si="0"/>
        <v>0</v>
      </c>
      <c r="M29" s="238">
        <f t="shared" si="1"/>
        <v>0</v>
      </c>
      <c r="N29" s="238">
        <f t="shared" si="2"/>
        <v>0</v>
      </c>
    </row>
    <row r="30" spans="1:14" ht="15" customHeight="1" x14ac:dyDescent="0.3">
      <c r="A30" s="5" t="s">
        <v>478</v>
      </c>
      <c r="B30" s="6" t="s">
        <v>479</v>
      </c>
      <c r="C30" s="238"/>
      <c r="D30" s="238"/>
      <c r="E30" s="238"/>
      <c r="F30" s="238"/>
      <c r="G30" s="238"/>
      <c r="H30" s="238"/>
      <c r="I30" s="238"/>
      <c r="J30" s="238"/>
      <c r="K30" s="238"/>
      <c r="L30" s="238">
        <f t="shared" si="0"/>
        <v>0</v>
      </c>
      <c r="M30" s="238">
        <f t="shared" si="1"/>
        <v>0</v>
      </c>
      <c r="N30" s="238">
        <f t="shared" si="2"/>
        <v>0</v>
      </c>
    </row>
    <row r="31" spans="1:14" ht="15" customHeight="1" x14ac:dyDescent="0.3">
      <c r="A31" s="5" t="s">
        <v>743</v>
      </c>
      <c r="B31" s="6" t="s">
        <v>480</v>
      </c>
      <c r="C31" s="238">
        <v>3000000</v>
      </c>
      <c r="D31" s="238">
        <v>0</v>
      </c>
      <c r="E31" s="238">
        <v>0</v>
      </c>
      <c r="F31" s="238"/>
      <c r="G31" s="238"/>
      <c r="H31" s="238"/>
      <c r="I31" s="238"/>
      <c r="J31" s="238"/>
      <c r="K31" s="238"/>
      <c r="L31" s="238">
        <f t="shared" si="0"/>
        <v>3000000</v>
      </c>
      <c r="M31" s="238">
        <f t="shared" si="1"/>
        <v>0</v>
      </c>
      <c r="N31" s="238">
        <f t="shared" si="2"/>
        <v>0</v>
      </c>
    </row>
    <row r="32" spans="1:14" ht="15" customHeight="1" x14ac:dyDescent="0.3">
      <c r="A32" s="5" t="s">
        <v>744</v>
      </c>
      <c r="B32" s="6" t="s">
        <v>485</v>
      </c>
      <c r="C32" s="238"/>
      <c r="D32" s="238"/>
      <c r="E32" s="238"/>
      <c r="F32" s="238"/>
      <c r="G32" s="238"/>
      <c r="H32" s="238"/>
      <c r="I32" s="238"/>
      <c r="J32" s="238"/>
      <c r="K32" s="238"/>
      <c r="L32" s="238">
        <f t="shared" si="0"/>
        <v>0</v>
      </c>
      <c r="M32" s="238">
        <f t="shared" si="1"/>
        <v>0</v>
      </c>
      <c r="N32" s="238">
        <f t="shared" si="2"/>
        <v>0</v>
      </c>
    </row>
    <row r="33" spans="1:14" ht="15" customHeight="1" x14ac:dyDescent="0.3">
      <c r="A33" s="9" t="s">
        <v>772</v>
      </c>
      <c r="B33" s="10" t="s">
        <v>501</v>
      </c>
      <c r="C33" s="238">
        <f>SUM(C28:C32)</f>
        <v>28000000</v>
      </c>
      <c r="D33" s="238">
        <f t="shared" ref="D33:K33" si="6">SUM(D28:D32)</f>
        <v>32197875</v>
      </c>
      <c r="E33" s="238">
        <f>SUM(E28:E32)</f>
        <v>20763087</v>
      </c>
      <c r="F33" s="238">
        <f t="shared" si="6"/>
        <v>0</v>
      </c>
      <c r="G33" s="238">
        <f t="shared" si="6"/>
        <v>0</v>
      </c>
      <c r="H33" s="238">
        <f t="shared" si="6"/>
        <v>0</v>
      </c>
      <c r="I33" s="238">
        <f t="shared" si="6"/>
        <v>0</v>
      </c>
      <c r="J33" s="238">
        <f t="shared" si="6"/>
        <v>0</v>
      </c>
      <c r="K33" s="238">
        <f t="shared" si="6"/>
        <v>0</v>
      </c>
      <c r="L33" s="238">
        <f t="shared" si="0"/>
        <v>28000000</v>
      </c>
      <c r="M33" s="238">
        <f t="shared" si="1"/>
        <v>32197875</v>
      </c>
      <c r="N33" s="238">
        <f t="shared" si="2"/>
        <v>20763087</v>
      </c>
    </row>
    <row r="34" spans="1:14" ht="15" customHeight="1" x14ac:dyDescent="0.3">
      <c r="A34" s="5" t="s">
        <v>745</v>
      </c>
      <c r="B34" s="6" t="s">
        <v>502</v>
      </c>
      <c r="C34" s="238">
        <v>250000</v>
      </c>
      <c r="D34" s="238">
        <v>250000</v>
      </c>
      <c r="E34" s="238">
        <v>216714</v>
      </c>
      <c r="F34" s="238"/>
      <c r="G34" s="238"/>
      <c r="H34" s="238"/>
      <c r="I34" s="238"/>
      <c r="J34" s="238"/>
      <c r="K34" s="238"/>
      <c r="L34" s="238">
        <f t="shared" si="0"/>
        <v>250000</v>
      </c>
      <c r="M34" s="238">
        <f t="shared" si="1"/>
        <v>250000</v>
      </c>
      <c r="N34" s="238">
        <f t="shared" si="2"/>
        <v>216714</v>
      </c>
    </row>
    <row r="35" spans="1:14" ht="15" customHeight="1" x14ac:dyDescent="0.3">
      <c r="A35" s="48" t="s">
        <v>773</v>
      </c>
      <c r="B35" s="61" t="s">
        <v>503</v>
      </c>
      <c r="C35" s="238">
        <f>C24+C25+C26+C27+C33+C34</f>
        <v>31650000</v>
      </c>
      <c r="D35" s="238">
        <f t="shared" ref="D35:K35" si="7">D24+D25+D26+D27+D33+D34</f>
        <v>35847875</v>
      </c>
      <c r="E35" s="238">
        <f>E24+E25+E26+E27+E33+E34</f>
        <v>23301761</v>
      </c>
      <c r="F35" s="238">
        <f t="shared" si="7"/>
        <v>0</v>
      </c>
      <c r="G35" s="238">
        <f t="shared" si="7"/>
        <v>0</v>
      </c>
      <c r="H35" s="238">
        <f t="shared" si="7"/>
        <v>0</v>
      </c>
      <c r="I35" s="238">
        <f t="shared" si="7"/>
        <v>0</v>
      </c>
      <c r="J35" s="238">
        <f t="shared" si="7"/>
        <v>0</v>
      </c>
      <c r="K35" s="238">
        <f t="shared" si="7"/>
        <v>0</v>
      </c>
      <c r="L35" s="238">
        <f t="shared" si="0"/>
        <v>31650000</v>
      </c>
      <c r="M35" s="238">
        <f t="shared" si="1"/>
        <v>35847875</v>
      </c>
      <c r="N35" s="238">
        <f t="shared" si="2"/>
        <v>23301761</v>
      </c>
    </row>
    <row r="36" spans="1:14" ht="15" customHeight="1" x14ac:dyDescent="0.3">
      <c r="A36" s="17" t="s">
        <v>504</v>
      </c>
      <c r="B36" s="6" t="s">
        <v>505</v>
      </c>
      <c r="C36" s="238"/>
      <c r="D36" s="238"/>
      <c r="E36" s="238"/>
      <c r="F36" s="238"/>
      <c r="G36" s="238"/>
      <c r="H36" s="238"/>
      <c r="I36" s="238"/>
      <c r="J36" s="238"/>
      <c r="K36" s="238"/>
      <c r="L36" s="238">
        <f t="shared" si="0"/>
        <v>0</v>
      </c>
      <c r="M36" s="238">
        <f t="shared" si="1"/>
        <v>0</v>
      </c>
      <c r="N36" s="238">
        <f t="shared" si="2"/>
        <v>0</v>
      </c>
    </row>
    <row r="37" spans="1:14" ht="15" customHeight="1" x14ac:dyDescent="0.3">
      <c r="A37" s="17" t="s">
        <v>746</v>
      </c>
      <c r="B37" s="6" t="s">
        <v>506</v>
      </c>
      <c r="C37" s="238">
        <v>2650000</v>
      </c>
      <c r="D37" s="238">
        <v>3000000</v>
      </c>
      <c r="E37" s="238">
        <v>2663688</v>
      </c>
      <c r="F37" s="238"/>
      <c r="G37" s="238"/>
      <c r="H37" s="238"/>
      <c r="I37" s="238"/>
      <c r="J37" s="238"/>
      <c r="K37" s="238"/>
      <c r="L37" s="238">
        <f t="shared" si="0"/>
        <v>2650000</v>
      </c>
      <c r="M37" s="238">
        <f t="shared" si="1"/>
        <v>3000000</v>
      </c>
      <c r="N37" s="238">
        <f t="shared" si="2"/>
        <v>2663688</v>
      </c>
    </row>
    <row r="38" spans="1:14" ht="15" customHeight="1" x14ac:dyDescent="0.3">
      <c r="A38" s="17" t="s">
        <v>747</v>
      </c>
      <c r="B38" s="6" t="s">
        <v>509</v>
      </c>
      <c r="C38" s="238">
        <v>1500000</v>
      </c>
      <c r="D38" s="238">
        <v>1500000</v>
      </c>
      <c r="E38" s="238">
        <v>1156329</v>
      </c>
      <c r="F38" s="238"/>
      <c r="G38" s="238"/>
      <c r="H38" s="238"/>
      <c r="I38" s="238"/>
      <c r="J38" s="238"/>
      <c r="K38" s="238"/>
      <c r="L38" s="238">
        <f t="shared" si="0"/>
        <v>1500000</v>
      </c>
      <c r="M38" s="238">
        <f t="shared" si="1"/>
        <v>1500000</v>
      </c>
      <c r="N38" s="238">
        <f t="shared" si="2"/>
        <v>1156329</v>
      </c>
    </row>
    <row r="39" spans="1:14" ht="15" customHeight="1" x14ac:dyDescent="0.3">
      <c r="A39" s="17" t="s">
        <v>748</v>
      </c>
      <c r="B39" s="6" t="s">
        <v>510</v>
      </c>
      <c r="C39" s="238">
        <v>1000000</v>
      </c>
      <c r="D39" s="238">
        <v>1000000</v>
      </c>
      <c r="E39" s="238">
        <v>517128</v>
      </c>
      <c r="F39" s="238"/>
      <c r="G39" s="238"/>
      <c r="H39" s="238"/>
      <c r="I39" s="238"/>
      <c r="J39" s="238"/>
      <c r="K39" s="238"/>
      <c r="L39" s="238">
        <f t="shared" si="0"/>
        <v>1000000</v>
      </c>
      <c r="M39" s="238">
        <f t="shared" si="1"/>
        <v>1000000</v>
      </c>
      <c r="N39" s="238">
        <f t="shared" si="2"/>
        <v>517128</v>
      </c>
    </row>
    <row r="40" spans="1:14" ht="15" customHeight="1" x14ac:dyDescent="0.3">
      <c r="A40" s="17" t="s">
        <v>517</v>
      </c>
      <c r="B40" s="6" t="s">
        <v>518</v>
      </c>
      <c r="C40" s="238">
        <v>1800000</v>
      </c>
      <c r="D40" s="238">
        <v>2300000</v>
      </c>
      <c r="E40" s="238">
        <v>1643102</v>
      </c>
      <c r="F40" s="238"/>
      <c r="G40" s="238"/>
      <c r="H40" s="238"/>
      <c r="I40" s="238"/>
      <c r="J40" s="238"/>
      <c r="K40" s="238"/>
      <c r="L40" s="238">
        <f t="shared" si="0"/>
        <v>1800000</v>
      </c>
      <c r="M40" s="238">
        <f t="shared" si="1"/>
        <v>2300000</v>
      </c>
      <c r="N40" s="238">
        <f t="shared" si="2"/>
        <v>1643102</v>
      </c>
    </row>
    <row r="41" spans="1:14" ht="15" customHeight="1" x14ac:dyDescent="0.3">
      <c r="A41" s="17" t="s">
        <v>519</v>
      </c>
      <c r="B41" s="6" t="s">
        <v>520</v>
      </c>
      <c r="C41" s="238">
        <v>1850000</v>
      </c>
      <c r="D41" s="238">
        <v>2084900</v>
      </c>
      <c r="E41" s="238">
        <v>1772191</v>
      </c>
      <c r="F41" s="238"/>
      <c r="G41" s="238"/>
      <c r="H41" s="238"/>
      <c r="I41" s="238"/>
      <c r="J41" s="238"/>
      <c r="K41" s="238"/>
      <c r="L41" s="238">
        <f t="shared" si="0"/>
        <v>1850000</v>
      </c>
      <c r="M41" s="238">
        <f t="shared" si="1"/>
        <v>2084900</v>
      </c>
      <c r="N41" s="238">
        <f t="shared" si="2"/>
        <v>1772191</v>
      </c>
    </row>
    <row r="42" spans="1:14" ht="15" customHeight="1" x14ac:dyDescent="0.3">
      <c r="A42" s="17" t="s">
        <v>521</v>
      </c>
      <c r="B42" s="6" t="s">
        <v>522</v>
      </c>
      <c r="C42" s="238"/>
      <c r="D42" s="238"/>
      <c r="E42" s="238"/>
      <c r="F42" s="238"/>
      <c r="G42" s="238"/>
      <c r="H42" s="238"/>
      <c r="I42" s="238"/>
      <c r="J42" s="238"/>
      <c r="K42" s="238"/>
      <c r="L42" s="238">
        <f t="shared" si="0"/>
        <v>0</v>
      </c>
      <c r="M42" s="238">
        <f t="shared" si="1"/>
        <v>0</v>
      </c>
      <c r="N42" s="238">
        <f t="shared" si="2"/>
        <v>0</v>
      </c>
    </row>
    <row r="43" spans="1:14" ht="15" customHeight="1" x14ac:dyDescent="0.3">
      <c r="A43" s="17" t="s">
        <v>749</v>
      </c>
      <c r="B43" s="6" t="s">
        <v>523</v>
      </c>
      <c r="C43" s="238">
        <v>300000</v>
      </c>
      <c r="D43" s="238">
        <v>300000</v>
      </c>
      <c r="E43" s="238">
        <v>0</v>
      </c>
      <c r="F43" s="238"/>
      <c r="G43" s="238"/>
      <c r="H43" s="238"/>
      <c r="I43" s="238"/>
      <c r="J43" s="238"/>
      <c r="K43" s="238"/>
      <c r="L43" s="238">
        <f t="shared" si="0"/>
        <v>300000</v>
      </c>
      <c r="M43" s="238">
        <f t="shared" si="1"/>
        <v>300000</v>
      </c>
      <c r="N43" s="238">
        <f t="shared" si="2"/>
        <v>0</v>
      </c>
    </row>
    <row r="44" spans="1:14" ht="15" customHeight="1" x14ac:dyDescent="0.3">
      <c r="A44" s="17" t="s">
        <v>750</v>
      </c>
      <c r="B44" s="6" t="s">
        <v>525</v>
      </c>
      <c r="C44" s="238"/>
      <c r="D44" s="238"/>
      <c r="E44" s="238"/>
      <c r="F44" s="238"/>
      <c r="G44" s="238"/>
      <c r="H44" s="238"/>
      <c r="I44" s="238"/>
      <c r="J44" s="238"/>
      <c r="K44" s="238"/>
      <c r="L44" s="238">
        <f t="shared" si="0"/>
        <v>0</v>
      </c>
      <c r="M44" s="238">
        <f t="shared" si="1"/>
        <v>0</v>
      </c>
      <c r="N44" s="238">
        <f t="shared" si="2"/>
        <v>0</v>
      </c>
    </row>
    <row r="45" spans="1:14" ht="15" customHeight="1" x14ac:dyDescent="0.3">
      <c r="A45" s="17" t="s">
        <v>751</v>
      </c>
      <c r="B45" s="6" t="s">
        <v>1023</v>
      </c>
      <c r="C45" s="238">
        <v>250000</v>
      </c>
      <c r="D45" s="238">
        <v>350007</v>
      </c>
      <c r="E45" s="238">
        <v>546961</v>
      </c>
      <c r="F45" s="238"/>
      <c r="G45" s="238"/>
      <c r="H45" s="238"/>
      <c r="I45" s="238"/>
      <c r="J45" s="238"/>
      <c r="K45" s="238"/>
      <c r="L45" s="238">
        <f t="shared" si="0"/>
        <v>250000</v>
      </c>
      <c r="M45" s="238">
        <f t="shared" si="1"/>
        <v>350007</v>
      </c>
      <c r="N45" s="238">
        <f t="shared" si="2"/>
        <v>546961</v>
      </c>
    </row>
    <row r="46" spans="1:14" ht="15" customHeight="1" x14ac:dyDescent="0.3">
      <c r="A46" s="60" t="s">
        <v>774</v>
      </c>
      <c r="B46" s="61" t="s">
        <v>533</v>
      </c>
      <c r="C46" s="238">
        <f>SUM(C36:C45)</f>
        <v>9350000</v>
      </c>
      <c r="D46" s="238">
        <f t="shared" ref="D46:K46" si="8">SUM(D36:D45)</f>
        <v>10534907</v>
      </c>
      <c r="E46" s="238">
        <f t="shared" si="8"/>
        <v>8299399</v>
      </c>
      <c r="F46" s="238">
        <f t="shared" si="8"/>
        <v>0</v>
      </c>
      <c r="G46" s="238">
        <f t="shared" si="8"/>
        <v>0</v>
      </c>
      <c r="H46" s="238">
        <f t="shared" si="8"/>
        <v>0</v>
      </c>
      <c r="I46" s="238">
        <f t="shared" si="8"/>
        <v>0</v>
      </c>
      <c r="J46" s="238">
        <f t="shared" si="8"/>
        <v>0</v>
      </c>
      <c r="K46" s="238">
        <f t="shared" si="8"/>
        <v>0</v>
      </c>
      <c r="L46" s="238">
        <f t="shared" si="0"/>
        <v>9350000</v>
      </c>
      <c r="M46" s="238">
        <f t="shared" si="1"/>
        <v>10534907</v>
      </c>
      <c r="N46" s="238">
        <f t="shared" si="2"/>
        <v>8299399</v>
      </c>
    </row>
    <row r="47" spans="1:14" ht="15" customHeight="1" x14ac:dyDescent="0.3">
      <c r="A47" s="17" t="s">
        <v>545</v>
      </c>
      <c r="B47" s="6" t="s">
        <v>546</v>
      </c>
      <c r="C47" s="238"/>
      <c r="D47" s="238"/>
      <c r="E47" s="238"/>
      <c r="F47" s="238"/>
      <c r="G47" s="238"/>
      <c r="H47" s="238"/>
      <c r="I47" s="238"/>
      <c r="J47" s="238"/>
      <c r="K47" s="238"/>
      <c r="L47" s="238">
        <f t="shared" si="0"/>
        <v>0</v>
      </c>
      <c r="M47" s="238">
        <f t="shared" si="1"/>
        <v>0</v>
      </c>
      <c r="N47" s="238">
        <f t="shared" si="2"/>
        <v>0</v>
      </c>
    </row>
    <row r="48" spans="1:14" ht="15" customHeight="1" x14ac:dyDescent="0.3">
      <c r="A48" s="5" t="s">
        <v>755</v>
      </c>
      <c r="B48" s="6" t="s">
        <v>547</v>
      </c>
      <c r="C48" s="238"/>
      <c r="D48" s="238"/>
      <c r="E48" s="238"/>
      <c r="F48" s="238"/>
      <c r="G48" s="238"/>
      <c r="H48" s="238"/>
      <c r="I48" s="238"/>
      <c r="J48" s="238"/>
      <c r="K48" s="238"/>
      <c r="L48" s="238">
        <f t="shared" si="0"/>
        <v>0</v>
      </c>
      <c r="M48" s="238">
        <f t="shared" si="1"/>
        <v>0</v>
      </c>
      <c r="N48" s="238">
        <f t="shared" si="2"/>
        <v>0</v>
      </c>
    </row>
    <row r="49" spans="1:14" ht="15" customHeight="1" x14ac:dyDescent="0.3">
      <c r="A49" s="17" t="s">
        <v>756</v>
      </c>
      <c r="B49" s="6" t="s">
        <v>1071</v>
      </c>
      <c r="C49" s="238"/>
      <c r="D49" s="238"/>
      <c r="E49" s="238">
        <v>16216</v>
      </c>
      <c r="F49" s="238"/>
      <c r="G49" s="238"/>
      <c r="H49" s="238"/>
      <c r="I49" s="238"/>
      <c r="J49" s="238"/>
      <c r="K49" s="238"/>
      <c r="L49" s="238">
        <f t="shared" si="0"/>
        <v>0</v>
      </c>
      <c r="M49" s="238">
        <f t="shared" si="1"/>
        <v>0</v>
      </c>
      <c r="N49" s="238">
        <f t="shared" si="2"/>
        <v>16216</v>
      </c>
    </row>
    <row r="50" spans="1:14" ht="15" customHeight="1" x14ac:dyDescent="0.3">
      <c r="A50" s="48" t="s">
        <v>776</v>
      </c>
      <c r="B50" s="61" t="s">
        <v>549</v>
      </c>
      <c r="C50" s="238">
        <f>SUM(C47:C49)</f>
        <v>0</v>
      </c>
      <c r="D50" s="238">
        <f t="shared" ref="D50:K50" si="9">SUM(D47:D49)</f>
        <v>0</v>
      </c>
      <c r="E50" s="238">
        <f t="shared" si="9"/>
        <v>16216</v>
      </c>
      <c r="F50" s="238">
        <f t="shared" si="9"/>
        <v>0</v>
      </c>
      <c r="G50" s="238">
        <f t="shared" si="9"/>
        <v>0</v>
      </c>
      <c r="H50" s="238">
        <f t="shared" si="9"/>
        <v>0</v>
      </c>
      <c r="I50" s="238">
        <f t="shared" si="9"/>
        <v>0</v>
      </c>
      <c r="J50" s="238">
        <f t="shared" si="9"/>
        <v>0</v>
      </c>
      <c r="K50" s="238">
        <f t="shared" si="9"/>
        <v>0</v>
      </c>
      <c r="L50" s="238">
        <f t="shared" si="0"/>
        <v>0</v>
      </c>
      <c r="M50" s="238">
        <f t="shared" si="1"/>
        <v>0</v>
      </c>
      <c r="N50" s="238">
        <f t="shared" si="2"/>
        <v>16216</v>
      </c>
    </row>
    <row r="51" spans="1:14" ht="15" customHeight="1" x14ac:dyDescent="0.3">
      <c r="A51" s="159" t="s">
        <v>859</v>
      </c>
      <c r="B51" s="160"/>
      <c r="C51" s="243">
        <f>C21+C35+C46+C50</f>
        <v>116215665</v>
      </c>
      <c r="D51" s="243">
        <f>D21+D35+D46+D50</f>
        <v>116205238</v>
      </c>
      <c r="E51" s="243">
        <f>E21+E35+E46+E50</f>
        <v>125332790</v>
      </c>
      <c r="F51" s="243">
        <f t="shared" ref="F51:K51" si="10">F21+F35+F46+F50</f>
        <v>0</v>
      </c>
      <c r="G51" s="243">
        <f t="shared" si="10"/>
        <v>0</v>
      </c>
      <c r="H51" s="243">
        <f t="shared" si="10"/>
        <v>0</v>
      </c>
      <c r="I51" s="243">
        <f t="shared" si="10"/>
        <v>0</v>
      </c>
      <c r="J51" s="243">
        <f t="shared" si="10"/>
        <v>0</v>
      </c>
      <c r="K51" s="243">
        <f t="shared" si="10"/>
        <v>0</v>
      </c>
      <c r="L51" s="238">
        <f t="shared" si="0"/>
        <v>116215665</v>
      </c>
      <c r="M51" s="238">
        <f t="shared" si="1"/>
        <v>116205238</v>
      </c>
      <c r="N51" s="238">
        <f t="shared" si="2"/>
        <v>125332790</v>
      </c>
    </row>
    <row r="52" spans="1:14" ht="15" customHeight="1" x14ac:dyDescent="0.3">
      <c r="A52" s="5" t="s">
        <v>457</v>
      </c>
      <c r="B52" s="6" t="s">
        <v>458</v>
      </c>
      <c r="C52" s="238">
        <v>15298992</v>
      </c>
      <c r="D52" s="238">
        <v>0</v>
      </c>
      <c r="E52" s="238"/>
      <c r="F52" s="238"/>
      <c r="G52" s="238"/>
      <c r="H52" s="238"/>
      <c r="I52" s="238"/>
      <c r="J52" s="238"/>
      <c r="K52" s="238"/>
      <c r="L52" s="238">
        <f t="shared" si="0"/>
        <v>15298992</v>
      </c>
      <c r="M52" s="238">
        <f t="shared" si="1"/>
        <v>0</v>
      </c>
      <c r="N52" s="238">
        <f t="shared" si="2"/>
        <v>0</v>
      </c>
    </row>
    <row r="53" spans="1:14" ht="15" customHeight="1" x14ac:dyDescent="0.3">
      <c r="A53" s="5" t="s">
        <v>459</v>
      </c>
      <c r="B53" s="6" t="s">
        <v>460</v>
      </c>
      <c r="C53" s="238"/>
      <c r="D53" s="238"/>
      <c r="E53" s="238"/>
      <c r="F53" s="238"/>
      <c r="G53" s="238"/>
      <c r="H53" s="238"/>
      <c r="I53" s="238"/>
      <c r="J53" s="238"/>
      <c r="K53" s="238"/>
      <c r="L53" s="238">
        <f t="shared" si="0"/>
        <v>0</v>
      </c>
      <c r="M53" s="238">
        <f t="shared" si="1"/>
        <v>0</v>
      </c>
      <c r="N53" s="238">
        <f t="shared" si="2"/>
        <v>0</v>
      </c>
    </row>
    <row r="54" spans="1:14" ht="15" customHeight="1" x14ac:dyDescent="0.3">
      <c r="A54" s="5" t="s">
        <v>733</v>
      </c>
      <c r="B54" s="6" t="s">
        <v>461</v>
      </c>
      <c r="C54" s="238"/>
      <c r="D54" s="238"/>
      <c r="E54" s="238"/>
      <c r="F54" s="238"/>
      <c r="G54" s="238"/>
      <c r="H54" s="238"/>
      <c r="I54" s="238"/>
      <c r="J54" s="238"/>
      <c r="K54" s="238"/>
      <c r="L54" s="238">
        <f t="shared" si="0"/>
        <v>0</v>
      </c>
      <c r="M54" s="238">
        <f t="shared" si="1"/>
        <v>0</v>
      </c>
      <c r="N54" s="238">
        <f t="shared" si="2"/>
        <v>0</v>
      </c>
    </row>
    <row r="55" spans="1:14" ht="15" customHeight="1" x14ac:dyDescent="0.3">
      <c r="A55" s="5" t="s">
        <v>734</v>
      </c>
      <c r="B55" s="6" t="s">
        <v>462</v>
      </c>
      <c r="C55" s="238"/>
      <c r="D55" s="238"/>
      <c r="E55" s="238"/>
      <c r="F55" s="238"/>
      <c r="G55" s="238"/>
      <c r="H55" s="238"/>
      <c r="I55" s="238"/>
      <c r="J55" s="238"/>
      <c r="K55" s="238"/>
      <c r="L55" s="238">
        <f t="shared" si="0"/>
        <v>0</v>
      </c>
      <c r="M55" s="238">
        <f t="shared" si="1"/>
        <v>0</v>
      </c>
      <c r="N55" s="238">
        <f t="shared" si="2"/>
        <v>0</v>
      </c>
    </row>
    <row r="56" spans="1:14" ht="15" customHeight="1" x14ac:dyDescent="0.3">
      <c r="A56" s="5" t="s">
        <v>735</v>
      </c>
      <c r="B56" s="6" t="s">
        <v>463</v>
      </c>
      <c r="C56" s="238">
        <v>44876438</v>
      </c>
      <c r="D56" s="238">
        <v>60175430</v>
      </c>
      <c r="E56" s="238">
        <v>42815648</v>
      </c>
      <c r="F56" s="238"/>
      <c r="G56" s="238"/>
      <c r="H56" s="238"/>
      <c r="I56" s="238"/>
      <c r="J56" s="238"/>
      <c r="K56" s="238"/>
      <c r="L56" s="238">
        <f t="shared" si="0"/>
        <v>44876438</v>
      </c>
      <c r="M56" s="238">
        <f t="shared" si="1"/>
        <v>60175430</v>
      </c>
      <c r="N56" s="238">
        <f t="shared" si="2"/>
        <v>42815648</v>
      </c>
    </row>
    <row r="57" spans="1:14" ht="15" customHeight="1" x14ac:dyDescent="0.3">
      <c r="A57" s="48" t="s">
        <v>770</v>
      </c>
      <c r="B57" s="61" t="s">
        <v>464</v>
      </c>
      <c r="C57" s="238">
        <f>SUM(C52:C56)</f>
        <v>60175430</v>
      </c>
      <c r="D57" s="238">
        <f t="shared" ref="D57:K57" si="11">SUM(D52:D56)</f>
        <v>60175430</v>
      </c>
      <c r="E57" s="238">
        <f t="shared" si="11"/>
        <v>42815648</v>
      </c>
      <c r="F57" s="238">
        <f t="shared" si="11"/>
        <v>0</v>
      </c>
      <c r="G57" s="238">
        <f t="shared" si="11"/>
        <v>0</v>
      </c>
      <c r="H57" s="238">
        <f t="shared" si="11"/>
        <v>0</v>
      </c>
      <c r="I57" s="238">
        <f t="shared" si="11"/>
        <v>0</v>
      </c>
      <c r="J57" s="238">
        <f t="shared" si="11"/>
        <v>0</v>
      </c>
      <c r="K57" s="238">
        <f t="shared" si="11"/>
        <v>0</v>
      </c>
      <c r="L57" s="238">
        <f t="shared" si="0"/>
        <v>60175430</v>
      </c>
      <c r="M57" s="238">
        <f t="shared" si="1"/>
        <v>60175430</v>
      </c>
      <c r="N57" s="238">
        <f t="shared" si="2"/>
        <v>42815648</v>
      </c>
    </row>
    <row r="58" spans="1:14" ht="15" customHeight="1" x14ac:dyDescent="0.3">
      <c r="A58" s="17" t="s">
        <v>752</v>
      </c>
      <c r="B58" s="6" t="s">
        <v>534</v>
      </c>
      <c r="C58" s="238"/>
      <c r="D58" s="238"/>
      <c r="E58" s="238"/>
      <c r="F58" s="238"/>
      <c r="G58" s="238"/>
      <c r="H58" s="238"/>
      <c r="I58" s="238"/>
      <c r="J58" s="238"/>
      <c r="K58" s="238"/>
      <c r="L58" s="238">
        <f t="shared" si="0"/>
        <v>0</v>
      </c>
      <c r="M58" s="238">
        <f t="shared" si="1"/>
        <v>0</v>
      </c>
      <c r="N58" s="238">
        <f t="shared" si="2"/>
        <v>0</v>
      </c>
    </row>
    <row r="59" spans="1:14" ht="15" customHeight="1" x14ac:dyDescent="0.3">
      <c r="A59" s="17" t="s">
        <v>753</v>
      </c>
      <c r="B59" s="6" t="s">
        <v>536</v>
      </c>
      <c r="C59" s="238"/>
      <c r="D59" s="238"/>
      <c r="E59" s="238"/>
      <c r="F59" s="238"/>
      <c r="G59" s="238"/>
      <c r="H59" s="238"/>
      <c r="I59" s="238"/>
      <c r="J59" s="238"/>
      <c r="K59" s="238"/>
      <c r="L59" s="238">
        <f t="shared" si="0"/>
        <v>0</v>
      </c>
      <c r="M59" s="238">
        <f t="shared" si="1"/>
        <v>0</v>
      </c>
      <c r="N59" s="238">
        <f t="shared" si="2"/>
        <v>0</v>
      </c>
    </row>
    <row r="60" spans="1:14" ht="15" customHeight="1" x14ac:dyDescent="0.3">
      <c r="A60" s="17" t="s">
        <v>538</v>
      </c>
      <c r="B60" s="6" t="s">
        <v>539</v>
      </c>
      <c r="C60" s="238"/>
      <c r="D60" s="238"/>
      <c r="E60" s="238"/>
      <c r="F60" s="238"/>
      <c r="G60" s="238"/>
      <c r="H60" s="238"/>
      <c r="I60" s="238"/>
      <c r="J60" s="238"/>
      <c r="K60" s="238"/>
      <c r="L60" s="238">
        <f t="shared" si="0"/>
        <v>0</v>
      </c>
      <c r="M60" s="238">
        <f t="shared" si="1"/>
        <v>0</v>
      </c>
      <c r="N60" s="238">
        <f t="shared" si="2"/>
        <v>0</v>
      </c>
    </row>
    <row r="61" spans="1:14" ht="15" customHeight="1" x14ac:dyDescent="0.3">
      <c r="A61" s="17" t="s">
        <v>754</v>
      </c>
      <c r="B61" s="6" t="s">
        <v>540</v>
      </c>
      <c r="C61" s="238"/>
      <c r="D61" s="238"/>
      <c r="E61" s="238"/>
      <c r="F61" s="238"/>
      <c r="G61" s="238"/>
      <c r="H61" s="238"/>
      <c r="I61" s="238"/>
      <c r="J61" s="238"/>
      <c r="K61" s="238"/>
      <c r="L61" s="238">
        <f t="shared" si="0"/>
        <v>0</v>
      </c>
      <c r="M61" s="238">
        <f t="shared" si="1"/>
        <v>0</v>
      </c>
      <c r="N61" s="238">
        <f t="shared" si="2"/>
        <v>0</v>
      </c>
    </row>
    <row r="62" spans="1:14" ht="15" customHeight="1" x14ac:dyDescent="0.3">
      <c r="A62" s="17" t="s">
        <v>542</v>
      </c>
      <c r="B62" s="6" t="s">
        <v>543</v>
      </c>
      <c r="C62" s="238"/>
      <c r="D62" s="238"/>
      <c r="E62" s="238"/>
      <c r="F62" s="238"/>
      <c r="G62" s="238"/>
      <c r="H62" s="238"/>
      <c r="I62" s="238"/>
      <c r="J62" s="238"/>
      <c r="K62" s="238"/>
      <c r="L62" s="238">
        <f t="shared" si="0"/>
        <v>0</v>
      </c>
      <c r="M62" s="238">
        <f t="shared" si="1"/>
        <v>0</v>
      </c>
      <c r="N62" s="238">
        <f t="shared" si="2"/>
        <v>0</v>
      </c>
    </row>
    <row r="63" spans="1:14" ht="15" customHeight="1" x14ac:dyDescent="0.3">
      <c r="A63" s="48" t="s">
        <v>775</v>
      </c>
      <c r="B63" s="61" t="s">
        <v>544</v>
      </c>
      <c r="C63" s="238">
        <f>SUM(C58:C62)</f>
        <v>0</v>
      </c>
      <c r="D63" s="238">
        <f t="shared" ref="D63:K63" si="12">SUM(D58:D62)</f>
        <v>0</v>
      </c>
      <c r="E63" s="238">
        <f t="shared" si="12"/>
        <v>0</v>
      </c>
      <c r="F63" s="238">
        <f t="shared" si="12"/>
        <v>0</v>
      </c>
      <c r="G63" s="238">
        <f t="shared" si="12"/>
        <v>0</v>
      </c>
      <c r="H63" s="238">
        <f t="shared" si="12"/>
        <v>0</v>
      </c>
      <c r="I63" s="238">
        <f t="shared" si="12"/>
        <v>0</v>
      </c>
      <c r="J63" s="238">
        <f t="shared" si="12"/>
        <v>0</v>
      </c>
      <c r="K63" s="238">
        <f t="shared" si="12"/>
        <v>0</v>
      </c>
      <c r="L63" s="238">
        <f t="shared" si="0"/>
        <v>0</v>
      </c>
      <c r="M63" s="238">
        <f t="shared" si="1"/>
        <v>0</v>
      </c>
      <c r="N63" s="238">
        <f t="shared" si="2"/>
        <v>0</v>
      </c>
    </row>
    <row r="64" spans="1:14" ht="15" customHeight="1" x14ac:dyDescent="0.3">
      <c r="A64" s="17" t="s">
        <v>550</v>
      </c>
      <c r="B64" s="6" t="s">
        <v>551</v>
      </c>
      <c r="C64" s="238"/>
      <c r="D64" s="238"/>
      <c r="E64" s="238"/>
      <c r="F64" s="238"/>
      <c r="G64" s="238"/>
      <c r="H64" s="238"/>
      <c r="I64" s="238"/>
      <c r="J64" s="238"/>
      <c r="K64" s="238"/>
      <c r="L64" s="238">
        <f t="shared" si="0"/>
        <v>0</v>
      </c>
      <c r="M64" s="238">
        <f t="shared" si="1"/>
        <v>0</v>
      </c>
      <c r="N64" s="238">
        <f t="shared" si="2"/>
        <v>0</v>
      </c>
    </row>
    <row r="65" spans="1:14" ht="15" customHeight="1" x14ac:dyDescent="0.3">
      <c r="A65" s="5" t="s">
        <v>757</v>
      </c>
      <c r="B65" s="6" t="s">
        <v>552</v>
      </c>
      <c r="C65" s="238"/>
      <c r="D65" s="238"/>
      <c r="E65" s="238"/>
      <c r="F65" s="238"/>
      <c r="G65" s="238"/>
      <c r="H65" s="238"/>
      <c r="I65" s="238"/>
      <c r="J65" s="238"/>
      <c r="K65" s="238"/>
      <c r="L65" s="238">
        <f t="shared" si="0"/>
        <v>0</v>
      </c>
      <c r="M65" s="238">
        <f t="shared" si="1"/>
        <v>0</v>
      </c>
      <c r="N65" s="238">
        <f t="shared" si="2"/>
        <v>0</v>
      </c>
    </row>
    <row r="66" spans="1:14" ht="15" customHeight="1" x14ac:dyDescent="0.3">
      <c r="A66" s="17" t="s">
        <v>758</v>
      </c>
      <c r="B66" s="6" t="s">
        <v>996</v>
      </c>
      <c r="C66" s="238">
        <v>115000000</v>
      </c>
      <c r="D66" s="238">
        <v>115000000</v>
      </c>
      <c r="E66" s="238">
        <v>113323378</v>
      </c>
      <c r="F66" s="238"/>
      <c r="G66" s="238"/>
      <c r="H66" s="238"/>
      <c r="I66" s="238"/>
      <c r="J66" s="238"/>
      <c r="K66" s="238"/>
      <c r="L66" s="238">
        <f t="shared" si="0"/>
        <v>115000000</v>
      </c>
      <c r="M66" s="238">
        <f t="shared" si="1"/>
        <v>115000000</v>
      </c>
      <c r="N66" s="238">
        <f t="shared" si="2"/>
        <v>113323378</v>
      </c>
    </row>
    <row r="67" spans="1:14" ht="15" customHeight="1" x14ac:dyDescent="0.3">
      <c r="A67" s="48" t="s">
        <v>778</v>
      </c>
      <c r="B67" s="61" t="s">
        <v>554</v>
      </c>
      <c r="C67" s="238">
        <f>SUM(C64:C66)</f>
        <v>115000000</v>
      </c>
      <c r="D67" s="238">
        <f t="shared" ref="D67:K67" si="13">SUM(D64:D66)</f>
        <v>115000000</v>
      </c>
      <c r="E67" s="238">
        <f t="shared" si="13"/>
        <v>113323378</v>
      </c>
      <c r="F67" s="238">
        <f t="shared" si="13"/>
        <v>0</v>
      </c>
      <c r="G67" s="238">
        <f t="shared" si="13"/>
        <v>0</v>
      </c>
      <c r="H67" s="238">
        <f t="shared" si="13"/>
        <v>0</v>
      </c>
      <c r="I67" s="238">
        <f t="shared" si="13"/>
        <v>0</v>
      </c>
      <c r="J67" s="238">
        <f t="shared" si="13"/>
        <v>0</v>
      </c>
      <c r="K67" s="238">
        <f t="shared" si="13"/>
        <v>0</v>
      </c>
      <c r="L67" s="238">
        <f t="shared" si="0"/>
        <v>115000000</v>
      </c>
      <c r="M67" s="238">
        <f t="shared" si="1"/>
        <v>115000000</v>
      </c>
      <c r="N67" s="238">
        <f t="shared" si="2"/>
        <v>113323378</v>
      </c>
    </row>
    <row r="68" spans="1:14" ht="15" customHeight="1" x14ac:dyDescent="0.3">
      <c r="A68" s="159" t="s">
        <v>858</v>
      </c>
      <c r="B68" s="160"/>
      <c r="C68" s="243">
        <f>C57+C63+C67</f>
        <v>175175430</v>
      </c>
      <c r="D68" s="243">
        <f>D57+D63+D67</f>
        <v>175175430</v>
      </c>
      <c r="E68" s="243">
        <f>E57+E63+E67</f>
        <v>156139026</v>
      </c>
      <c r="F68" s="243"/>
      <c r="G68" s="243"/>
      <c r="H68" s="243"/>
      <c r="I68" s="243"/>
      <c r="J68" s="243"/>
      <c r="K68" s="243"/>
      <c r="L68" s="238">
        <f t="shared" si="0"/>
        <v>175175430</v>
      </c>
      <c r="M68" s="238">
        <f t="shared" si="1"/>
        <v>175175430</v>
      </c>
      <c r="N68" s="238">
        <f t="shared" si="2"/>
        <v>156139026</v>
      </c>
    </row>
    <row r="69" spans="1:14" ht="15.6" x14ac:dyDescent="0.3">
      <c r="A69" s="147" t="s">
        <v>777</v>
      </c>
      <c r="B69" s="142" t="s">
        <v>555</v>
      </c>
      <c r="C69" s="244">
        <f>C51+C68</f>
        <v>291391095</v>
      </c>
      <c r="D69" s="244">
        <f>D51+D68</f>
        <v>291380668</v>
      </c>
      <c r="E69" s="244">
        <f>E51+E68</f>
        <v>281471816</v>
      </c>
      <c r="F69" s="244"/>
      <c r="G69" s="244"/>
      <c r="H69" s="244"/>
      <c r="I69" s="244"/>
      <c r="J69" s="244"/>
      <c r="K69" s="244"/>
      <c r="L69" s="238">
        <f t="shared" si="0"/>
        <v>291391095</v>
      </c>
      <c r="M69" s="238">
        <f t="shared" si="1"/>
        <v>291380668</v>
      </c>
      <c r="N69" s="238">
        <f t="shared" si="2"/>
        <v>281471816</v>
      </c>
    </row>
    <row r="70" spans="1:14" ht="15.6" x14ac:dyDescent="0.3">
      <c r="A70" s="151" t="s">
        <v>911</v>
      </c>
      <c r="B70" s="152"/>
      <c r="C70" s="245"/>
      <c r="D70" s="245"/>
      <c r="E70" s="245"/>
      <c r="F70" s="245"/>
      <c r="G70" s="245"/>
      <c r="H70" s="245"/>
      <c r="I70" s="245"/>
      <c r="J70" s="245"/>
      <c r="K70" s="245"/>
      <c r="L70" s="238">
        <f t="shared" si="0"/>
        <v>0</v>
      </c>
      <c r="M70" s="238">
        <f t="shared" si="1"/>
        <v>0</v>
      </c>
      <c r="N70" s="238">
        <f t="shared" si="2"/>
        <v>0</v>
      </c>
    </row>
    <row r="71" spans="1:14" ht="15.6" x14ac:dyDescent="0.3">
      <c r="A71" s="151" t="s">
        <v>912</v>
      </c>
      <c r="B71" s="152"/>
      <c r="C71" s="245"/>
      <c r="D71" s="245"/>
      <c r="E71" s="245"/>
      <c r="F71" s="245"/>
      <c r="G71" s="245"/>
      <c r="H71" s="245"/>
      <c r="I71" s="245"/>
      <c r="J71" s="245"/>
      <c r="K71" s="245"/>
      <c r="L71" s="238">
        <f t="shared" si="0"/>
        <v>0</v>
      </c>
      <c r="M71" s="238">
        <f t="shared" si="1"/>
        <v>0</v>
      </c>
      <c r="N71" s="238">
        <f t="shared" si="2"/>
        <v>0</v>
      </c>
    </row>
    <row r="72" spans="1:14" x14ac:dyDescent="0.3">
      <c r="A72" s="46" t="s">
        <v>759</v>
      </c>
      <c r="B72" s="5" t="s">
        <v>556</v>
      </c>
      <c r="C72" s="238"/>
      <c r="D72" s="238"/>
      <c r="E72" s="238"/>
      <c r="F72" s="238"/>
      <c r="G72" s="238"/>
      <c r="H72" s="238"/>
      <c r="I72" s="238"/>
      <c r="J72" s="238"/>
      <c r="K72" s="238"/>
      <c r="L72" s="238">
        <f t="shared" si="0"/>
        <v>0</v>
      </c>
      <c r="M72" s="238">
        <f t="shared" si="1"/>
        <v>0</v>
      </c>
      <c r="N72" s="238">
        <f t="shared" si="2"/>
        <v>0</v>
      </c>
    </row>
    <row r="73" spans="1:14" x14ac:dyDescent="0.3">
      <c r="A73" s="17" t="s">
        <v>557</v>
      </c>
      <c r="B73" s="5" t="s">
        <v>558</v>
      </c>
      <c r="C73" s="238"/>
      <c r="D73" s="238"/>
      <c r="E73" s="238"/>
      <c r="F73" s="238"/>
      <c r="G73" s="238"/>
      <c r="H73" s="238"/>
      <c r="I73" s="238"/>
      <c r="J73" s="238"/>
      <c r="K73" s="238"/>
      <c r="L73" s="238">
        <f t="shared" si="0"/>
        <v>0</v>
      </c>
      <c r="M73" s="238">
        <f t="shared" si="1"/>
        <v>0</v>
      </c>
      <c r="N73" s="238">
        <f t="shared" si="2"/>
        <v>0</v>
      </c>
    </row>
    <row r="74" spans="1:14" x14ac:dyDescent="0.3">
      <c r="A74" s="46" t="s">
        <v>760</v>
      </c>
      <c r="B74" s="5" t="s">
        <v>559</v>
      </c>
      <c r="C74" s="238"/>
      <c r="D74" s="238"/>
      <c r="E74" s="238"/>
      <c r="F74" s="238"/>
      <c r="G74" s="238"/>
      <c r="H74" s="238"/>
      <c r="I74" s="238"/>
      <c r="J74" s="238"/>
      <c r="K74" s="238"/>
      <c r="L74" s="238">
        <f t="shared" ref="L74:L99" si="14">C74+F74+I74</f>
        <v>0</v>
      </c>
      <c r="M74" s="238">
        <f t="shared" ref="M74:M99" si="15">D74+G74+J74</f>
        <v>0</v>
      </c>
      <c r="N74" s="238">
        <f t="shared" ref="N74:N99" si="16">E74+H74+K74</f>
        <v>0</v>
      </c>
    </row>
    <row r="75" spans="1:14" x14ac:dyDescent="0.3">
      <c r="A75" s="20" t="s">
        <v>779</v>
      </c>
      <c r="B75" s="9" t="s">
        <v>560</v>
      </c>
      <c r="C75" s="238"/>
      <c r="D75" s="238"/>
      <c r="E75" s="238"/>
      <c r="F75" s="238"/>
      <c r="G75" s="238"/>
      <c r="H75" s="238"/>
      <c r="I75" s="238"/>
      <c r="J75" s="238"/>
      <c r="K75" s="238"/>
      <c r="L75" s="238">
        <f t="shared" si="14"/>
        <v>0</v>
      </c>
      <c r="M75" s="238">
        <f t="shared" si="15"/>
        <v>0</v>
      </c>
      <c r="N75" s="238">
        <f t="shared" si="16"/>
        <v>0</v>
      </c>
    </row>
    <row r="76" spans="1:14" x14ac:dyDescent="0.3">
      <c r="A76" s="17" t="s">
        <v>761</v>
      </c>
      <c r="B76" s="5" t="s">
        <v>561</v>
      </c>
      <c r="C76" s="238"/>
      <c r="D76" s="238"/>
      <c r="E76" s="238"/>
      <c r="F76" s="238"/>
      <c r="G76" s="238"/>
      <c r="H76" s="238"/>
      <c r="I76" s="238"/>
      <c r="J76" s="238"/>
      <c r="K76" s="238"/>
      <c r="L76" s="238">
        <f t="shared" si="14"/>
        <v>0</v>
      </c>
      <c r="M76" s="238">
        <f t="shared" si="15"/>
        <v>0</v>
      </c>
      <c r="N76" s="238">
        <f t="shared" si="16"/>
        <v>0</v>
      </c>
    </row>
    <row r="77" spans="1:14" x14ac:dyDescent="0.3">
      <c r="A77" s="46" t="s">
        <v>562</v>
      </c>
      <c r="B77" s="5" t="s">
        <v>563</v>
      </c>
      <c r="C77" s="238"/>
      <c r="D77" s="238"/>
      <c r="E77" s="238"/>
      <c r="F77" s="238"/>
      <c r="G77" s="238"/>
      <c r="H77" s="238"/>
      <c r="I77" s="238"/>
      <c r="J77" s="238"/>
      <c r="K77" s="238"/>
      <c r="L77" s="238">
        <f t="shared" si="14"/>
        <v>0</v>
      </c>
      <c r="M77" s="238">
        <f t="shared" si="15"/>
        <v>0</v>
      </c>
      <c r="N77" s="238">
        <f t="shared" si="16"/>
        <v>0</v>
      </c>
    </row>
    <row r="78" spans="1:14" x14ac:dyDescent="0.3">
      <c r="A78" s="17" t="s">
        <v>762</v>
      </c>
      <c r="B78" s="5" t="s">
        <v>564</v>
      </c>
      <c r="C78" s="238"/>
      <c r="D78" s="238"/>
      <c r="E78" s="238"/>
      <c r="F78" s="238"/>
      <c r="G78" s="238"/>
      <c r="H78" s="238"/>
      <c r="I78" s="238"/>
      <c r="J78" s="238"/>
      <c r="K78" s="238"/>
      <c r="L78" s="238">
        <f t="shared" si="14"/>
        <v>0</v>
      </c>
      <c r="M78" s="238">
        <f t="shared" si="15"/>
        <v>0</v>
      </c>
      <c r="N78" s="238">
        <f t="shared" si="16"/>
        <v>0</v>
      </c>
    </row>
    <row r="79" spans="1:14" x14ac:dyDescent="0.3">
      <c r="A79" s="46" t="s">
        <v>565</v>
      </c>
      <c r="B79" s="5" t="s">
        <v>566</v>
      </c>
      <c r="C79" s="238"/>
      <c r="D79" s="238"/>
      <c r="E79" s="238"/>
      <c r="F79" s="238"/>
      <c r="G79" s="238"/>
      <c r="H79" s="238"/>
      <c r="I79" s="238"/>
      <c r="J79" s="238"/>
      <c r="K79" s="238"/>
      <c r="L79" s="238">
        <f t="shared" si="14"/>
        <v>0</v>
      </c>
      <c r="M79" s="238">
        <f t="shared" si="15"/>
        <v>0</v>
      </c>
      <c r="N79" s="238">
        <f t="shared" si="16"/>
        <v>0</v>
      </c>
    </row>
    <row r="80" spans="1:14" x14ac:dyDescent="0.3">
      <c r="A80" s="18" t="s">
        <v>780</v>
      </c>
      <c r="B80" s="9" t="s">
        <v>567</v>
      </c>
      <c r="C80" s="238"/>
      <c r="D80" s="238"/>
      <c r="E80" s="238"/>
      <c r="F80" s="238"/>
      <c r="G80" s="238"/>
      <c r="H80" s="238"/>
      <c r="I80" s="238"/>
      <c r="J80" s="238"/>
      <c r="K80" s="238"/>
      <c r="L80" s="238">
        <f t="shared" si="14"/>
        <v>0</v>
      </c>
      <c r="M80" s="238">
        <f t="shared" si="15"/>
        <v>0</v>
      </c>
      <c r="N80" s="238">
        <f t="shared" si="16"/>
        <v>0</v>
      </c>
    </row>
    <row r="81" spans="1:14" x14ac:dyDescent="0.3">
      <c r="A81" s="5" t="s">
        <v>909</v>
      </c>
      <c r="B81" s="5" t="s">
        <v>568</v>
      </c>
      <c r="C81" s="238">
        <v>128230143</v>
      </c>
      <c r="D81" s="238">
        <v>128230143</v>
      </c>
      <c r="E81" s="238">
        <v>121151553</v>
      </c>
      <c r="F81" s="238"/>
      <c r="G81" s="238"/>
      <c r="H81" s="238"/>
      <c r="I81" s="238"/>
      <c r="J81" s="238"/>
      <c r="K81" s="238"/>
      <c r="L81" s="238">
        <f t="shared" si="14"/>
        <v>128230143</v>
      </c>
      <c r="M81" s="238">
        <f t="shared" si="15"/>
        <v>128230143</v>
      </c>
      <c r="N81" s="238">
        <f t="shared" si="16"/>
        <v>121151553</v>
      </c>
    </row>
    <row r="82" spans="1:14" x14ac:dyDescent="0.3">
      <c r="A82" s="5" t="s">
        <v>910</v>
      </c>
      <c r="B82" s="5" t="s">
        <v>568</v>
      </c>
      <c r="C82" s="238"/>
      <c r="D82" s="238"/>
      <c r="E82" s="238"/>
      <c r="F82" s="238"/>
      <c r="G82" s="238"/>
      <c r="H82" s="238"/>
      <c r="I82" s="238"/>
      <c r="J82" s="238"/>
      <c r="K82" s="238"/>
      <c r="L82" s="238">
        <f t="shared" si="14"/>
        <v>0</v>
      </c>
      <c r="M82" s="238">
        <f t="shared" si="15"/>
        <v>0</v>
      </c>
      <c r="N82" s="238">
        <f t="shared" si="16"/>
        <v>0</v>
      </c>
    </row>
    <row r="83" spans="1:14" x14ac:dyDescent="0.3">
      <c r="A83" s="5" t="s">
        <v>907</v>
      </c>
      <c r="B83" s="5" t="s">
        <v>569</v>
      </c>
      <c r="C83" s="238"/>
      <c r="D83" s="238"/>
      <c r="E83" s="238"/>
      <c r="F83" s="238"/>
      <c r="G83" s="238"/>
      <c r="H83" s="238"/>
      <c r="I83" s="238"/>
      <c r="J83" s="238"/>
      <c r="K83" s="238"/>
      <c r="L83" s="238">
        <f t="shared" si="14"/>
        <v>0</v>
      </c>
      <c r="M83" s="238">
        <f t="shared" si="15"/>
        <v>0</v>
      </c>
      <c r="N83" s="238">
        <f t="shared" si="16"/>
        <v>0</v>
      </c>
    </row>
    <row r="84" spans="1:14" x14ac:dyDescent="0.3">
      <c r="A84" s="5" t="s">
        <v>908</v>
      </c>
      <c r="B84" s="5" t="s">
        <v>569</v>
      </c>
      <c r="C84" s="238"/>
      <c r="D84" s="238"/>
      <c r="E84" s="238"/>
      <c r="F84" s="238"/>
      <c r="G84" s="238"/>
      <c r="H84" s="238"/>
      <c r="I84" s="238"/>
      <c r="J84" s="238"/>
      <c r="K84" s="238"/>
      <c r="L84" s="238">
        <f t="shared" si="14"/>
        <v>0</v>
      </c>
      <c r="M84" s="238">
        <f t="shared" si="15"/>
        <v>0</v>
      </c>
      <c r="N84" s="238">
        <f t="shared" si="16"/>
        <v>0</v>
      </c>
    </row>
    <row r="85" spans="1:14" x14ac:dyDescent="0.3">
      <c r="A85" s="9" t="s">
        <v>781</v>
      </c>
      <c r="B85" s="9" t="s">
        <v>570</v>
      </c>
      <c r="C85" s="238">
        <f>C81+C82+C83+C84</f>
        <v>128230143</v>
      </c>
      <c r="D85" s="238">
        <f>D81+D82+D83+D84</f>
        <v>128230143</v>
      </c>
      <c r="E85" s="238">
        <f>E81+E82+E83+E84</f>
        <v>121151553</v>
      </c>
      <c r="F85" s="238"/>
      <c r="G85" s="238"/>
      <c r="H85" s="238"/>
      <c r="I85" s="238"/>
      <c r="J85" s="238"/>
      <c r="K85" s="238"/>
      <c r="L85" s="238">
        <f t="shared" si="14"/>
        <v>128230143</v>
      </c>
      <c r="M85" s="238">
        <f t="shared" si="15"/>
        <v>128230143</v>
      </c>
      <c r="N85" s="238">
        <f t="shared" si="16"/>
        <v>121151553</v>
      </c>
    </row>
    <row r="86" spans="1:14" x14ac:dyDescent="0.3">
      <c r="A86" s="46" t="s">
        <v>571</v>
      </c>
      <c r="B86" s="5" t="s">
        <v>572</v>
      </c>
      <c r="C86" s="238"/>
      <c r="D86" s="238"/>
      <c r="E86" s="238">
        <v>2075598</v>
      </c>
      <c r="F86" s="238"/>
      <c r="G86" s="238"/>
      <c r="H86" s="238"/>
      <c r="I86" s="238"/>
      <c r="J86" s="238"/>
      <c r="K86" s="238"/>
      <c r="L86" s="238">
        <f t="shared" si="14"/>
        <v>0</v>
      </c>
      <c r="M86" s="238">
        <f t="shared" si="15"/>
        <v>0</v>
      </c>
      <c r="N86" s="238">
        <f t="shared" si="16"/>
        <v>2075598</v>
      </c>
    </row>
    <row r="87" spans="1:14" x14ac:dyDescent="0.3">
      <c r="A87" s="46" t="s">
        <v>573</v>
      </c>
      <c r="B87" s="5" t="s">
        <v>574</v>
      </c>
      <c r="C87" s="238"/>
      <c r="D87" s="238"/>
      <c r="E87" s="238"/>
      <c r="F87" s="238"/>
      <c r="G87" s="238"/>
      <c r="H87" s="238"/>
      <c r="I87" s="238"/>
      <c r="J87" s="238"/>
      <c r="K87" s="238"/>
      <c r="L87" s="238">
        <f t="shared" si="14"/>
        <v>0</v>
      </c>
      <c r="M87" s="238">
        <f t="shared" si="15"/>
        <v>0</v>
      </c>
      <c r="N87" s="238">
        <f t="shared" si="16"/>
        <v>0</v>
      </c>
    </row>
    <row r="88" spans="1:14" x14ac:dyDescent="0.3">
      <c r="A88" s="46" t="s">
        <v>575</v>
      </c>
      <c r="B88" s="5" t="s">
        <v>576</v>
      </c>
      <c r="C88" s="238"/>
      <c r="D88" s="238"/>
      <c r="E88" s="238"/>
      <c r="F88" s="238"/>
      <c r="G88" s="238"/>
      <c r="H88" s="238"/>
      <c r="I88" s="238"/>
      <c r="J88" s="238"/>
      <c r="K88" s="238"/>
      <c r="L88" s="238">
        <f t="shared" si="14"/>
        <v>0</v>
      </c>
      <c r="M88" s="238">
        <f t="shared" si="15"/>
        <v>0</v>
      </c>
      <c r="N88" s="238">
        <f t="shared" si="16"/>
        <v>0</v>
      </c>
    </row>
    <row r="89" spans="1:14" x14ac:dyDescent="0.3">
      <c r="A89" s="46" t="s">
        <v>577</v>
      </c>
      <c r="B89" s="5" t="s">
        <v>578</v>
      </c>
      <c r="C89" s="238"/>
      <c r="D89" s="238"/>
      <c r="E89" s="238"/>
      <c r="F89" s="238"/>
      <c r="G89" s="238"/>
      <c r="H89" s="238"/>
      <c r="I89" s="238"/>
      <c r="J89" s="238"/>
      <c r="K89" s="238"/>
      <c r="L89" s="238">
        <f t="shared" si="14"/>
        <v>0</v>
      </c>
      <c r="M89" s="238">
        <f t="shared" si="15"/>
        <v>0</v>
      </c>
      <c r="N89" s="238">
        <f t="shared" si="16"/>
        <v>0</v>
      </c>
    </row>
    <row r="90" spans="1:14" x14ac:dyDescent="0.3">
      <c r="A90" s="17" t="s">
        <v>763</v>
      </c>
      <c r="B90" s="5" t="s">
        <v>579</v>
      </c>
      <c r="C90" s="238"/>
      <c r="D90" s="238"/>
      <c r="E90" s="238"/>
      <c r="F90" s="238"/>
      <c r="G90" s="238"/>
      <c r="H90" s="238"/>
      <c r="I90" s="238"/>
      <c r="J90" s="238"/>
      <c r="K90" s="238"/>
      <c r="L90" s="238">
        <f t="shared" si="14"/>
        <v>0</v>
      </c>
      <c r="M90" s="238">
        <f t="shared" si="15"/>
        <v>0</v>
      </c>
      <c r="N90" s="238">
        <f t="shared" si="16"/>
        <v>0</v>
      </c>
    </row>
    <row r="91" spans="1:14" x14ac:dyDescent="0.3">
      <c r="A91" s="20" t="s">
        <v>782</v>
      </c>
      <c r="B91" s="9" t="s">
        <v>581</v>
      </c>
      <c r="C91" s="238">
        <f>C75+C80+C85+C86+C87+C88+C89+C90</f>
        <v>128230143</v>
      </c>
      <c r="D91" s="238">
        <f>D75+D80+D85+D86+D87+D88+D89+D90</f>
        <v>128230143</v>
      </c>
      <c r="E91" s="238">
        <f>E75+E80+E85+E86+E87+E88+E89+E90</f>
        <v>123227151</v>
      </c>
      <c r="F91" s="238"/>
      <c r="G91" s="238"/>
      <c r="H91" s="238"/>
      <c r="I91" s="238"/>
      <c r="J91" s="238"/>
      <c r="K91" s="238"/>
      <c r="L91" s="238">
        <f t="shared" si="14"/>
        <v>128230143</v>
      </c>
      <c r="M91" s="238">
        <f t="shared" si="15"/>
        <v>128230143</v>
      </c>
      <c r="N91" s="238">
        <f t="shared" si="16"/>
        <v>123227151</v>
      </c>
    </row>
    <row r="92" spans="1:14" x14ac:dyDescent="0.3">
      <c r="A92" s="17" t="s">
        <v>582</v>
      </c>
      <c r="B92" s="5" t="s">
        <v>583</v>
      </c>
      <c r="C92" s="238"/>
      <c r="D92" s="238"/>
      <c r="E92" s="238"/>
      <c r="F92" s="238"/>
      <c r="G92" s="238"/>
      <c r="H92" s="238"/>
      <c r="I92" s="238"/>
      <c r="J92" s="238"/>
      <c r="K92" s="238"/>
      <c r="L92" s="238">
        <f t="shared" si="14"/>
        <v>0</v>
      </c>
      <c r="M92" s="238">
        <f t="shared" si="15"/>
        <v>0</v>
      </c>
      <c r="N92" s="238">
        <f t="shared" si="16"/>
        <v>0</v>
      </c>
    </row>
    <row r="93" spans="1:14" x14ac:dyDescent="0.3">
      <c r="A93" s="17" t="s">
        <v>584</v>
      </c>
      <c r="B93" s="5" t="s">
        <v>585</v>
      </c>
      <c r="C93" s="238"/>
      <c r="D93" s="238"/>
      <c r="E93" s="238"/>
      <c r="F93" s="238"/>
      <c r="G93" s="238"/>
      <c r="H93" s="238"/>
      <c r="I93" s="238"/>
      <c r="J93" s="238"/>
      <c r="K93" s="238"/>
      <c r="L93" s="238">
        <f t="shared" si="14"/>
        <v>0</v>
      </c>
      <c r="M93" s="238">
        <f t="shared" si="15"/>
        <v>0</v>
      </c>
      <c r="N93" s="238">
        <f t="shared" si="16"/>
        <v>0</v>
      </c>
    </row>
    <row r="94" spans="1:14" x14ac:dyDescent="0.3">
      <c r="A94" s="46" t="s">
        <v>586</v>
      </c>
      <c r="B94" s="5" t="s">
        <v>587</v>
      </c>
      <c r="C94" s="238"/>
      <c r="D94" s="238"/>
      <c r="E94" s="238"/>
      <c r="F94" s="238"/>
      <c r="G94" s="238"/>
      <c r="H94" s="238"/>
      <c r="I94" s="238"/>
      <c r="J94" s="238"/>
      <c r="K94" s="238"/>
      <c r="L94" s="238">
        <f t="shared" si="14"/>
        <v>0</v>
      </c>
      <c r="M94" s="238">
        <f t="shared" si="15"/>
        <v>0</v>
      </c>
      <c r="N94" s="238">
        <f t="shared" si="16"/>
        <v>0</v>
      </c>
    </row>
    <row r="95" spans="1:14" x14ac:dyDescent="0.3">
      <c r="A95" s="46" t="s">
        <v>764</v>
      </c>
      <c r="B95" s="5" t="s">
        <v>588</v>
      </c>
      <c r="C95" s="238"/>
      <c r="D95" s="238"/>
      <c r="E95" s="238"/>
      <c r="F95" s="238"/>
      <c r="G95" s="238"/>
      <c r="H95" s="238"/>
      <c r="I95" s="238"/>
      <c r="J95" s="238"/>
      <c r="K95" s="238"/>
      <c r="L95" s="238">
        <f t="shared" si="14"/>
        <v>0</v>
      </c>
      <c r="M95" s="238">
        <f t="shared" si="15"/>
        <v>0</v>
      </c>
      <c r="N95" s="238">
        <f t="shared" si="16"/>
        <v>0</v>
      </c>
    </row>
    <row r="96" spans="1:14" x14ac:dyDescent="0.3">
      <c r="A96" s="18" t="s">
        <v>783</v>
      </c>
      <c r="B96" s="9" t="s">
        <v>589</v>
      </c>
      <c r="C96" s="238"/>
      <c r="D96" s="238"/>
      <c r="E96" s="238"/>
      <c r="F96" s="238"/>
      <c r="G96" s="238"/>
      <c r="H96" s="238"/>
      <c r="I96" s="238"/>
      <c r="J96" s="238"/>
      <c r="K96" s="238"/>
      <c r="L96" s="238">
        <f t="shared" si="14"/>
        <v>0</v>
      </c>
      <c r="M96" s="238">
        <f t="shared" si="15"/>
        <v>0</v>
      </c>
      <c r="N96" s="238">
        <f t="shared" si="16"/>
        <v>0</v>
      </c>
    </row>
    <row r="97" spans="1:14" x14ac:dyDescent="0.3">
      <c r="A97" s="20" t="s">
        <v>590</v>
      </c>
      <c r="B97" s="9" t="s">
        <v>591</v>
      </c>
      <c r="C97" s="238"/>
      <c r="D97" s="238"/>
      <c r="E97" s="238"/>
      <c r="F97" s="238"/>
      <c r="G97" s="238"/>
      <c r="H97" s="238"/>
      <c r="I97" s="238"/>
      <c r="J97" s="238"/>
      <c r="K97" s="238"/>
      <c r="L97" s="238">
        <f t="shared" si="14"/>
        <v>0</v>
      </c>
      <c r="M97" s="238">
        <f t="shared" si="15"/>
        <v>0</v>
      </c>
      <c r="N97" s="238">
        <f t="shared" si="16"/>
        <v>0</v>
      </c>
    </row>
    <row r="98" spans="1:14" ht="15.6" x14ac:dyDescent="0.3">
      <c r="A98" s="145" t="s">
        <v>784</v>
      </c>
      <c r="B98" s="146" t="s">
        <v>592</v>
      </c>
      <c r="C98" s="244">
        <f>C97+C96+C91</f>
        <v>128230143</v>
      </c>
      <c r="D98" s="244">
        <f>D97+D96+D91</f>
        <v>128230143</v>
      </c>
      <c r="E98" s="244">
        <f>E97+E96+E91</f>
        <v>123227151</v>
      </c>
      <c r="F98" s="244"/>
      <c r="G98" s="244"/>
      <c r="H98" s="244"/>
      <c r="I98" s="244"/>
      <c r="J98" s="244"/>
      <c r="K98" s="244"/>
      <c r="L98" s="238">
        <f t="shared" si="14"/>
        <v>128230143</v>
      </c>
      <c r="M98" s="238">
        <f t="shared" si="15"/>
        <v>128230143</v>
      </c>
      <c r="N98" s="238">
        <f t="shared" si="16"/>
        <v>123227151</v>
      </c>
    </row>
    <row r="99" spans="1:14" ht="15.6" x14ac:dyDescent="0.3">
      <c r="A99" s="153" t="s">
        <v>766</v>
      </c>
      <c r="B99" s="158"/>
      <c r="C99" s="239">
        <f>C69+C98</f>
        <v>419621238</v>
      </c>
      <c r="D99" s="239">
        <f>D69+D98</f>
        <v>419610811</v>
      </c>
      <c r="E99" s="239">
        <f>E69+E98</f>
        <v>404698967</v>
      </c>
      <c r="F99" s="239"/>
      <c r="G99" s="239"/>
      <c r="H99" s="239"/>
      <c r="I99" s="239"/>
      <c r="J99" s="239"/>
      <c r="K99" s="239"/>
      <c r="L99" s="238">
        <f t="shared" si="14"/>
        <v>419621238</v>
      </c>
      <c r="M99" s="238">
        <f t="shared" si="15"/>
        <v>419610811</v>
      </c>
      <c r="N99" s="238">
        <f t="shared" si="16"/>
        <v>404698967</v>
      </c>
    </row>
  </sheetData>
  <mergeCells count="10">
    <mergeCell ref="A1:N1"/>
    <mergeCell ref="A2:N2"/>
    <mergeCell ref="A3:N3"/>
    <mergeCell ref="I7:K7"/>
    <mergeCell ref="L7:N7"/>
    <mergeCell ref="A4:N4"/>
    <mergeCell ref="A7:A8"/>
    <mergeCell ref="B7:B8"/>
    <mergeCell ref="C7:E7"/>
    <mergeCell ref="F7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M270"/>
  <sheetViews>
    <sheetView workbookViewId="0">
      <pane xSplit="1" topLeftCell="G1" activePane="topRight" state="frozen"/>
      <selection pane="topRight" activeCell="A2" sqref="A2:IV3"/>
    </sheetView>
  </sheetViews>
  <sheetFormatPr defaultRowHeight="14.4" x14ac:dyDescent="0.3"/>
  <cols>
    <col min="1" max="1" width="112.44140625" customWidth="1"/>
    <col min="3" max="4" width="21.33203125" customWidth="1"/>
    <col min="5" max="5" width="17.109375" customWidth="1"/>
    <col min="6" max="6" width="15.88671875" customWidth="1"/>
    <col min="7" max="9" width="14.5546875" customWidth="1"/>
    <col min="10" max="10" width="14.5546875" style="287" customWidth="1"/>
    <col min="11" max="11" width="17" customWidth="1"/>
    <col min="12" max="12" width="17.6640625" customWidth="1"/>
    <col min="13" max="13" width="14" customWidth="1"/>
  </cols>
  <sheetData>
    <row r="1" spans="1:13" s="303" customFormat="1" x14ac:dyDescent="0.3"/>
    <row r="2" spans="1:13" s="303" customFormat="1" ht="15.6" x14ac:dyDescent="0.3">
      <c r="A2" s="309" t="s">
        <v>1106</v>
      </c>
      <c r="C2" s="104"/>
      <c r="D2" s="104"/>
    </row>
    <row r="3" spans="1:13" s="303" customFormat="1" ht="18" x14ac:dyDescent="0.35">
      <c r="A3" s="107" t="s">
        <v>1083</v>
      </c>
      <c r="C3" s="104"/>
      <c r="D3" s="104"/>
    </row>
    <row r="4" spans="1:13" ht="18" x14ac:dyDescent="0.35">
      <c r="A4" s="195" t="s">
        <v>1006</v>
      </c>
    </row>
    <row r="5" spans="1:13" ht="18" x14ac:dyDescent="0.35">
      <c r="A5" s="59"/>
    </row>
    <row r="6" spans="1:13" ht="18" x14ac:dyDescent="0.35">
      <c r="A6" s="59"/>
    </row>
    <row r="7" spans="1:13" ht="79.5" customHeight="1" x14ac:dyDescent="0.3">
      <c r="A7" s="2" t="s">
        <v>245</v>
      </c>
      <c r="B7" s="3" t="s">
        <v>246</v>
      </c>
      <c r="C7" s="103" t="s">
        <v>957</v>
      </c>
      <c r="D7" s="103" t="s">
        <v>967</v>
      </c>
      <c r="E7" s="103" t="s">
        <v>958</v>
      </c>
      <c r="F7" s="103" t="s">
        <v>959</v>
      </c>
      <c r="G7" s="103" t="s">
        <v>960</v>
      </c>
      <c r="H7" s="193" t="s">
        <v>1061</v>
      </c>
      <c r="I7" s="103" t="s">
        <v>1062</v>
      </c>
      <c r="J7" s="103" t="s">
        <v>1082</v>
      </c>
      <c r="K7" s="103" t="s">
        <v>971</v>
      </c>
      <c r="L7" s="103" t="s">
        <v>972</v>
      </c>
      <c r="M7" s="50" t="s">
        <v>964</v>
      </c>
    </row>
    <row r="8" spans="1:13" x14ac:dyDescent="0.3">
      <c r="A8" s="5" t="s">
        <v>436</v>
      </c>
      <c r="B8" s="6" t="s">
        <v>437</v>
      </c>
      <c r="C8" s="238"/>
      <c r="D8" s="238"/>
      <c r="E8" s="238"/>
      <c r="F8" s="238">
        <v>14473085</v>
      </c>
      <c r="G8" s="238"/>
      <c r="H8" s="238"/>
      <c r="I8" s="238"/>
      <c r="J8" s="238"/>
      <c r="K8" s="238"/>
      <c r="L8" s="238"/>
      <c r="M8" s="238">
        <f t="shared" ref="M8:M39" si="0">SUM(C8:L8)</f>
        <v>14473085</v>
      </c>
    </row>
    <row r="9" spans="1:13" x14ac:dyDescent="0.3">
      <c r="A9" s="5" t="s">
        <v>438</v>
      </c>
      <c r="B9" s="6" t="s">
        <v>439</v>
      </c>
      <c r="C9" s="238"/>
      <c r="D9" s="238"/>
      <c r="E9" s="238"/>
      <c r="F9" s="238">
        <v>32581935</v>
      </c>
      <c r="G9" s="238"/>
      <c r="H9" s="238"/>
      <c r="I9" s="238"/>
      <c r="J9" s="238"/>
      <c r="K9" s="238"/>
      <c r="L9" s="238"/>
      <c r="M9" s="238">
        <f t="shared" si="0"/>
        <v>32581935</v>
      </c>
    </row>
    <row r="10" spans="1:13" x14ac:dyDescent="0.3">
      <c r="A10" s="5" t="s">
        <v>440</v>
      </c>
      <c r="B10" s="6" t="s">
        <v>441</v>
      </c>
      <c r="C10" s="238"/>
      <c r="D10" s="238"/>
      <c r="E10" s="238"/>
      <c r="F10" s="238">
        <v>17487028</v>
      </c>
      <c r="G10" s="238"/>
      <c r="H10" s="238"/>
      <c r="I10" s="238"/>
      <c r="J10" s="238"/>
      <c r="K10" s="238"/>
      <c r="L10" s="238"/>
      <c r="M10" s="238">
        <f t="shared" si="0"/>
        <v>17487028</v>
      </c>
    </row>
    <row r="11" spans="1:13" x14ac:dyDescent="0.3">
      <c r="A11" s="5" t="s">
        <v>442</v>
      </c>
      <c r="B11" s="6" t="s">
        <v>443</v>
      </c>
      <c r="C11" s="238"/>
      <c r="D11" s="238"/>
      <c r="E11" s="238"/>
      <c r="F11" s="238">
        <v>2459794</v>
      </c>
      <c r="G11" s="238"/>
      <c r="H11" s="238"/>
      <c r="I11" s="238"/>
      <c r="J11" s="238"/>
      <c r="K11" s="238"/>
      <c r="L11" s="238"/>
      <c r="M11" s="238">
        <f t="shared" si="0"/>
        <v>2459794</v>
      </c>
    </row>
    <row r="12" spans="1:13" x14ac:dyDescent="0.3">
      <c r="A12" s="5" t="s">
        <v>444</v>
      </c>
      <c r="B12" s="6" t="s">
        <v>445</v>
      </c>
      <c r="C12" s="238"/>
      <c r="D12" s="238"/>
      <c r="E12" s="238"/>
      <c r="F12" s="238">
        <v>933450</v>
      </c>
      <c r="G12" s="238"/>
      <c r="H12" s="238"/>
      <c r="I12" s="238"/>
      <c r="J12" s="238"/>
      <c r="K12" s="238"/>
      <c r="L12" s="238"/>
      <c r="M12" s="238">
        <f t="shared" si="0"/>
        <v>933450</v>
      </c>
    </row>
    <row r="13" spans="1:13" x14ac:dyDescent="0.3">
      <c r="A13" s="5" t="s">
        <v>446</v>
      </c>
      <c r="B13" s="6" t="s">
        <v>447</v>
      </c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>
        <f t="shared" si="0"/>
        <v>0</v>
      </c>
    </row>
    <row r="14" spans="1:13" x14ac:dyDescent="0.3">
      <c r="A14" s="9" t="s">
        <v>768</v>
      </c>
      <c r="B14" s="10" t="s">
        <v>448</v>
      </c>
      <c r="C14" s="238"/>
      <c r="D14" s="238"/>
      <c r="E14" s="238"/>
      <c r="F14" s="238">
        <f>F8+F9+F10+F11+F12+F13</f>
        <v>67935292</v>
      </c>
      <c r="G14" s="238"/>
      <c r="H14" s="238"/>
      <c r="I14" s="238"/>
      <c r="J14" s="238"/>
      <c r="K14" s="238"/>
      <c r="L14" s="238"/>
      <c r="M14" s="238">
        <f t="shared" si="0"/>
        <v>67935292</v>
      </c>
    </row>
    <row r="15" spans="1:13" x14ac:dyDescent="0.3">
      <c r="A15" s="9" t="s">
        <v>449</v>
      </c>
      <c r="B15" s="10" t="s">
        <v>450</v>
      </c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>
        <f t="shared" si="0"/>
        <v>0</v>
      </c>
    </row>
    <row r="16" spans="1:13" x14ac:dyDescent="0.3">
      <c r="A16" s="9" t="s">
        <v>451</v>
      </c>
      <c r="B16" s="10" t="s">
        <v>452</v>
      </c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>
        <f t="shared" si="0"/>
        <v>0</v>
      </c>
    </row>
    <row r="17" spans="1:13" x14ac:dyDescent="0.3">
      <c r="A17" s="17" t="s">
        <v>884</v>
      </c>
      <c r="B17" s="6" t="s">
        <v>453</v>
      </c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>
        <f t="shared" si="0"/>
        <v>0</v>
      </c>
    </row>
    <row r="18" spans="1:13" x14ac:dyDescent="0.3">
      <c r="A18" s="17" t="s">
        <v>893</v>
      </c>
      <c r="B18" s="6" t="s">
        <v>453</v>
      </c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>
        <f t="shared" si="0"/>
        <v>0</v>
      </c>
    </row>
    <row r="19" spans="1:13" x14ac:dyDescent="0.3">
      <c r="A19" s="17" t="s">
        <v>894</v>
      </c>
      <c r="B19" s="6" t="s">
        <v>453</v>
      </c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>
        <f t="shared" si="0"/>
        <v>0</v>
      </c>
    </row>
    <row r="20" spans="1:13" x14ac:dyDescent="0.3">
      <c r="A20" s="17" t="s">
        <v>892</v>
      </c>
      <c r="B20" s="6" t="s">
        <v>453</v>
      </c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>
        <f t="shared" si="0"/>
        <v>0</v>
      </c>
    </row>
    <row r="21" spans="1:13" x14ac:dyDescent="0.3">
      <c r="A21" s="17" t="s">
        <v>891</v>
      </c>
      <c r="B21" s="6" t="s">
        <v>453</v>
      </c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>
        <f t="shared" si="0"/>
        <v>0</v>
      </c>
    </row>
    <row r="22" spans="1:13" x14ac:dyDescent="0.3">
      <c r="A22" s="17" t="s">
        <v>890</v>
      </c>
      <c r="B22" s="6" t="s">
        <v>453</v>
      </c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>
        <f t="shared" si="0"/>
        <v>0</v>
      </c>
    </row>
    <row r="23" spans="1:13" x14ac:dyDescent="0.3">
      <c r="A23" s="17" t="s">
        <v>885</v>
      </c>
      <c r="B23" s="6" t="s">
        <v>453</v>
      </c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>
        <f t="shared" si="0"/>
        <v>0</v>
      </c>
    </row>
    <row r="24" spans="1:13" x14ac:dyDescent="0.3">
      <c r="A24" s="17" t="s">
        <v>886</v>
      </c>
      <c r="B24" s="6" t="s">
        <v>453</v>
      </c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>
        <f t="shared" si="0"/>
        <v>0</v>
      </c>
    </row>
    <row r="25" spans="1:13" x14ac:dyDescent="0.3">
      <c r="A25" s="17" t="s">
        <v>887</v>
      </c>
      <c r="B25" s="6" t="s">
        <v>453</v>
      </c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>
        <f t="shared" si="0"/>
        <v>0</v>
      </c>
    </row>
    <row r="26" spans="1:13" x14ac:dyDescent="0.3">
      <c r="A26" s="17" t="s">
        <v>888</v>
      </c>
      <c r="B26" s="6" t="s">
        <v>453</v>
      </c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>
        <f t="shared" si="0"/>
        <v>0</v>
      </c>
    </row>
    <row r="27" spans="1:13" x14ac:dyDescent="0.3">
      <c r="A27" s="9" t="s">
        <v>730</v>
      </c>
      <c r="B27" s="10" t="s">
        <v>453</v>
      </c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>
        <f t="shared" si="0"/>
        <v>0</v>
      </c>
    </row>
    <row r="28" spans="1:13" x14ac:dyDescent="0.3">
      <c r="A28" s="17" t="s">
        <v>884</v>
      </c>
      <c r="B28" s="6" t="s">
        <v>454</v>
      </c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>
        <f t="shared" si="0"/>
        <v>0</v>
      </c>
    </row>
    <row r="29" spans="1:13" x14ac:dyDescent="0.3">
      <c r="A29" s="17" t="s">
        <v>893</v>
      </c>
      <c r="B29" s="6" t="s">
        <v>454</v>
      </c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>
        <f t="shared" si="0"/>
        <v>0</v>
      </c>
    </row>
    <row r="30" spans="1:13" x14ac:dyDescent="0.3">
      <c r="A30" s="17" t="s">
        <v>894</v>
      </c>
      <c r="B30" s="6" t="s">
        <v>454</v>
      </c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>
        <f t="shared" si="0"/>
        <v>0</v>
      </c>
    </row>
    <row r="31" spans="1:13" x14ac:dyDescent="0.3">
      <c r="A31" s="17" t="s">
        <v>892</v>
      </c>
      <c r="B31" s="6" t="s">
        <v>454</v>
      </c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>
        <f t="shared" si="0"/>
        <v>0</v>
      </c>
    </row>
    <row r="32" spans="1:13" x14ac:dyDescent="0.3">
      <c r="A32" s="17" t="s">
        <v>891</v>
      </c>
      <c r="B32" s="6" t="s">
        <v>454</v>
      </c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>
        <f t="shared" si="0"/>
        <v>0</v>
      </c>
    </row>
    <row r="33" spans="1:13" x14ac:dyDescent="0.3">
      <c r="A33" s="17" t="s">
        <v>890</v>
      </c>
      <c r="B33" s="6" t="s">
        <v>454</v>
      </c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>
        <f t="shared" si="0"/>
        <v>0</v>
      </c>
    </row>
    <row r="34" spans="1:13" x14ac:dyDescent="0.3">
      <c r="A34" s="17" t="s">
        <v>885</v>
      </c>
      <c r="B34" s="6" t="s">
        <v>454</v>
      </c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>
        <f t="shared" si="0"/>
        <v>0</v>
      </c>
    </row>
    <row r="35" spans="1:13" x14ac:dyDescent="0.3">
      <c r="A35" s="17" t="s">
        <v>886</v>
      </c>
      <c r="B35" s="6" t="s">
        <v>454</v>
      </c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>
        <f t="shared" si="0"/>
        <v>0</v>
      </c>
    </row>
    <row r="36" spans="1:13" x14ac:dyDescent="0.3">
      <c r="A36" s="17" t="s">
        <v>887</v>
      </c>
      <c r="B36" s="6" t="s">
        <v>454</v>
      </c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>
        <f t="shared" si="0"/>
        <v>0</v>
      </c>
    </row>
    <row r="37" spans="1:13" x14ac:dyDescent="0.3">
      <c r="A37" s="17" t="s">
        <v>888</v>
      </c>
      <c r="B37" s="6" t="s">
        <v>454</v>
      </c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>
        <f t="shared" si="0"/>
        <v>0</v>
      </c>
    </row>
    <row r="38" spans="1:13" x14ac:dyDescent="0.3">
      <c r="A38" s="9" t="s">
        <v>788</v>
      </c>
      <c r="B38" s="10" t="s">
        <v>454</v>
      </c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M38" s="238">
        <f t="shared" si="0"/>
        <v>0</v>
      </c>
    </row>
    <row r="39" spans="1:13" x14ac:dyDescent="0.3">
      <c r="A39" s="17" t="s">
        <v>884</v>
      </c>
      <c r="B39" s="6" t="s">
        <v>455</v>
      </c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>
        <f t="shared" si="0"/>
        <v>0</v>
      </c>
    </row>
    <row r="40" spans="1:13" x14ac:dyDescent="0.3">
      <c r="A40" s="17" t="s">
        <v>893</v>
      </c>
      <c r="B40" s="6" t="s">
        <v>455</v>
      </c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>
        <f t="shared" ref="M40:M71" si="1">SUM(C40:L40)</f>
        <v>0</v>
      </c>
    </row>
    <row r="41" spans="1:13" x14ac:dyDescent="0.3">
      <c r="A41" s="17" t="s">
        <v>894</v>
      </c>
      <c r="B41" s="6" t="s">
        <v>455</v>
      </c>
      <c r="C41" s="238"/>
      <c r="D41" s="238"/>
      <c r="E41" s="238">
        <v>23678031</v>
      </c>
      <c r="F41" s="238"/>
      <c r="G41" s="238"/>
      <c r="H41" s="238"/>
      <c r="I41" s="238"/>
      <c r="J41" s="238"/>
      <c r="K41" s="238"/>
      <c r="L41" s="238"/>
      <c r="M41" s="238">
        <f t="shared" si="1"/>
        <v>23678031</v>
      </c>
    </row>
    <row r="42" spans="1:13" x14ac:dyDescent="0.3">
      <c r="A42" s="17" t="s">
        <v>892</v>
      </c>
      <c r="B42" s="6" t="s">
        <v>455</v>
      </c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>
        <f t="shared" si="1"/>
        <v>0</v>
      </c>
    </row>
    <row r="43" spans="1:13" x14ac:dyDescent="0.3">
      <c r="A43" s="17" t="s">
        <v>891</v>
      </c>
      <c r="B43" s="6" t="s">
        <v>455</v>
      </c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>
        <f t="shared" si="1"/>
        <v>0</v>
      </c>
    </row>
    <row r="44" spans="1:13" x14ac:dyDescent="0.3">
      <c r="A44" s="17" t="s">
        <v>890</v>
      </c>
      <c r="B44" s="6" t="s">
        <v>455</v>
      </c>
      <c r="C44" s="238"/>
      <c r="D44" s="238"/>
      <c r="E44" s="238"/>
      <c r="F44" s="238"/>
      <c r="G44" s="238"/>
      <c r="H44" s="238">
        <v>1729685</v>
      </c>
      <c r="I44" s="238"/>
      <c r="J44" s="238"/>
      <c r="K44" s="238"/>
      <c r="L44" s="238"/>
      <c r="M44" s="238">
        <f t="shared" si="1"/>
        <v>1729685</v>
      </c>
    </row>
    <row r="45" spans="1:13" x14ac:dyDescent="0.3">
      <c r="A45" s="17" t="s">
        <v>885</v>
      </c>
      <c r="B45" s="6" t="s">
        <v>455</v>
      </c>
      <c r="C45" s="238"/>
      <c r="D45" s="238"/>
      <c r="E45" s="238"/>
      <c r="F45" s="238"/>
      <c r="G45" s="238">
        <v>372406</v>
      </c>
      <c r="H45" s="238"/>
      <c r="I45" s="238"/>
      <c r="J45" s="238"/>
      <c r="K45" s="238"/>
      <c r="L45" s="238"/>
      <c r="M45" s="238">
        <f t="shared" si="1"/>
        <v>372406</v>
      </c>
    </row>
    <row r="46" spans="1:13" x14ac:dyDescent="0.3">
      <c r="A46" s="17" t="s">
        <v>886</v>
      </c>
      <c r="B46" s="6" t="s">
        <v>455</v>
      </c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>
        <f t="shared" si="1"/>
        <v>0</v>
      </c>
    </row>
    <row r="47" spans="1:13" x14ac:dyDescent="0.3">
      <c r="A47" s="17" t="s">
        <v>887</v>
      </c>
      <c r="B47" s="6" t="s">
        <v>455</v>
      </c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>
        <f t="shared" si="1"/>
        <v>0</v>
      </c>
    </row>
    <row r="48" spans="1:13" x14ac:dyDescent="0.3">
      <c r="A48" s="17" t="s">
        <v>888</v>
      </c>
      <c r="B48" s="6" t="s">
        <v>455</v>
      </c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>
        <f t="shared" si="1"/>
        <v>0</v>
      </c>
    </row>
    <row r="49" spans="1:13" x14ac:dyDescent="0.3">
      <c r="A49" s="9" t="s">
        <v>787</v>
      </c>
      <c r="B49" s="10" t="s">
        <v>455</v>
      </c>
      <c r="C49" s="238"/>
      <c r="D49" s="238"/>
      <c r="E49" s="238">
        <v>23678031</v>
      </c>
      <c r="F49" s="238"/>
      <c r="G49" s="238">
        <f>G39+G40+G41+G42+G43+G44+G45+G47+G46+G48</f>
        <v>372406</v>
      </c>
      <c r="H49" s="238">
        <f>H39+H40+H41+H42+H43+H44+H45+H47+H46+H48</f>
        <v>1729685</v>
      </c>
      <c r="I49" s="238">
        <f>I39+I40+I41+I42+I43+I44+I45+I47+I46+I48</f>
        <v>0</v>
      </c>
      <c r="J49" s="238">
        <f>J39+J40+J41+J42+J43+J44+J45+J47+J46+J48</f>
        <v>0</v>
      </c>
      <c r="K49" s="238"/>
      <c r="L49" s="238"/>
      <c r="M49" s="238">
        <f t="shared" si="1"/>
        <v>25780122</v>
      </c>
    </row>
    <row r="50" spans="1:13" x14ac:dyDescent="0.3">
      <c r="A50" s="64" t="s">
        <v>786</v>
      </c>
      <c r="B50" s="12" t="s">
        <v>456</v>
      </c>
      <c r="C50" s="238"/>
      <c r="D50" s="238"/>
      <c r="E50" s="238">
        <f t="shared" ref="E50:J50" si="2">E14+E15+E16+E27+E38+E49</f>
        <v>23678031</v>
      </c>
      <c r="F50" s="238">
        <f t="shared" si="2"/>
        <v>67935292</v>
      </c>
      <c r="G50" s="238">
        <f t="shared" si="2"/>
        <v>372406</v>
      </c>
      <c r="H50" s="238">
        <f t="shared" si="2"/>
        <v>1729685</v>
      </c>
      <c r="I50" s="238">
        <f t="shared" si="2"/>
        <v>0</v>
      </c>
      <c r="J50" s="238">
        <f t="shared" si="2"/>
        <v>0</v>
      </c>
      <c r="K50" s="238"/>
      <c r="L50" s="238"/>
      <c r="M50" s="238">
        <f t="shared" si="1"/>
        <v>93715414</v>
      </c>
    </row>
    <row r="51" spans="1:13" x14ac:dyDescent="0.3">
      <c r="A51" s="9" t="s">
        <v>457</v>
      </c>
      <c r="B51" s="10" t="s">
        <v>458</v>
      </c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>
        <f t="shared" si="1"/>
        <v>0</v>
      </c>
    </row>
    <row r="52" spans="1:13" x14ac:dyDescent="0.3">
      <c r="A52" s="9" t="s">
        <v>459</v>
      </c>
      <c r="B52" s="10" t="s">
        <v>460</v>
      </c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>
        <f t="shared" si="1"/>
        <v>0</v>
      </c>
    </row>
    <row r="53" spans="1:13" x14ac:dyDescent="0.3">
      <c r="A53" s="17" t="s">
        <v>884</v>
      </c>
      <c r="B53" s="6" t="s">
        <v>461</v>
      </c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>
        <f t="shared" si="1"/>
        <v>0</v>
      </c>
    </row>
    <row r="54" spans="1:13" x14ac:dyDescent="0.3">
      <c r="A54" s="17" t="s">
        <v>893</v>
      </c>
      <c r="B54" s="6" t="s">
        <v>461</v>
      </c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>
        <f t="shared" si="1"/>
        <v>0</v>
      </c>
    </row>
    <row r="55" spans="1:13" x14ac:dyDescent="0.3">
      <c r="A55" s="17" t="s">
        <v>894</v>
      </c>
      <c r="B55" s="6" t="s">
        <v>461</v>
      </c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>
        <f t="shared" si="1"/>
        <v>0</v>
      </c>
    </row>
    <row r="56" spans="1:13" x14ac:dyDescent="0.3">
      <c r="A56" s="17" t="s">
        <v>892</v>
      </c>
      <c r="B56" s="6" t="s">
        <v>461</v>
      </c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>
        <f t="shared" si="1"/>
        <v>0</v>
      </c>
    </row>
    <row r="57" spans="1:13" x14ac:dyDescent="0.3">
      <c r="A57" s="17" t="s">
        <v>891</v>
      </c>
      <c r="B57" s="6" t="s">
        <v>461</v>
      </c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>
        <f t="shared" si="1"/>
        <v>0</v>
      </c>
    </row>
    <row r="58" spans="1:13" x14ac:dyDescent="0.3">
      <c r="A58" s="17" t="s">
        <v>890</v>
      </c>
      <c r="B58" s="6" t="s">
        <v>461</v>
      </c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>
        <f t="shared" si="1"/>
        <v>0</v>
      </c>
    </row>
    <row r="59" spans="1:13" x14ac:dyDescent="0.3">
      <c r="A59" s="17" t="s">
        <v>885</v>
      </c>
      <c r="B59" s="6" t="s">
        <v>461</v>
      </c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238">
        <f t="shared" si="1"/>
        <v>0</v>
      </c>
    </row>
    <row r="60" spans="1:13" x14ac:dyDescent="0.3">
      <c r="A60" s="17" t="s">
        <v>886</v>
      </c>
      <c r="B60" s="6" t="s">
        <v>461</v>
      </c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>
        <f t="shared" si="1"/>
        <v>0</v>
      </c>
    </row>
    <row r="61" spans="1:13" x14ac:dyDescent="0.3">
      <c r="A61" s="17" t="s">
        <v>887</v>
      </c>
      <c r="B61" s="6" t="s">
        <v>461</v>
      </c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>
        <f t="shared" si="1"/>
        <v>0</v>
      </c>
    </row>
    <row r="62" spans="1:13" x14ac:dyDescent="0.3">
      <c r="A62" s="17" t="s">
        <v>888</v>
      </c>
      <c r="B62" s="6" t="s">
        <v>461</v>
      </c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>
        <f t="shared" si="1"/>
        <v>0</v>
      </c>
    </row>
    <row r="63" spans="1:13" x14ac:dyDescent="0.3">
      <c r="A63" s="9" t="s">
        <v>785</v>
      </c>
      <c r="B63" s="10" t="s">
        <v>461</v>
      </c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>
        <f t="shared" si="1"/>
        <v>0</v>
      </c>
    </row>
    <row r="64" spans="1:13" x14ac:dyDescent="0.3">
      <c r="A64" s="17" t="s">
        <v>889</v>
      </c>
      <c r="B64" s="6" t="s">
        <v>462</v>
      </c>
      <c r="C64" s="238"/>
      <c r="D64" s="238"/>
      <c r="E64" s="238"/>
      <c r="F64" s="238"/>
      <c r="G64" s="238"/>
      <c r="H64" s="238"/>
      <c r="I64" s="238"/>
      <c r="J64" s="238"/>
      <c r="K64" s="238"/>
      <c r="L64" s="238"/>
      <c r="M64" s="238">
        <f t="shared" si="1"/>
        <v>0</v>
      </c>
    </row>
    <row r="65" spans="1:13" x14ac:dyDescent="0.3">
      <c r="A65" s="17" t="s">
        <v>893</v>
      </c>
      <c r="B65" s="6" t="s">
        <v>462</v>
      </c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>
        <f t="shared" si="1"/>
        <v>0</v>
      </c>
    </row>
    <row r="66" spans="1:13" x14ac:dyDescent="0.3">
      <c r="A66" s="17" t="s">
        <v>894</v>
      </c>
      <c r="B66" s="6" t="s">
        <v>462</v>
      </c>
      <c r="C66" s="238"/>
      <c r="D66" s="238"/>
      <c r="E66" s="238"/>
      <c r="F66" s="238"/>
      <c r="G66" s="238"/>
      <c r="H66" s="238"/>
      <c r="I66" s="238"/>
      <c r="J66" s="238"/>
      <c r="K66" s="238"/>
      <c r="L66" s="238"/>
      <c r="M66" s="238">
        <f t="shared" si="1"/>
        <v>0</v>
      </c>
    </row>
    <row r="67" spans="1:13" x14ac:dyDescent="0.3">
      <c r="A67" s="17" t="s">
        <v>892</v>
      </c>
      <c r="B67" s="6" t="s">
        <v>462</v>
      </c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8">
        <f t="shared" si="1"/>
        <v>0</v>
      </c>
    </row>
    <row r="68" spans="1:13" x14ac:dyDescent="0.3">
      <c r="A68" s="17" t="s">
        <v>891</v>
      </c>
      <c r="B68" s="6" t="s">
        <v>462</v>
      </c>
      <c r="C68" s="238"/>
      <c r="D68" s="238"/>
      <c r="E68" s="238"/>
      <c r="F68" s="238"/>
      <c r="G68" s="238"/>
      <c r="H68" s="238"/>
      <c r="I68" s="238"/>
      <c r="J68" s="238"/>
      <c r="K68" s="238"/>
      <c r="L68" s="238"/>
      <c r="M68" s="238">
        <f t="shared" si="1"/>
        <v>0</v>
      </c>
    </row>
    <row r="69" spans="1:13" x14ac:dyDescent="0.3">
      <c r="A69" s="17" t="s">
        <v>890</v>
      </c>
      <c r="B69" s="6" t="s">
        <v>462</v>
      </c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>
        <f t="shared" si="1"/>
        <v>0</v>
      </c>
    </row>
    <row r="70" spans="1:13" x14ac:dyDescent="0.3">
      <c r="A70" s="17" t="s">
        <v>885</v>
      </c>
      <c r="B70" s="6" t="s">
        <v>462</v>
      </c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>
        <f t="shared" si="1"/>
        <v>0</v>
      </c>
    </row>
    <row r="71" spans="1:13" x14ac:dyDescent="0.3">
      <c r="A71" s="17" t="s">
        <v>886</v>
      </c>
      <c r="B71" s="6" t="s">
        <v>462</v>
      </c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>
        <f t="shared" si="1"/>
        <v>0</v>
      </c>
    </row>
    <row r="72" spans="1:13" x14ac:dyDescent="0.3">
      <c r="A72" s="17" t="s">
        <v>887</v>
      </c>
      <c r="B72" s="6" t="s">
        <v>462</v>
      </c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>
        <f t="shared" ref="M72:M103" si="3">SUM(C72:L72)</f>
        <v>0</v>
      </c>
    </row>
    <row r="73" spans="1:13" x14ac:dyDescent="0.3">
      <c r="A73" s="17" t="s">
        <v>888</v>
      </c>
      <c r="B73" s="6" t="s">
        <v>462</v>
      </c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8">
        <f t="shared" si="3"/>
        <v>0</v>
      </c>
    </row>
    <row r="74" spans="1:13" x14ac:dyDescent="0.3">
      <c r="A74" s="9" t="s">
        <v>789</v>
      </c>
      <c r="B74" s="10" t="s">
        <v>462</v>
      </c>
      <c r="C74" s="238"/>
      <c r="D74" s="238"/>
      <c r="E74" s="238"/>
      <c r="F74" s="238"/>
      <c r="G74" s="238"/>
      <c r="H74" s="238"/>
      <c r="I74" s="238"/>
      <c r="J74" s="238"/>
      <c r="K74" s="238"/>
      <c r="L74" s="238"/>
      <c r="M74" s="238">
        <f t="shared" si="3"/>
        <v>0</v>
      </c>
    </row>
    <row r="75" spans="1:13" x14ac:dyDescent="0.3">
      <c r="A75" s="17" t="s">
        <v>884</v>
      </c>
      <c r="B75" s="6" t="s">
        <v>463</v>
      </c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>
        <f t="shared" si="3"/>
        <v>0</v>
      </c>
    </row>
    <row r="76" spans="1:13" x14ac:dyDescent="0.3">
      <c r="A76" s="17" t="s">
        <v>893</v>
      </c>
      <c r="B76" s="6" t="s">
        <v>463</v>
      </c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>
        <f t="shared" si="3"/>
        <v>0</v>
      </c>
    </row>
    <row r="77" spans="1:13" x14ac:dyDescent="0.3">
      <c r="A77" s="17" t="s">
        <v>894</v>
      </c>
      <c r="B77" s="6" t="s">
        <v>463</v>
      </c>
      <c r="C77" s="238"/>
      <c r="D77" s="238"/>
      <c r="E77" s="238">
        <v>42815648</v>
      </c>
      <c r="F77" s="238"/>
      <c r="G77" s="238"/>
      <c r="H77" s="238"/>
      <c r="I77" s="238"/>
      <c r="J77" s="238"/>
      <c r="K77" s="238"/>
      <c r="L77" s="238"/>
      <c r="M77" s="238">
        <f t="shared" si="3"/>
        <v>42815648</v>
      </c>
    </row>
    <row r="78" spans="1:13" x14ac:dyDescent="0.3">
      <c r="A78" s="17" t="s">
        <v>892</v>
      </c>
      <c r="B78" s="6" t="s">
        <v>463</v>
      </c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>
        <f t="shared" si="3"/>
        <v>0</v>
      </c>
    </row>
    <row r="79" spans="1:13" x14ac:dyDescent="0.3">
      <c r="A79" s="17" t="s">
        <v>891</v>
      </c>
      <c r="B79" s="6" t="s">
        <v>463</v>
      </c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>
        <f t="shared" si="3"/>
        <v>0</v>
      </c>
    </row>
    <row r="80" spans="1:13" x14ac:dyDescent="0.3">
      <c r="A80" s="17" t="s">
        <v>890</v>
      </c>
      <c r="B80" s="6" t="s">
        <v>463</v>
      </c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>
        <f t="shared" si="3"/>
        <v>0</v>
      </c>
    </row>
    <row r="81" spans="1:13" x14ac:dyDescent="0.3">
      <c r="A81" s="17" t="s">
        <v>885</v>
      </c>
      <c r="B81" s="6" t="s">
        <v>463</v>
      </c>
      <c r="C81" s="238"/>
      <c r="D81" s="238"/>
      <c r="E81" s="238"/>
      <c r="F81" s="238"/>
      <c r="G81" s="238"/>
      <c r="H81" s="238"/>
      <c r="I81" s="238"/>
      <c r="J81" s="238"/>
      <c r="K81" s="238"/>
      <c r="L81" s="238"/>
      <c r="M81" s="238">
        <f t="shared" si="3"/>
        <v>0</v>
      </c>
    </row>
    <row r="82" spans="1:13" x14ac:dyDescent="0.3">
      <c r="A82" s="17" t="s">
        <v>886</v>
      </c>
      <c r="B82" s="6" t="s">
        <v>463</v>
      </c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>
        <f t="shared" si="3"/>
        <v>0</v>
      </c>
    </row>
    <row r="83" spans="1:13" x14ac:dyDescent="0.3">
      <c r="A83" s="17" t="s">
        <v>887</v>
      </c>
      <c r="B83" s="6" t="s">
        <v>463</v>
      </c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38">
        <f t="shared" si="3"/>
        <v>0</v>
      </c>
    </row>
    <row r="84" spans="1:13" x14ac:dyDescent="0.3">
      <c r="A84" s="17" t="s">
        <v>888</v>
      </c>
      <c r="B84" s="6" t="s">
        <v>463</v>
      </c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38">
        <f t="shared" si="3"/>
        <v>0</v>
      </c>
    </row>
    <row r="85" spans="1:13" x14ac:dyDescent="0.3">
      <c r="A85" s="9" t="s">
        <v>735</v>
      </c>
      <c r="B85" s="10" t="s">
        <v>463</v>
      </c>
      <c r="C85" s="238"/>
      <c r="D85" s="238"/>
      <c r="E85" s="238">
        <v>42815648</v>
      </c>
      <c r="F85" s="238"/>
      <c r="G85" s="238"/>
      <c r="H85" s="238"/>
      <c r="I85" s="238"/>
      <c r="J85" s="238"/>
      <c r="K85" s="238"/>
      <c r="L85" s="238"/>
      <c r="M85" s="238">
        <f t="shared" si="3"/>
        <v>42815648</v>
      </c>
    </row>
    <row r="86" spans="1:13" x14ac:dyDescent="0.3">
      <c r="A86" s="64" t="s">
        <v>770</v>
      </c>
      <c r="B86" s="12" t="s">
        <v>464</v>
      </c>
      <c r="C86" s="238"/>
      <c r="D86" s="238"/>
      <c r="E86" s="238">
        <f>E85+E74+E63+E52+E51</f>
        <v>42815648</v>
      </c>
      <c r="F86" s="238"/>
      <c r="G86" s="238"/>
      <c r="H86" s="238"/>
      <c r="I86" s="238"/>
      <c r="J86" s="238"/>
      <c r="K86" s="238"/>
      <c r="L86" s="238"/>
      <c r="M86" s="238">
        <f t="shared" si="3"/>
        <v>42815648</v>
      </c>
    </row>
    <row r="87" spans="1:13" x14ac:dyDescent="0.3">
      <c r="A87" s="5" t="s">
        <v>790</v>
      </c>
      <c r="B87" s="6" t="s">
        <v>465</v>
      </c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>
        <f t="shared" si="3"/>
        <v>0</v>
      </c>
    </row>
    <row r="88" spans="1:13" x14ac:dyDescent="0.3">
      <c r="A88" s="25" t="s">
        <v>466</v>
      </c>
      <c r="B88" s="8" t="s">
        <v>465</v>
      </c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>
        <f t="shared" si="3"/>
        <v>0</v>
      </c>
    </row>
    <row r="89" spans="1:13" x14ac:dyDescent="0.3">
      <c r="A89" s="25" t="s">
        <v>467</v>
      </c>
      <c r="B89" s="8" t="s">
        <v>465</v>
      </c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38">
        <f t="shared" si="3"/>
        <v>0</v>
      </c>
    </row>
    <row r="90" spans="1:13" x14ac:dyDescent="0.3">
      <c r="A90" s="25" t="s">
        <v>468</v>
      </c>
      <c r="B90" s="8" t="s">
        <v>465</v>
      </c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38">
        <f t="shared" si="3"/>
        <v>0</v>
      </c>
    </row>
    <row r="91" spans="1:13" x14ac:dyDescent="0.3">
      <c r="A91" s="5" t="s">
        <v>737</v>
      </c>
      <c r="B91" s="6" t="s">
        <v>469</v>
      </c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38">
        <f t="shared" si="3"/>
        <v>0</v>
      </c>
    </row>
    <row r="92" spans="1:13" x14ac:dyDescent="0.3">
      <c r="A92" s="9" t="s">
        <v>771</v>
      </c>
      <c r="B92" s="10" t="s">
        <v>470</v>
      </c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>
        <f t="shared" si="3"/>
        <v>0</v>
      </c>
    </row>
    <row r="93" spans="1:13" x14ac:dyDescent="0.3">
      <c r="A93" s="9" t="s">
        <v>738</v>
      </c>
      <c r="B93" s="10" t="s">
        <v>471</v>
      </c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38">
        <f t="shared" si="3"/>
        <v>0</v>
      </c>
    </row>
    <row r="94" spans="1:13" x14ac:dyDescent="0.3">
      <c r="A94" s="20" t="s">
        <v>791</v>
      </c>
      <c r="B94" s="18" t="s">
        <v>472</v>
      </c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>
        <f t="shared" si="3"/>
        <v>0</v>
      </c>
    </row>
    <row r="95" spans="1:13" x14ac:dyDescent="0.3">
      <c r="A95" s="5" t="s">
        <v>792</v>
      </c>
      <c r="B95" s="5" t="s">
        <v>473</v>
      </c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38">
        <f t="shared" si="3"/>
        <v>0</v>
      </c>
    </row>
    <row r="96" spans="1:13" x14ac:dyDescent="0.3">
      <c r="A96" s="5" t="s">
        <v>793</v>
      </c>
      <c r="B96" s="5" t="s">
        <v>473</v>
      </c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>
        <f t="shared" si="3"/>
        <v>0</v>
      </c>
    </row>
    <row r="97" spans="1:13" x14ac:dyDescent="0.3">
      <c r="A97" s="5" t="s">
        <v>794</v>
      </c>
      <c r="B97" s="5" t="s">
        <v>473</v>
      </c>
      <c r="C97" s="238"/>
      <c r="D97" s="238"/>
      <c r="E97" s="238"/>
      <c r="F97" s="238"/>
      <c r="G97" s="238"/>
      <c r="H97" s="238"/>
      <c r="I97" s="238"/>
      <c r="J97" s="238"/>
      <c r="K97" s="238"/>
      <c r="L97" s="238">
        <v>2321960</v>
      </c>
      <c r="M97" s="238">
        <f t="shared" si="3"/>
        <v>2321960</v>
      </c>
    </row>
    <row r="98" spans="1:13" x14ac:dyDescent="0.3">
      <c r="A98" s="5" t="s">
        <v>795</v>
      </c>
      <c r="B98" s="5" t="s">
        <v>473</v>
      </c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>
        <f t="shared" si="3"/>
        <v>0</v>
      </c>
    </row>
    <row r="99" spans="1:13" x14ac:dyDescent="0.3">
      <c r="A99" s="5" t="s">
        <v>796</v>
      </c>
      <c r="B99" s="5" t="s">
        <v>473</v>
      </c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>
        <f t="shared" si="3"/>
        <v>0</v>
      </c>
    </row>
    <row r="100" spans="1:13" x14ac:dyDescent="0.3">
      <c r="A100" s="5" t="s">
        <v>797</v>
      </c>
      <c r="B100" s="5" t="s">
        <v>473</v>
      </c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>
        <f t="shared" si="3"/>
        <v>0</v>
      </c>
    </row>
    <row r="101" spans="1:13" x14ac:dyDescent="0.3">
      <c r="A101" s="5" t="s">
        <v>798</v>
      </c>
      <c r="B101" s="5" t="s">
        <v>473</v>
      </c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38">
        <f t="shared" si="3"/>
        <v>0</v>
      </c>
    </row>
    <row r="102" spans="1:13" x14ac:dyDescent="0.3">
      <c r="A102" s="5" t="s">
        <v>799</v>
      </c>
      <c r="B102" s="5" t="s">
        <v>473</v>
      </c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38">
        <f t="shared" si="3"/>
        <v>0</v>
      </c>
    </row>
    <row r="103" spans="1:13" x14ac:dyDescent="0.3">
      <c r="A103" s="9" t="s">
        <v>740</v>
      </c>
      <c r="B103" s="10" t="s">
        <v>473</v>
      </c>
      <c r="C103" s="238"/>
      <c r="D103" s="238"/>
      <c r="E103" s="238"/>
      <c r="F103" s="238"/>
      <c r="G103" s="238"/>
      <c r="H103" s="238"/>
      <c r="I103" s="238"/>
      <c r="J103" s="238"/>
      <c r="K103" s="238"/>
      <c r="L103" s="238">
        <v>2321960</v>
      </c>
      <c r="M103" s="238">
        <f t="shared" si="3"/>
        <v>2321960</v>
      </c>
    </row>
    <row r="104" spans="1:13" x14ac:dyDescent="0.3">
      <c r="A104" s="5" t="s">
        <v>741</v>
      </c>
      <c r="B104" s="6" t="s">
        <v>474</v>
      </c>
      <c r="C104" s="238"/>
      <c r="D104" s="238"/>
      <c r="E104" s="238"/>
      <c r="F104" s="238"/>
      <c r="G104" s="238"/>
      <c r="H104" s="238"/>
      <c r="I104" s="238"/>
      <c r="J104" s="238"/>
      <c r="K104" s="238"/>
      <c r="L104" s="238">
        <v>20763087</v>
      </c>
      <c r="M104" s="238">
        <f t="shared" ref="M104:M135" si="4">SUM(C104:L104)</f>
        <v>20763087</v>
      </c>
    </row>
    <row r="105" spans="1:13" x14ac:dyDescent="0.3">
      <c r="A105" s="65" t="s">
        <v>475</v>
      </c>
      <c r="B105" s="65" t="s">
        <v>474</v>
      </c>
      <c r="C105" s="238"/>
      <c r="D105" s="238"/>
      <c r="E105" s="238"/>
      <c r="F105" s="238"/>
      <c r="G105" s="238"/>
      <c r="H105" s="238"/>
      <c r="I105" s="238"/>
      <c r="J105" s="238"/>
      <c r="K105" s="238"/>
      <c r="L105" s="238">
        <v>20763087</v>
      </c>
      <c r="M105" s="238">
        <f t="shared" si="4"/>
        <v>20763087</v>
      </c>
    </row>
    <row r="106" spans="1:13" x14ac:dyDescent="0.3">
      <c r="A106" s="65" t="s">
        <v>476</v>
      </c>
      <c r="B106" s="65" t="s">
        <v>474</v>
      </c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38">
        <f t="shared" si="4"/>
        <v>0</v>
      </c>
    </row>
    <row r="107" spans="1:13" x14ac:dyDescent="0.3">
      <c r="A107" s="5" t="s">
        <v>742</v>
      </c>
      <c r="B107" s="6" t="s">
        <v>477</v>
      </c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  <c r="M107" s="238">
        <f t="shared" si="4"/>
        <v>0</v>
      </c>
    </row>
    <row r="108" spans="1:13" x14ac:dyDescent="0.3">
      <c r="A108" s="5" t="s">
        <v>478</v>
      </c>
      <c r="B108" s="6" t="s">
        <v>479</v>
      </c>
      <c r="C108" s="238"/>
      <c r="D108" s="238"/>
      <c r="E108" s="238"/>
      <c r="F108" s="238"/>
      <c r="G108" s="238"/>
      <c r="H108" s="238"/>
      <c r="I108" s="238"/>
      <c r="J108" s="238"/>
      <c r="K108" s="238"/>
      <c r="L108" s="238"/>
      <c r="M108" s="238">
        <f t="shared" si="4"/>
        <v>0</v>
      </c>
    </row>
    <row r="109" spans="1:13" x14ac:dyDescent="0.3">
      <c r="A109" s="5" t="s">
        <v>743</v>
      </c>
      <c r="B109" s="6" t="s">
        <v>480</v>
      </c>
      <c r="C109" s="238"/>
      <c r="D109" s="238"/>
      <c r="E109" s="238"/>
      <c r="F109" s="238"/>
      <c r="G109" s="238"/>
      <c r="H109" s="238"/>
      <c r="I109" s="238"/>
      <c r="J109" s="238"/>
      <c r="K109" s="238"/>
      <c r="L109" s="238">
        <v>0</v>
      </c>
      <c r="M109" s="238">
        <f t="shared" si="4"/>
        <v>0</v>
      </c>
    </row>
    <row r="110" spans="1:13" x14ac:dyDescent="0.3">
      <c r="A110" s="65" t="s">
        <v>481</v>
      </c>
      <c r="B110" s="65" t="s">
        <v>480</v>
      </c>
      <c r="C110" s="238"/>
      <c r="D110" s="238"/>
      <c r="E110" s="238"/>
      <c r="F110" s="238"/>
      <c r="G110" s="238"/>
      <c r="H110" s="238"/>
      <c r="I110" s="238"/>
      <c r="J110" s="238"/>
      <c r="K110" s="238"/>
      <c r="L110" s="238"/>
      <c r="M110" s="238">
        <f t="shared" si="4"/>
        <v>0</v>
      </c>
    </row>
    <row r="111" spans="1:13" x14ac:dyDescent="0.3">
      <c r="A111" s="65" t="s">
        <v>482</v>
      </c>
      <c r="B111" s="65" t="s">
        <v>480</v>
      </c>
      <c r="C111" s="238"/>
      <c r="D111" s="238"/>
      <c r="E111" s="238"/>
      <c r="F111" s="238"/>
      <c r="G111" s="238"/>
      <c r="H111" s="238"/>
      <c r="I111" s="238"/>
      <c r="J111" s="238"/>
      <c r="K111" s="238"/>
      <c r="L111" s="238">
        <v>0</v>
      </c>
      <c r="M111" s="238">
        <f t="shared" si="4"/>
        <v>0</v>
      </c>
    </row>
    <row r="112" spans="1:13" x14ac:dyDescent="0.3">
      <c r="A112" s="65" t="s">
        <v>483</v>
      </c>
      <c r="B112" s="65" t="s">
        <v>480</v>
      </c>
      <c r="C112" s="238"/>
      <c r="D112" s="238"/>
      <c r="E112" s="238"/>
      <c r="F112" s="238"/>
      <c r="G112" s="238"/>
      <c r="H112" s="238"/>
      <c r="I112" s="238"/>
      <c r="J112" s="238"/>
      <c r="K112" s="238"/>
      <c r="L112" s="238"/>
      <c r="M112" s="238">
        <f t="shared" si="4"/>
        <v>0</v>
      </c>
    </row>
    <row r="113" spans="1:13" x14ac:dyDescent="0.3">
      <c r="A113" s="65" t="s">
        <v>484</v>
      </c>
      <c r="B113" s="65" t="s">
        <v>480</v>
      </c>
      <c r="C113" s="238"/>
      <c r="D113" s="238"/>
      <c r="E113" s="238"/>
      <c r="F113" s="238"/>
      <c r="G113" s="238"/>
      <c r="H113" s="238"/>
      <c r="I113" s="238"/>
      <c r="J113" s="238"/>
      <c r="K113" s="238"/>
      <c r="L113" s="238"/>
      <c r="M113" s="238">
        <f t="shared" si="4"/>
        <v>0</v>
      </c>
    </row>
    <row r="114" spans="1:13" x14ac:dyDescent="0.3">
      <c r="A114" s="5" t="s">
        <v>800</v>
      </c>
      <c r="B114" s="6" t="s">
        <v>485</v>
      </c>
      <c r="C114" s="238"/>
      <c r="D114" s="238"/>
      <c r="E114" s="238"/>
      <c r="F114" s="238"/>
      <c r="G114" s="238"/>
      <c r="H114" s="238"/>
      <c r="I114" s="238"/>
      <c r="J114" s="238"/>
      <c r="K114" s="238"/>
      <c r="L114" s="238"/>
      <c r="M114" s="238">
        <f t="shared" si="4"/>
        <v>0</v>
      </c>
    </row>
    <row r="115" spans="1:13" x14ac:dyDescent="0.3">
      <c r="A115" s="65" t="s">
        <v>486</v>
      </c>
      <c r="B115" s="65" t="s">
        <v>485</v>
      </c>
      <c r="C115" s="238"/>
      <c r="D115" s="238"/>
      <c r="E115" s="238"/>
      <c r="F115" s="238"/>
      <c r="G115" s="238"/>
      <c r="H115" s="238"/>
      <c r="I115" s="238"/>
      <c r="J115" s="238"/>
      <c r="K115" s="238"/>
      <c r="L115" s="238"/>
      <c r="M115" s="238">
        <f t="shared" si="4"/>
        <v>0</v>
      </c>
    </row>
    <row r="116" spans="1:13" x14ac:dyDescent="0.3">
      <c r="A116" s="65" t="s">
        <v>487</v>
      </c>
      <c r="B116" s="65" t="s">
        <v>485</v>
      </c>
      <c r="C116" s="238"/>
      <c r="D116" s="238"/>
      <c r="E116" s="238"/>
      <c r="F116" s="238"/>
      <c r="G116" s="238"/>
      <c r="H116" s="238"/>
      <c r="I116" s="238"/>
      <c r="J116" s="238"/>
      <c r="K116" s="238"/>
      <c r="L116" s="238"/>
      <c r="M116" s="238">
        <f t="shared" si="4"/>
        <v>0</v>
      </c>
    </row>
    <row r="117" spans="1:13" x14ac:dyDescent="0.3">
      <c r="A117" s="65" t="s">
        <v>488</v>
      </c>
      <c r="B117" s="65" t="s">
        <v>485</v>
      </c>
      <c r="C117" s="238"/>
      <c r="D117" s="238"/>
      <c r="E117" s="238"/>
      <c r="F117" s="238"/>
      <c r="G117" s="238"/>
      <c r="H117" s="238"/>
      <c r="I117" s="238"/>
      <c r="J117" s="238"/>
      <c r="K117" s="238"/>
      <c r="L117" s="238"/>
      <c r="M117" s="238">
        <f t="shared" si="4"/>
        <v>0</v>
      </c>
    </row>
    <row r="118" spans="1:13" x14ac:dyDescent="0.3">
      <c r="A118" s="65" t="s">
        <v>489</v>
      </c>
      <c r="B118" s="65" t="s">
        <v>485</v>
      </c>
      <c r="C118" s="238"/>
      <c r="D118" s="238"/>
      <c r="E118" s="238"/>
      <c r="F118" s="238"/>
      <c r="G118" s="238"/>
      <c r="H118" s="238"/>
      <c r="I118" s="238"/>
      <c r="J118" s="238"/>
      <c r="K118" s="238"/>
      <c r="L118" s="238"/>
      <c r="M118" s="238">
        <f t="shared" si="4"/>
        <v>0</v>
      </c>
    </row>
    <row r="119" spans="1:13" x14ac:dyDescent="0.3">
      <c r="A119" s="65" t="s">
        <v>490</v>
      </c>
      <c r="B119" s="65" t="s">
        <v>485</v>
      </c>
      <c r="C119" s="238"/>
      <c r="D119" s="238"/>
      <c r="E119" s="238"/>
      <c r="F119" s="238"/>
      <c r="G119" s="238"/>
      <c r="H119" s="238"/>
      <c r="I119" s="238"/>
      <c r="J119" s="238"/>
      <c r="K119" s="238"/>
      <c r="L119" s="238"/>
      <c r="M119" s="238">
        <f t="shared" si="4"/>
        <v>0</v>
      </c>
    </row>
    <row r="120" spans="1:13" x14ac:dyDescent="0.3">
      <c r="A120" s="65" t="s">
        <v>491</v>
      </c>
      <c r="B120" s="65" t="s">
        <v>485</v>
      </c>
      <c r="C120" s="238"/>
      <c r="D120" s="238"/>
      <c r="E120" s="238"/>
      <c r="F120" s="238"/>
      <c r="G120" s="238"/>
      <c r="H120" s="238"/>
      <c r="I120" s="238"/>
      <c r="J120" s="238"/>
      <c r="K120" s="238"/>
      <c r="L120" s="238"/>
      <c r="M120" s="238">
        <f t="shared" si="4"/>
        <v>0</v>
      </c>
    </row>
    <row r="121" spans="1:13" x14ac:dyDescent="0.3">
      <c r="A121" s="65" t="s">
        <v>492</v>
      </c>
      <c r="B121" s="65" t="s">
        <v>485</v>
      </c>
      <c r="C121" s="238"/>
      <c r="D121" s="238"/>
      <c r="E121" s="238"/>
      <c r="F121" s="238"/>
      <c r="G121" s="238"/>
      <c r="H121" s="238"/>
      <c r="I121" s="238"/>
      <c r="J121" s="238"/>
      <c r="K121" s="238"/>
      <c r="L121" s="238"/>
      <c r="M121" s="238">
        <f t="shared" si="4"/>
        <v>0</v>
      </c>
    </row>
    <row r="122" spans="1:13" x14ac:dyDescent="0.3">
      <c r="A122" s="65" t="s">
        <v>493</v>
      </c>
      <c r="B122" s="65" t="s">
        <v>485</v>
      </c>
      <c r="C122" s="238"/>
      <c r="D122" s="238"/>
      <c r="E122" s="238"/>
      <c r="F122" s="238"/>
      <c r="G122" s="238"/>
      <c r="H122" s="238"/>
      <c r="I122" s="238"/>
      <c r="J122" s="238"/>
      <c r="K122" s="238"/>
      <c r="L122" s="238"/>
      <c r="M122" s="238">
        <f t="shared" si="4"/>
        <v>0</v>
      </c>
    </row>
    <row r="123" spans="1:13" x14ac:dyDescent="0.3">
      <c r="A123" s="65" t="s">
        <v>494</v>
      </c>
      <c r="B123" s="65" t="s">
        <v>485</v>
      </c>
      <c r="C123" s="238"/>
      <c r="D123" s="238"/>
      <c r="E123" s="238"/>
      <c r="F123" s="238"/>
      <c r="G123" s="238"/>
      <c r="H123" s="238"/>
      <c r="I123" s="238"/>
      <c r="J123" s="238"/>
      <c r="K123" s="238"/>
      <c r="L123" s="238"/>
      <c r="M123" s="238">
        <f t="shared" si="4"/>
        <v>0</v>
      </c>
    </row>
    <row r="124" spans="1:13" x14ac:dyDescent="0.3">
      <c r="A124" s="65" t="s">
        <v>495</v>
      </c>
      <c r="B124" s="65" t="s">
        <v>485</v>
      </c>
      <c r="C124" s="238"/>
      <c r="D124" s="238"/>
      <c r="E124" s="238"/>
      <c r="F124" s="238"/>
      <c r="G124" s="238"/>
      <c r="H124" s="238"/>
      <c r="I124" s="238"/>
      <c r="J124" s="238"/>
      <c r="K124" s="238"/>
      <c r="L124" s="238"/>
      <c r="M124" s="238">
        <f t="shared" si="4"/>
        <v>0</v>
      </c>
    </row>
    <row r="125" spans="1:13" x14ac:dyDescent="0.3">
      <c r="A125" s="65" t="s">
        <v>496</v>
      </c>
      <c r="B125" s="65" t="s">
        <v>485</v>
      </c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38">
        <f t="shared" si="4"/>
        <v>0</v>
      </c>
    </row>
    <row r="126" spans="1:13" x14ac:dyDescent="0.3">
      <c r="A126" s="65" t="s">
        <v>497</v>
      </c>
      <c r="B126" s="65" t="s">
        <v>485</v>
      </c>
      <c r="C126" s="238"/>
      <c r="D126" s="238"/>
      <c r="E126" s="238"/>
      <c r="F126" s="238"/>
      <c r="G126" s="238"/>
      <c r="H126" s="238"/>
      <c r="I126" s="238"/>
      <c r="J126" s="238"/>
      <c r="K126" s="238"/>
      <c r="L126" s="238"/>
      <c r="M126" s="238">
        <f t="shared" si="4"/>
        <v>0</v>
      </c>
    </row>
    <row r="127" spans="1:13" x14ac:dyDescent="0.3">
      <c r="A127" s="65" t="s">
        <v>498</v>
      </c>
      <c r="B127" s="65" t="s">
        <v>485</v>
      </c>
      <c r="C127" s="238"/>
      <c r="D127" s="238"/>
      <c r="E127" s="238"/>
      <c r="F127" s="238"/>
      <c r="G127" s="238"/>
      <c r="H127" s="238"/>
      <c r="I127" s="238"/>
      <c r="J127" s="238"/>
      <c r="K127" s="238"/>
      <c r="L127" s="238"/>
      <c r="M127" s="238">
        <f t="shared" si="4"/>
        <v>0</v>
      </c>
    </row>
    <row r="128" spans="1:13" x14ac:dyDescent="0.3">
      <c r="A128" s="65" t="s">
        <v>499</v>
      </c>
      <c r="B128" s="65" t="s">
        <v>485</v>
      </c>
      <c r="C128" s="238"/>
      <c r="D128" s="238"/>
      <c r="E128" s="238"/>
      <c r="F128" s="238"/>
      <c r="G128" s="238"/>
      <c r="H128" s="238"/>
      <c r="I128" s="238"/>
      <c r="J128" s="238"/>
      <c r="K128" s="238"/>
      <c r="L128" s="238"/>
      <c r="M128" s="238">
        <f t="shared" si="4"/>
        <v>0</v>
      </c>
    </row>
    <row r="129" spans="1:13" x14ac:dyDescent="0.3">
      <c r="A129" s="65" t="s">
        <v>500</v>
      </c>
      <c r="B129" s="65" t="s">
        <v>485</v>
      </c>
      <c r="C129" s="238"/>
      <c r="D129" s="238"/>
      <c r="E129" s="238"/>
      <c r="F129" s="238"/>
      <c r="G129" s="238"/>
      <c r="H129" s="238"/>
      <c r="I129" s="238"/>
      <c r="J129" s="238"/>
      <c r="K129" s="238"/>
      <c r="L129" s="238"/>
      <c r="M129" s="238">
        <f t="shared" si="4"/>
        <v>0</v>
      </c>
    </row>
    <row r="130" spans="1:13" x14ac:dyDescent="0.3">
      <c r="A130" s="9" t="s">
        <v>772</v>
      </c>
      <c r="B130" s="10" t="s">
        <v>501</v>
      </c>
      <c r="C130" s="238"/>
      <c r="D130" s="238"/>
      <c r="E130" s="238"/>
      <c r="F130" s="238"/>
      <c r="G130" s="238"/>
      <c r="H130" s="238"/>
      <c r="I130" s="238"/>
      <c r="J130" s="238"/>
      <c r="K130" s="238"/>
      <c r="L130" s="238">
        <f>L114+L109+L108+L107+L104</f>
        <v>20763087</v>
      </c>
      <c r="M130" s="238">
        <f t="shared" si="4"/>
        <v>20763087</v>
      </c>
    </row>
    <row r="131" spans="1:13" x14ac:dyDescent="0.3">
      <c r="A131" s="5" t="s">
        <v>802</v>
      </c>
      <c r="B131" s="5" t="s">
        <v>502</v>
      </c>
      <c r="C131" s="238"/>
      <c r="D131" s="238"/>
      <c r="E131" s="238"/>
      <c r="F131" s="238"/>
      <c r="G131" s="238"/>
      <c r="H131" s="238"/>
      <c r="I131" s="238"/>
      <c r="J131" s="238"/>
      <c r="K131" s="238"/>
      <c r="L131" s="238"/>
      <c r="M131" s="238">
        <f t="shared" si="4"/>
        <v>0</v>
      </c>
    </row>
    <row r="132" spans="1:13" x14ac:dyDescent="0.3">
      <c r="A132" s="5" t="s">
        <v>801</v>
      </c>
      <c r="B132" s="5" t="s">
        <v>502</v>
      </c>
      <c r="C132" s="238"/>
      <c r="D132" s="238"/>
      <c r="E132" s="238"/>
      <c r="F132" s="238"/>
      <c r="G132" s="238"/>
      <c r="H132" s="238"/>
      <c r="I132" s="238"/>
      <c r="J132" s="238"/>
      <c r="K132" s="238"/>
      <c r="L132" s="238"/>
      <c r="M132" s="238">
        <f t="shared" si="4"/>
        <v>0</v>
      </c>
    </row>
    <row r="133" spans="1:13" x14ac:dyDescent="0.3">
      <c r="A133" s="5" t="s">
        <v>803</v>
      </c>
      <c r="B133" s="5" t="s">
        <v>502</v>
      </c>
      <c r="C133" s="238"/>
      <c r="D133" s="238"/>
      <c r="E133" s="238"/>
      <c r="F133" s="238"/>
      <c r="G133" s="238"/>
      <c r="H133" s="238"/>
      <c r="I133" s="238"/>
      <c r="J133" s="238"/>
      <c r="K133" s="238"/>
      <c r="L133" s="238"/>
      <c r="M133" s="238">
        <f t="shared" si="4"/>
        <v>0</v>
      </c>
    </row>
    <row r="134" spans="1:13" x14ac:dyDescent="0.3">
      <c r="A134" s="5" t="s">
        <v>804</v>
      </c>
      <c r="B134" s="5" t="s">
        <v>502</v>
      </c>
      <c r="C134" s="238"/>
      <c r="D134" s="238"/>
      <c r="E134" s="238"/>
      <c r="F134" s="238"/>
      <c r="G134" s="238"/>
      <c r="H134" s="238"/>
      <c r="I134" s="238"/>
      <c r="J134" s="238"/>
      <c r="K134" s="238"/>
      <c r="L134" s="238"/>
      <c r="M134" s="238">
        <f t="shared" si="4"/>
        <v>0</v>
      </c>
    </row>
    <row r="135" spans="1:13" x14ac:dyDescent="0.3">
      <c r="A135" s="5" t="s">
        <v>805</v>
      </c>
      <c r="B135" s="5" t="s">
        <v>502</v>
      </c>
      <c r="C135" s="238"/>
      <c r="D135" s="238"/>
      <c r="E135" s="238"/>
      <c r="F135" s="238"/>
      <c r="G135" s="238"/>
      <c r="H135" s="238"/>
      <c r="I135" s="238"/>
      <c r="J135" s="238"/>
      <c r="K135" s="238"/>
      <c r="L135" s="238"/>
      <c r="M135" s="238">
        <f t="shared" si="4"/>
        <v>0</v>
      </c>
    </row>
    <row r="136" spans="1:13" ht="26.4" x14ac:dyDescent="0.3">
      <c r="A136" s="5" t="s">
        <v>806</v>
      </c>
      <c r="B136" s="5" t="s">
        <v>502</v>
      </c>
      <c r="C136" s="238"/>
      <c r="D136" s="238"/>
      <c r="E136" s="238"/>
      <c r="F136" s="238"/>
      <c r="G136" s="238"/>
      <c r="H136" s="238"/>
      <c r="I136" s="238"/>
      <c r="J136" s="238"/>
      <c r="K136" s="238"/>
      <c r="L136" s="238"/>
      <c r="M136" s="238">
        <f t="shared" ref="M136:M167" si="5">SUM(C136:L136)</f>
        <v>0</v>
      </c>
    </row>
    <row r="137" spans="1:13" x14ac:dyDescent="0.3">
      <c r="A137" s="5" t="s">
        <v>807</v>
      </c>
      <c r="B137" s="5" t="s">
        <v>502</v>
      </c>
      <c r="C137" s="238"/>
      <c r="D137" s="238"/>
      <c r="E137" s="238"/>
      <c r="F137" s="238"/>
      <c r="G137" s="238"/>
      <c r="H137" s="238"/>
      <c r="I137" s="238"/>
      <c r="J137" s="238"/>
      <c r="K137" s="238"/>
      <c r="L137" s="238"/>
      <c r="M137" s="238">
        <f t="shared" si="5"/>
        <v>0</v>
      </c>
    </row>
    <row r="138" spans="1:13" x14ac:dyDescent="0.3">
      <c r="A138" s="5" t="s">
        <v>808</v>
      </c>
      <c r="B138" s="5" t="s">
        <v>502</v>
      </c>
      <c r="C138" s="238"/>
      <c r="D138" s="238"/>
      <c r="E138" s="238"/>
      <c r="F138" s="238"/>
      <c r="G138" s="238"/>
      <c r="H138" s="238"/>
      <c r="I138" s="238"/>
      <c r="J138" s="238"/>
      <c r="K138" s="238"/>
      <c r="L138" s="238"/>
      <c r="M138" s="238">
        <f t="shared" si="5"/>
        <v>0</v>
      </c>
    </row>
    <row r="139" spans="1:13" x14ac:dyDescent="0.3">
      <c r="A139" s="5" t="s">
        <v>809</v>
      </c>
      <c r="B139" s="5" t="s">
        <v>502</v>
      </c>
      <c r="C139" s="238"/>
      <c r="D139" s="238"/>
      <c r="E139" s="238"/>
      <c r="F139" s="238"/>
      <c r="G139" s="238"/>
      <c r="H139" s="238"/>
      <c r="I139" s="238"/>
      <c r="J139" s="238"/>
      <c r="K139" s="238"/>
      <c r="L139" s="238"/>
      <c r="M139" s="238">
        <f t="shared" si="5"/>
        <v>0</v>
      </c>
    </row>
    <row r="140" spans="1:13" x14ac:dyDescent="0.3">
      <c r="A140" s="5" t="s">
        <v>810</v>
      </c>
      <c r="B140" s="5" t="s">
        <v>502</v>
      </c>
      <c r="C140" s="238"/>
      <c r="D140" s="238"/>
      <c r="E140" s="238"/>
      <c r="F140" s="238"/>
      <c r="G140" s="238"/>
      <c r="H140" s="238"/>
      <c r="I140" s="238"/>
      <c r="J140" s="238"/>
      <c r="K140" s="238"/>
      <c r="L140" s="238"/>
      <c r="M140" s="238">
        <f t="shared" si="5"/>
        <v>0</v>
      </c>
    </row>
    <row r="141" spans="1:13" ht="26.4" x14ac:dyDescent="0.3">
      <c r="A141" s="5" t="s">
        <v>811</v>
      </c>
      <c r="B141" s="5" t="s">
        <v>502</v>
      </c>
      <c r="C141" s="238"/>
      <c r="D141" s="238"/>
      <c r="E141" s="238"/>
      <c r="F141" s="238"/>
      <c r="G141" s="238"/>
      <c r="H141" s="238"/>
      <c r="I141" s="238"/>
      <c r="J141" s="238"/>
      <c r="K141" s="238"/>
      <c r="L141" s="238"/>
      <c r="M141" s="238">
        <f t="shared" si="5"/>
        <v>0</v>
      </c>
    </row>
    <row r="142" spans="1:13" x14ac:dyDescent="0.3">
      <c r="A142" s="5" t="s">
        <v>812</v>
      </c>
      <c r="B142" s="5" t="s">
        <v>502</v>
      </c>
      <c r="C142" s="238"/>
      <c r="D142" s="238"/>
      <c r="E142" s="238"/>
      <c r="F142" s="238"/>
      <c r="G142" s="238"/>
      <c r="H142" s="238"/>
      <c r="I142" s="238"/>
      <c r="J142" s="238"/>
      <c r="K142" s="238"/>
      <c r="L142" s="238"/>
      <c r="M142" s="238">
        <f t="shared" si="5"/>
        <v>0</v>
      </c>
    </row>
    <row r="143" spans="1:13" x14ac:dyDescent="0.3">
      <c r="A143" s="9" t="s">
        <v>745</v>
      </c>
      <c r="B143" s="10" t="s">
        <v>502</v>
      </c>
      <c r="C143" s="238"/>
      <c r="D143" s="238"/>
      <c r="E143" s="238"/>
      <c r="F143" s="238"/>
      <c r="G143" s="238"/>
      <c r="H143" s="238"/>
      <c r="I143" s="238"/>
      <c r="J143" s="238"/>
      <c r="K143" s="238"/>
      <c r="L143" s="238">
        <v>216714</v>
      </c>
      <c r="M143" s="238">
        <f t="shared" si="5"/>
        <v>216714</v>
      </c>
    </row>
    <row r="144" spans="1:13" x14ac:dyDescent="0.3">
      <c r="A144" s="64" t="s">
        <v>773</v>
      </c>
      <c r="B144" s="12" t="s">
        <v>503</v>
      </c>
      <c r="C144" s="238"/>
      <c r="D144" s="238"/>
      <c r="E144" s="238"/>
      <c r="F144" s="238"/>
      <c r="G144" s="238"/>
      <c r="H144" s="238"/>
      <c r="I144" s="238"/>
      <c r="J144" s="238"/>
      <c r="K144" s="238"/>
      <c r="L144" s="238">
        <f>L143+L130+L103</f>
        <v>23301761</v>
      </c>
      <c r="M144" s="238">
        <f t="shared" si="5"/>
        <v>23301761</v>
      </c>
    </row>
    <row r="145" spans="1:13" x14ac:dyDescent="0.3">
      <c r="A145" s="17" t="s">
        <v>504</v>
      </c>
      <c r="B145" s="6" t="s">
        <v>505</v>
      </c>
      <c r="C145" s="238"/>
      <c r="D145" s="238"/>
      <c r="E145" s="238"/>
      <c r="F145" s="238"/>
      <c r="G145" s="238"/>
      <c r="H145" s="238"/>
      <c r="I145" s="238"/>
      <c r="J145" s="238"/>
      <c r="K145" s="238"/>
      <c r="L145" s="238"/>
      <c r="M145" s="238">
        <f t="shared" si="5"/>
        <v>0</v>
      </c>
    </row>
    <row r="146" spans="1:13" x14ac:dyDescent="0.3">
      <c r="A146" s="17" t="s">
        <v>746</v>
      </c>
      <c r="B146" s="6" t="s">
        <v>506</v>
      </c>
      <c r="C146" s="238">
        <v>2533688</v>
      </c>
      <c r="D146" s="238">
        <v>40000</v>
      </c>
      <c r="E146" s="238">
        <v>90000</v>
      </c>
      <c r="F146" s="238"/>
      <c r="G146" s="238"/>
      <c r="H146" s="238"/>
      <c r="I146" s="238"/>
      <c r="J146" s="238"/>
      <c r="K146" s="238"/>
      <c r="L146" s="238"/>
      <c r="M146" s="238">
        <f t="shared" si="5"/>
        <v>2663688</v>
      </c>
    </row>
    <row r="147" spans="1:13" x14ac:dyDescent="0.3">
      <c r="A147" s="66" t="s">
        <v>507</v>
      </c>
      <c r="B147" s="65" t="s">
        <v>506</v>
      </c>
      <c r="C147" s="238"/>
      <c r="D147" s="238"/>
      <c r="E147" s="238"/>
      <c r="F147" s="238"/>
      <c r="G147" s="238"/>
      <c r="H147" s="238"/>
      <c r="I147" s="238"/>
      <c r="J147" s="238"/>
      <c r="K147" s="238"/>
      <c r="L147" s="238"/>
      <c r="M147" s="238">
        <f t="shared" si="5"/>
        <v>0</v>
      </c>
    </row>
    <row r="148" spans="1:13" x14ac:dyDescent="0.3">
      <c r="A148" s="65" t="s">
        <v>508</v>
      </c>
      <c r="B148" s="65" t="s">
        <v>506</v>
      </c>
      <c r="C148" s="238"/>
      <c r="D148" s="238"/>
      <c r="E148" s="238"/>
      <c r="F148" s="238"/>
      <c r="G148" s="238"/>
      <c r="H148" s="238"/>
      <c r="I148" s="238"/>
      <c r="J148" s="238"/>
      <c r="K148" s="238"/>
      <c r="L148" s="238"/>
      <c r="M148" s="238">
        <f t="shared" si="5"/>
        <v>0</v>
      </c>
    </row>
    <row r="149" spans="1:13" x14ac:dyDescent="0.3">
      <c r="A149" s="46" t="s">
        <v>747</v>
      </c>
      <c r="B149" s="6" t="s">
        <v>509</v>
      </c>
      <c r="C149" s="238">
        <v>1156329</v>
      </c>
      <c r="D149" s="238"/>
      <c r="E149" s="238"/>
      <c r="F149" s="238"/>
      <c r="G149" s="238"/>
      <c r="H149" s="238"/>
      <c r="I149" s="238"/>
      <c r="J149" s="238"/>
      <c r="K149" s="238"/>
      <c r="L149" s="238"/>
      <c r="M149" s="238">
        <f t="shared" si="5"/>
        <v>1156329</v>
      </c>
    </row>
    <row r="150" spans="1:13" x14ac:dyDescent="0.3">
      <c r="A150" s="67" t="s">
        <v>304</v>
      </c>
      <c r="B150" s="67" t="s">
        <v>509</v>
      </c>
      <c r="C150" s="238"/>
      <c r="D150" s="238"/>
      <c r="E150" s="238"/>
      <c r="F150" s="238"/>
      <c r="G150" s="238"/>
      <c r="H150" s="238"/>
      <c r="I150" s="238"/>
      <c r="J150" s="238"/>
      <c r="K150" s="238"/>
      <c r="L150" s="238"/>
      <c r="M150" s="238">
        <f t="shared" si="5"/>
        <v>0</v>
      </c>
    </row>
    <row r="151" spans="1:13" x14ac:dyDescent="0.3">
      <c r="A151" s="46" t="s">
        <v>813</v>
      </c>
      <c r="B151" s="6" t="s">
        <v>510</v>
      </c>
      <c r="C151" s="238"/>
      <c r="D151" s="238"/>
      <c r="E151" s="238">
        <v>517128</v>
      </c>
      <c r="F151" s="238"/>
      <c r="G151" s="238"/>
      <c r="H151" s="238"/>
      <c r="I151" s="238"/>
      <c r="J151" s="238"/>
      <c r="K151" s="238"/>
      <c r="L151" s="238"/>
      <c r="M151" s="238">
        <f t="shared" si="5"/>
        <v>517128</v>
      </c>
    </row>
    <row r="152" spans="1:13" x14ac:dyDescent="0.3">
      <c r="A152" s="68" t="s">
        <v>511</v>
      </c>
      <c r="B152" s="65" t="s">
        <v>510</v>
      </c>
      <c r="C152" s="238"/>
      <c r="D152" s="238"/>
      <c r="E152" s="238"/>
      <c r="F152" s="238"/>
      <c r="G152" s="238"/>
      <c r="H152" s="238"/>
      <c r="I152" s="238"/>
      <c r="J152" s="238"/>
      <c r="K152" s="238"/>
      <c r="L152" s="238"/>
      <c r="M152" s="238">
        <f t="shared" si="5"/>
        <v>0</v>
      </c>
    </row>
    <row r="153" spans="1:13" x14ac:dyDescent="0.3">
      <c r="A153" s="65" t="s">
        <v>512</v>
      </c>
      <c r="B153" s="65" t="s">
        <v>510</v>
      </c>
      <c r="C153" s="238"/>
      <c r="D153" s="238"/>
      <c r="E153" s="238"/>
      <c r="F153" s="238"/>
      <c r="G153" s="238"/>
      <c r="H153" s="238"/>
      <c r="I153" s="238"/>
      <c r="J153" s="238"/>
      <c r="K153" s="238"/>
      <c r="L153" s="238"/>
      <c r="M153" s="238">
        <f t="shared" si="5"/>
        <v>0</v>
      </c>
    </row>
    <row r="154" spans="1:13" x14ac:dyDescent="0.3">
      <c r="A154" s="65" t="s">
        <v>513</v>
      </c>
      <c r="B154" s="65" t="s">
        <v>510</v>
      </c>
      <c r="C154" s="238"/>
      <c r="D154" s="238"/>
      <c r="E154" s="238"/>
      <c r="F154" s="238"/>
      <c r="G154" s="238"/>
      <c r="H154" s="238"/>
      <c r="I154" s="238"/>
      <c r="J154" s="238"/>
      <c r="K154" s="238"/>
      <c r="L154" s="238"/>
      <c r="M154" s="238">
        <f t="shared" si="5"/>
        <v>0</v>
      </c>
    </row>
    <row r="155" spans="1:13" x14ac:dyDescent="0.3">
      <c r="A155" s="65" t="s">
        <v>514</v>
      </c>
      <c r="B155" s="65" t="s">
        <v>510</v>
      </c>
      <c r="C155" s="238"/>
      <c r="D155" s="238"/>
      <c r="E155" s="238"/>
      <c r="F155" s="238"/>
      <c r="G155" s="238"/>
      <c r="H155" s="238"/>
      <c r="I155" s="238"/>
      <c r="J155" s="238"/>
      <c r="K155" s="238"/>
      <c r="L155" s="238"/>
      <c r="M155" s="238">
        <f t="shared" si="5"/>
        <v>0</v>
      </c>
    </row>
    <row r="156" spans="1:13" x14ac:dyDescent="0.3">
      <c r="A156" s="65" t="s">
        <v>515</v>
      </c>
      <c r="B156" s="65" t="s">
        <v>510</v>
      </c>
      <c r="C156" s="238"/>
      <c r="D156" s="238"/>
      <c r="E156" s="238"/>
      <c r="F156" s="238"/>
      <c r="G156" s="238"/>
      <c r="H156" s="238"/>
      <c r="I156" s="238"/>
      <c r="J156" s="238"/>
      <c r="K156" s="238"/>
      <c r="L156" s="238"/>
      <c r="M156" s="238">
        <f t="shared" si="5"/>
        <v>0</v>
      </c>
    </row>
    <row r="157" spans="1:13" x14ac:dyDescent="0.3">
      <c r="A157" s="65" t="s">
        <v>516</v>
      </c>
      <c r="B157" s="65" t="s">
        <v>510</v>
      </c>
      <c r="C157" s="238"/>
      <c r="D157" s="238"/>
      <c r="E157" s="238"/>
      <c r="F157" s="238"/>
      <c r="G157" s="238"/>
      <c r="H157" s="238"/>
      <c r="I157" s="238"/>
      <c r="J157" s="238"/>
      <c r="K157" s="238"/>
      <c r="L157" s="238"/>
      <c r="M157" s="238">
        <f t="shared" si="5"/>
        <v>0</v>
      </c>
    </row>
    <row r="158" spans="1:13" x14ac:dyDescent="0.3">
      <c r="A158" s="46" t="s">
        <v>517</v>
      </c>
      <c r="B158" s="6" t="s">
        <v>518</v>
      </c>
      <c r="C158" s="238"/>
      <c r="D158" s="238"/>
      <c r="E158" s="238"/>
      <c r="F158" s="238"/>
      <c r="G158" s="238"/>
      <c r="H158" s="238"/>
      <c r="I158" s="238"/>
      <c r="J158" s="238">
        <v>374221</v>
      </c>
      <c r="K158" s="238">
        <v>1093924</v>
      </c>
      <c r="L158" s="238">
        <v>174957</v>
      </c>
      <c r="M158" s="238">
        <f t="shared" si="5"/>
        <v>1643102</v>
      </c>
    </row>
    <row r="159" spans="1:13" x14ac:dyDescent="0.3">
      <c r="A159" s="46" t="s">
        <v>519</v>
      </c>
      <c r="B159" s="6" t="s">
        <v>520</v>
      </c>
      <c r="C159" s="238">
        <v>1328548</v>
      </c>
      <c r="D159" s="238"/>
      <c r="E159" s="238"/>
      <c r="F159" s="238"/>
      <c r="G159" s="238"/>
      <c r="H159" s="238"/>
      <c r="I159" s="238"/>
      <c r="J159" s="238">
        <v>101034</v>
      </c>
      <c r="K159" s="238">
        <v>295366</v>
      </c>
      <c r="L159" s="238">
        <v>47243</v>
      </c>
      <c r="M159" s="238">
        <f t="shared" si="5"/>
        <v>1772191</v>
      </c>
    </row>
    <row r="160" spans="1:13" x14ac:dyDescent="0.3">
      <c r="A160" s="46" t="s">
        <v>521</v>
      </c>
      <c r="B160" s="6" t="s">
        <v>522</v>
      </c>
      <c r="C160" s="238"/>
      <c r="D160" s="238"/>
      <c r="E160" s="238"/>
      <c r="F160" s="238"/>
      <c r="G160" s="238"/>
      <c r="H160" s="238"/>
      <c r="I160" s="238"/>
      <c r="J160" s="238"/>
      <c r="K160" s="238"/>
      <c r="L160" s="238"/>
      <c r="M160" s="238">
        <f t="shared" si="5"/>
        <v>0</v>
      </c>
    </row>
    <row r="161" spans="1:13" x14ac:dyDescent="0.3">
      <c r="A161" s="17" t="s">
        <v>814</v>
      </c>
      <c r="B161" s="6" t="s">
        <v>523</v>
      </c>
      <c r="C161" s="238"/>
      <c r="D161" s="238"/>
      <c r="E161" s="238"/>
      <c r="F161" s="238"/>
      <c r="G161" s="238"/>
      <c r="H161" s="238"/>
      <c r="I161" s="238"/>
      <c r="J161" s="238"/>
      <c r="K161" s="238"/>
      <c r="L161" s="238"/>
      <c r="M161" s="238">
        <f t="shared" si="5"/>
        <v>0</v>
      </c>
    </row>
    <row r="162" spans="1:13" x14ac:dyDescent="0.3">
      <c r="A162" s="67" t="s">
        <v>304</v>
      </c>
      <c r="B162" s="67" t="s">
        <v>523</v>
      </c>
      <c r="C162" s="238"/>
      <c r="D162" s="238"/>
      <c r="E162" s="238"/>
      <c r="F162" s="238"/>
      <c r="G162" s="238"/>
      <c r="H162" s="238"/>
      <c r="I162" s="238"/>
      <c r="J162" s="238"/>
      <c r="K162" s="238"/>
      <c r="L162" s="238"/>
      <c r="M162" s="238">
        <f t="shared" si="5"/>
        <v>0</v>
      </c>
    </row>
    <row r="163" spans="1:13" x14ac:dyDescent="0.3">
      <c r="A163" s="67" t="s">
        <v>524</v>
      </c>
      <c r="B163" s="67" t="s">
        <v>523</v>
      </c>
      <c r="C163" s="238"/>
      <c r="D163" s="238"/>
      <c r="E163" s="238"/>
      <c r="F163" s="238"/>
      <c r="G163" s="238"/>
      <c r="H163" s="238"/>
      <c r="I163" s="238"/>
      <c r="J163" s="238"/>
      <c r="K163" s="238"/>
      <c r="L163" s="238"/>
      <c r="M163" s="238">
        <f t="shared" si="5"/>
        <v>0</v>
      </c>
    </row>
    <row r="164" spans="1:13" x14ac:dyDescent="0.3">
      <c r="A164" s="67" t="s">
        <v>815</v>
      </c>
      <c r="B164" s="67" t="s">
        <v>523</v>
      </c>
      <c r="C164" s="238"/>
      <c r="D164" s="238"/>
      <c r="E164" s="238"/>
      <c r="F164" s="238"/>
      <c r="G164" s="238"/>
      <c r="H164" s="238"/>
      <c r="I164" s="238"/>
      <c r="J164" s="238"/>
      <c r="K164" s="238"/>
      <c r="L164" s="238"/>
      <c r="M164" s="238">
        <f t="shared" si="5"/>
        <v>0</v>
      </c>
    </row>
    <row r="165" spans="1:13" x14ac:dyDescent="0.3">
      <c r="A165" s="17" t="s">
        <v>816</v>
      </c>
      <c r="B165" s="6" t="s">
        <v>525</v>
      </c>
      <c r="C165" s="238"/>
      <c r="D165" s="238"/>
      <c r="E165" s="238"/>
      <c r="F165" s="238"/>
      <c r="G165" s="238"/>
      <c r="H165" s="238"/>
      <c r="I165" s="238"/>
      <c r="J165" s="238"/>
      <c r="K165" s="238"/>
      <c r="L165" s="238"/>
      <c r="M165" s="238">
        <f t="shared" si="5"/>
        <v>0</v>
      </c>
    </row>
    <row r="166" spans="1:13" x14ac:dyDescent="0.3">
      <c r="A166" s="65" t="s">
        <v>526</v>
      </c>
      <c r="B166" s="67" t="s">
        <v>525</v>
      </c>
      <c r="C166" s="238"/>
      <c r="D166" s="238"/>
      <c r="E166" s="238"/>
      <c r="F166" s="238"/>
      <c r="G166" s="238"/>
      <c r="H166" s="238"/>
      <c r="I166" s="238"/>
      <c r="J166" s="238"/>
      <c r="K166" s="238"/>
      <c r="L166" s="238"/>
      <c r="M166" s="238">
        <f t="shared" si="5"/>
        <v>0</v>
      </c>
    </row>
    <row r="167" spans="1:13" x14ac:dyDescent="0.3">
      <c r="A167" s="65" t="s">
        <v>527</v>
      </c>
      <c r="B167" s="67" t="s">
        <v>525</v>
      </c>
      <c r="C167" s="238"/>
      <c r="D167" s="238"/>
      <c r="E167" s="238"/>
      <c r="F167" s="238"/>
      <c r="G167" s="238"/>
      <c r="H167" s="238"/>
      <c r="I167" s="238"/>
      <c r="J167" s="238"/>
      <c r="K167" s="238"/>
      <c r="L167" s="238"/>
      <c r="M167" s="238">
        <f t="shared" si="5"/>
        <v>0</v>
      </c>
    </row>
    <row r="168" spans="1:13" x14ac:dyDescent="0.3">
      <c r="A168" s="65" t="s">
        <v>528</v>
      </c>
      <c r="B168" s="67" t="s">
        <v>525</v>
      </c>
      <c r="C168" s="238"/>
      <c r="D168" s="238"/>
      <c r="E168" s="238"/>
      <c r="F168" s="238"/>
      <c r="G168" s="238"/>
      <c r="H168" s="238"/>
      <c r="I168" s="238"/>
      <c r="J168" s="238"/>
      <c r="K168" s="238"/>
      <c r="L168" s="238"/>
      <c r="M168" s="238">
        <f t="shared" ref="M168:M173" si="6">SUM(C168:L168)</f>
        <v>0</v>
      </c>
    </row>
    <row r="169" spans="1:13" x14ac:dyDescent="0.3">
      <c r="A169" s="65" t="s">
        <v>529</v>
      </c>
      <c r="B169" s="67" t="s">
        <v>525</v>
      </c>
      <c r="C169" s="238"/>
      <c r="D169" s="238"/>
      <c r="E169" s="238"/>
      <c r="F169" s="238"/>
      <c r="G169" s="238"/>
      <c r="H169" s="238"/>
      <c r="I169" s="238"/>
      <c r="J169" s="238"/>
      <c r="K169" s="238"/>
      <c r="L169" s="238"/>
      <c r="M169" s="238">
        <f t="shared" si="6"/>
        <v>0</v>
      </c>
    </row>
    <row r="170" spans="1:13" x14ac:dyDescent="0.3">
      <c r="A170" s="17" t="s">
        <v>817</v>
      </c>
      <c r="B170" s="6" t="s">
        <v>1023</v>
      </c>
      <c r="C170" s="238">
        <v>524140</v>
      </c>
      <c r="D170" s="238"/>
      <c r="E170" s="238"/>
      <c r="F170" s="238">
        <v>22820</v>
      </c>
      <c r="G170" s="238"/>
      <c r="H170" s="238"/>
      <c r="I170" s="238">
        <v>1</v>
      </c>
      <c r="J170" s="238"/>
      <c r="K170" s="238"/>
      <c r="L170" s="238"/>
      <c r="M170" s="238">
        <f t="shared" si="6"/>
        <v>546961</v>
      </c>
    </row>
    <row r="171" spans="1:13" x14ac:dyDescent="0.3">
      <c r="A171" s="67" t="s">
        <v>530</v>
      </c>
      <c r="B171" s="67" t="s">
        <v>1023</v>
      </c>
      <c r="C171" s="238"/>
      <c r="D171" s="238"/>
      <c r="E171" s="238"/>
      <c r="F171" s="238"/>
      <c r="G171" s="238"/>
      <c r="H171" s="238"/>
      <c r="I171" s="238"/>
      <c r="J171" s="238"/>
      <c r="K171" s="238"/>
      <c r="L171" s="238"/>
      <c r="M171" s="238">
        <f t="shared" si="6"/>
        <v>0</v>
      </c>
    </row>
    <row r="172" spans="1:13" ht="27.6" x14ac:dyDescent="0.3">
      <c r="A172" s="65" t="s">
        <v>531</v>
      </c>
      <c r="B172" s="67" t="s">
        <v>1023</v>
      </c>
      <c r="C172" s="238"/>
      <c r="D172" s="238"/>
      <c r="E172" s="238"/>
      <c r="F172" s="238"/>
      <c r="G172" s="238"/>
      <c r="H172" s="238"/>
      <c r="I172" s="238"/>
      <c r="J172" s="238"/>
      <c r="K172" s="238"/>
      <c r="L172" s="238"/>
      <c r="M172" s="238">
        <f t="shared" si="6"/>
        <v>0</v>
      </c>
    </row>
    <row r="173" spans="1:13" x14ac:dyDescent="0.3">
      <c r="A173" s="65" t="s">
        <v>532</v>
      </c>
      <c r="B173" s="67" t="s">
        <v>1023</v>
      </c>
      <c r="C173" s="238"/>
      <c r="D173" s="238"/>
      <c r="E173" s="238"/>
      <c r="F173" s="238"/>
      <c r="G173" s="238"/>
      <c r="H173" s="238"/>
      <c r="I173" s="238"/>
      <c r="J173" s="238"/>
      <c r="K173" s="238"/>
      <c r="L173" s="238"/>
      <c r="M173" s="238">
        <f t="shared" si="6"/>
        <v>0</v>
      </c>
    </row>
    <row r="174" spans="1:13" x14ac:dyDescent="0.3">
      <c r="A174" s="69" t="s">
        <v>818</v>
      </c>
      <c r="B174" s="12" t="s">
        <v>533</v>
      </c>
      <c r="C174" s="238">
        <f>C170+C165+C161+C160+C159+C158+C151+C149+C146+C145</f>
        <v>5542705</v>
      </c>
      <c r="D174" s="238">
        <f t="shared" ref="D174:M174" si="7">D170+D165+D161+D160+D159+D158+D151+D149+D146+D145</f>
        <v>40000</v>
      </c>
      <c r="E174" s="238">
        <f t="shared" si="7"/>
        <v>607128</v>
      </c>
      <c r="F174" s="238">
        <f t="shared" si="7"/>
        <v>22820</v>
      </c>
      <c r="G174" s="238">
        <f t="shared" si="7"/>
        <v>0</v>
      </c>
      <c r="H174" s="238">
        <f t="shared" si="7"/>
        <v>0</v>
      </c>
      <c r="I174" s="238">
        <f t="shared" si="7"/>
        <v>1</v>
      </c>
      <c r="J174" s="238">
        <f t="shared" si="7"/>
        <v>475255</v>
      </c>
      <c r="K174" s="238">
        <f t="shared" si="7"/>
        <v>1389290</v>
      </c>
      <c r="L174" s="238">
        <f t="shared" si="7"/>
        <v>222200</v>
      </c>
      <c r="M174" s="238">
        <f t="shared" si="7"/>
        <v>8299399</v>
      </c>
    </row>
    <row r="175" spans="1:13" x14ac:dyDescent="0.3">
      <c r="A175" s="20" t="s">
        <v>819</v>
      </c>
      <c r="B175" s="10" t="s">
        <v>534</v>
      </c>
      <c r="C175" s="238"/>
      <c r="D175" s="238"/>
      <c r="E175" s="238"/>
      <c r="F175" s="238"/>
      <c r="G175" s="238"/>
      <c r="H175" s="238"/>
      <c r="I175" s="238"/>
      <c r="J175" s="238"/>
      <c r="K175" s="238"/>
      <c r="L175" s="238"/>
      <c r="M175" s="238">
        <f t="shared" ref="M175:M206" si="8">SUM(C175:L175)</f>
        <v>0</v>
      </c>
    </row>
    <row r="176" spans="1:13" x14ac:dyDescent="0.3">
      <c r="A176" s="65" t="s">
        <v>535</v>
      </c>
      <c r="B176" s="67" t="s">
        <v>534</v>
      </c>
      <c r="C176" s="238"/>
      <c r="D176" s="238"/>
      <c r="E176" s="238"/>
      <c r="F176" s="238"/>
      <c r="G176" s="238"/>
      <c r="H176" s="238"/>
      <c r="I176" s="238"/>
      <c r="J176" s="238"/>
      <c r="K176" s="238"/>
      <c r="L176" s="238"/>
      <c r="M176" s="238">
        <f t="shared" si="8"/>
        <v>0</v>
      </c>
    </row>
    <row r="177" spans="1:13" x14ac:dyDescent="0.3">
      <c r="A177" s="20" t="s">
        <v>820</v>
      </c>
      <c r="B177" s="10" t="s">
        <v>536</v>
      </c>
      <c r="C177" s="238"/>
      <c r="D177" s="238"/>
      <c r="E177" s="238"/>
      <c r="F177" s="238"/>
      <c r="G177" s="238"/>
      <c r="H177" s="238"/>
      <c r="I177" s="238"/>
      <c r="J177" s="238"/>
      <c r="K177" s="238"/>
      <c r="L177" s="238"/>
      <c r="M177" s="238">
        <f t="shared" si="8"/>
        <v>0</v>
      </c>
    </row>
    <row r="178" spans="1:13" x14ac:dyDescent="0.3">
      <c r="A178" s="65" t="s">
        <v>537</v>
      </c>
      <c r="B178" s="67" t="s">
        <v>536</v>
      </c>
      <c r="C178" s="238"/>
      <c r="D178" s="238"/>
      <c r="E178" s="238"/>
      <c r="F178" s="238"/>
      <c r="G178" s="238"/>
      <c r="H178" s="238"/>
      <c r="I178" s="238"/>
      <c r="J178" s="238"/>
      <c r="K178" s="238"/>
      <c r="L178" s="238"/>
      <c r="M178" s="238">
        <f t="shared" si="8"/>
        <v>0</v>
      </c>
    </row>
    <row r="179" spans="1:13" x14ac:dyDescent="0.3">
      <c r="A179" s="20" t="s">
        <v>538</v>
      </c>
      <c r="B179" s="10" t="s">
        <v>539</v>
      </c>
      <c r="C179" s="238"/>
      <c r="D179" s="238"/>
      <c r="E179" s="238"/>
      <c r="F179" s="238"/>
      <c r="G179" s="238"/>
      <c r="H179" s="238"/>
      <c r="I179" s="238"/>
      <c r="J179" s="238"/>
      <c r="K179" s="238"/>
      <c r="L179" s="238"/>
      <c r="M179" s="238">
        <f t="shared" si="8"/>
        <v>0</v>
      </c>
    </row>
    <row r="180" spans="1:13" x14ac:dyDescent="0.3">
      <c r="A180" s="20" t="s">
        <v>821</v>
      </c>
      <c r="B180" s="10" t="s">
        <v>540</v>
      </c>
      <c r="C180" s="238"/>
      <c r="D180" s="238"/>
      <c r="E180" s="238"/>
      <c r="F180" s="238"/>
      <c r="G180" s="238"/>
      <c r="H180" s="238"/>
      <c r="I180" s="238"/>
      <c r="J180" s="238"/>
      <c r="K180" s="238"/>
      <c r="L180" s="238"/>
      <c r="M180" s="238">
        <f t="shared" si="8"/>
        <v>0</v>
      </c>
    </row>
    <row r="181" spans="1:13" x14ac:dyDescent="0.3">
      <c r="A181" s="65" t="s">
        <v>541</v>
      </c>
      <c r="B181" s="67" t="s">
        <v>540</v>
      </c>
      <c r="C181" s="238"/>
      <c r="D181" s="238"/>
      <c r="E181" s="238"/>
      <c r="F181" s="238"/>
      <c r="G181" s="238"/>
      <c r="H181" s="238"/>
      <c r="I181" s="238"/>
      <c r="J181" s="238"/>
      <c r="K181" s="238"/>
      <c r="L181" s="238"/>
      <c r="M181" s="238">
        <f t="shared" si="8"/>
        <v>0</v>
      </c>
    </row>
    <row r="182" spans="1:13" x14ac:dyDescent="0.3">
      <c r="A182" s="20" t="s">
        <v>542</v>
      </c>
      <c r="B182" s="10" t="s">
        <v>543</v>
      </c>
      <c r="C182" s="238"/>
      <c r="D182" s="238"/>
      <c r="E182" s="238"/>
      <c r="F182" s="238"/>
      <c r="G182" s="238"/>
      <c r="H182" s="238"/>
      <c r="I182" s="238"/>
      <c r="J182" s="238"/>
      <c r="K182" s="238"/>
      <c r="L182" s="238"/>
      <c r="M182" s="238">
        <f t="shared" si="8"/>
        <v>0</v>
      </c>
    </row>
    <row r="183" spans="1:13" x14ac:dyDescent="0.3">
      <c r="A183" s="64" t="s">
        <v>775</v>
      </c>
      <c r="B183" s="12" t="s">
        <v>544</v>
      </c>
      <c r="C183" s="238"/>
      <c r="D183" s="238"/>
      <c r="E183" s="238">
        <f>E182+E180+E179+E177+E175</f>
        <v>0</v>
      </c>
      <c r="F183" s="238"/>
      <c r="G183" s="238"/>
      <c r="H183" s="238"/>
      <c r="I183" s="238"/>
      <c r="J183" s="238"/>
      <c r="K183" s="238"/>
      <c r="L183" s="238"/>
      <c r="M183" s="238">
        <f t="shared" si="8"/>
        <v>0</v>
      </c>
    </row>
    <row r="184" spans="1:13" x14ac:dyDescent="0.3">
      <c r="A184" s="20" t="s">
        <v>545</v>
      </c>
      <c r="B184" s="10" t="s">
        <v>546</v>
      </c>
      <c r="C184" s="238"/>
      <c r="D184" s="238"/>
      <c r="E184" s="238"/>
      <c r="F184" s="238"/>
      <c r="G184" s="238"/>
      <c r="H184" s="238"/>
      <c r="I184" s="238"/>
      <c r="J184" s="238"/>
      <c r="K184" s="238"/>
      <c r="L184" s="238"/>
      <c r="M184" s="238">
        <f t="shared" si="8"/>
        <v>0</v>
      </c>
    </row>
    <row r="185" spans="1:13" x14ac:dyDescent="0.3">
      <c r="A185" s="17" t="s">
        <v>895</v>
      </c>
      <c r="B185" s="5" t="s">
        <v>547</v>
      </c>
      <c r="C185" s="238"/>
      <c r="D185" s="238"/>
      <c r="E185" s="238"/>
      <c r="F185" s="238"/>
      <c r="G185" s="238"/>
      <c r="H185" s="238"/>
      <c r="I185" s="238"/>
      <c r="J185" s="238"/>
      <c r="K185" s="238"/>
      <c r="L185" s="238"/>
      <c r="M185" s="238">
        <f t="shared" si="8"/>
        <v>0</v>
      </c>
    </row>
    <row r="186" spans="1:13" x14ac:dyDescent="0.3">
      <c r="A186" s="17" t="s">
        <v>896</v>
      </c>
      <c r="B186" s="5" t="s">
        <v>547</v>
      </c>
      <c r="C186" s="238"/>
      <c r="D186" s="238"/>
      <c r="E186" s="238"/>
      <c r="F186" s="238"/>
      <c r="G186" s="238"/>
      <c r="H186" s="238"/>
      <c r="I186" s="238"/>
      <c r="J186" s="238"/>
      <c r="K186" s="238"/>
      <c r="L186" s="238"/>
      <c r="M186" s="238">
        <f t="shared" si="8"/>
        <v>0</v>
      </c>
    </row>
    <row r="187" spans="1:13" x14ac:dyDescent="0.3">
      <c r="A187" s="17" t="s">
        <v>904</v>
      </c>
      <c r="B187" s="5" t="s">
        <v>547</v>
      </c>
      <c r="C187" s="238"/>
      <c r="D187" s="238"/>
      <c r="E187" s="238"/>
      <c r="F187" s="238"/>
      <c r="G187" s="238"/>
      <c r="H187" s="238"/>
      <c r="I187" s="238"/>
      <c r="J187" s="238"/>
      <c r="K187" s="238"/>
      <c r="L187" s="238"/>
      <c r="M187" s="238">
        <f t="shared" si="8"/>
        <v>0</v>
      </c>
    </row>
    <row r="188" spans="1:13" x14ac:dyDescent="0.3">
      <c r="A188" s="5" t="s">
        <v>903</v>
      </c>
      <c r="B188" s="5" t="s">
        <v>547</v>
      </c>
      <c r="C188" s="238"/>
      <c r="D188" s="238"/>
      <c r="E188" s="238"/>
      <c r="F188" s="238"/>
      <c r="G188" s="238"/>
      <c r="H188" s="238"/>
      <c r="I188" s="238"/>
      <c r="J188" s="238"/>
      <c r="K188" s="238"/>
      <c r="L188" s="238"/>
      <c r="M188" s="238">
        <f t="shared" si="8"/>
        <v>0</v>
      </c>
    </row>
    <row r="189" spans="1:13" x14ac:dyDescent="0.3">
      <c r="A189" s="5" t="s">
        <v>902</v>
      </c>
      <c r="B189" s="5" t="s">
        <v>547</v>
      </c>
      <c r="C189" s="238"/>
      <c r="D189" s="238"/>
      <c r="E189" s="238"/>
      <c r="F189" s="238"/>
      <c r="G189" s="238"/>
      <c r="H189" s="238"/>
      <c r="I189" s="238"/>
      <c r="J189" s="238"/>
      <c r="K189" s="238"/>
      <c r="L189" s="238"/>
      <c r="M189" s="238">
        <f t="shared" si="8"/>
        <v>0</v>
      </c>
    </row>
    <row r="190" spans="1:13" x14ac:dyDescent="0.3">
      <c r="A190" s="5" t="s">
        <v>901</v>
      </c>
      <c r="B190" s="5" t="s">
        <v>547</v>
      </c>
      <c r="C190" s="238"/>
      <c r="D190" s="238"/>
      <c r="E190" s="238"/>
      <c r="F190" s="238"/>
      <c r="G190" s="238"/>
      <c r="H190" s="238"/>
      <c r="I190" s="238"/>
      <c r="J190" s="238"/>
      <c r="K190" s="238"/>
      <c r="L190" s="238"/>
      <c r="M190" s="238">
        <f t="shared" si="8"/>
        <v>0</v>
      </c>
    </row>
    <row r="191" spans="1:13" x14ac:dyDescent="0.3">
      <c r="A191" s="17" t="s">
        <v>900</v>
      </c>
      <c r="B191" s="5" t="s">
        <v>547</v>
      </c>
      <c r="C191" s="238"/>
      <c r="D191" s="238"/>
      <c r="E191" s="238"/>
      <c r="F191" s="238"/>
      <c r="G191" s="238"/>
      <c r="H191" s="238"/>
      <c r="I191" s="238"/>
      <c r="J191" s="238"/>
      <c r="K191" s="238"/>
      <c r="L191" s="238"/>
      <c r="M191" s="238">
        <f t="shared" si="8"/>
        <v>0</v>
      </c>
    </row>
    <row r="192" spans="1:13" x14ac:dyDescent="0.3">
      <c r="A192" s="17" t="s">
        <v>905</v>
      </c>
      <c r="B192" s="5" t="s">
        <v>547</v>
      </c>
      <c r="C192" s="238"/>
      <c r="D192" s="238"/>
      <c r="E192" s="238"/>
      <c r="F192" s="238"/>
      <c r="G192" s="238"/>
      <c r="H192" s="238"/>
      <c r="I192" s="238"/>
      <c r="J192" s="238"/>
      <c r="K192" s="238"/>
      <c r="L192" s="238"/>
      <c r="M192" s="238">
        <f t="shared" si="8"/>
        <v>0</v>
      </c>
    </row>
    <row r="193" spans="1:13" x14ac:dyDescent="0.3">
      <c r="A193" s="17" t="s">
        <v>897</v>
      </c>
      <c r="B193" s="5" t="s">
        <v>547</v>
      </c>
      <c r="C193" s="238"/>
      <c r="D193" s="238"/>
      <c r="E193" s="238"/>
      <c r="F193" s="238"/>
      <c r="G193" s="238"/>
      <c r="H193" s="238"/>
      <c r="I193" s="238"/>
      <c r="J193" s="238"/>
      <c r="K193" s="238"/>
      <c r="L193" s="238"/>
      <c r="M193" s="238">
        <f t="shared" si="8"/>
        <v>0</v>
      </c>
    </row>
    <row r="194" spans="1:13" x14ac:dyDescent="0.3">
      <c r="A194" s="17" t="s">
        <v>898</v>
      </c>
      <c r="B194" s="5" t="s">
        <v>547</v>
      </c>
      <c r="C194" s="238"/>
      <c r="D194" s="238"/>
      <c r="E194" s="238"/>
      <c r="F194" s="238"/>
      <c r="G194" s="238"/>
      <c r="H194" s="238"/>
      <c r="I194" s="238"/>
      <c r="J194" s="238"/>
      <c r="K194" s="238"/>
      <c r="L194" s="238"/>
      <c r="M194" s="238">
        <f t="shared" si="8"/>
        <v>0</v>
      </c>
    </row>
    <row r="195" spans="1:13" x14ac:dyDescent="0.3">
      <c r="A195" s="9" t="s">
        <v>822</v>
      </c>
      <c r="B195" s="10" t="s">
        <v>547</v>
      </c>
      <c r="C195" s="238"/>
      <c r="D195" s="238"/>
      <c r="E195" s="238"/>
      <c r="F195" s="238"/>
      <c r="G195" s="238"/>
      <c r="H195" s="238"/>
      <c r="I195" s="238"/>
      <c r="J195" s="238"/>
      <c r="K195" s="238"/>
      <c r="L195" s="238"/>
      <c r="M195" s="238">
        <f t="shared" si="8"/>
        <v>0</v>
      </c>
    </row>
    <row r="196" spans="1:13" x14ac:dyDescent="0.3">
      <c r="A196" s="17" t="s">
        <v>895</v>
      </c>
      <c r="B196" s="5" t="s">
        <v>548</v>
      </c>
      <c r="C196" s="238"/>
      <c r="D196" s="238"/>
      <c r="E196" s="238"/>
      <c r="F196" s="238"/>
      <c r="G196" s="238"/>
      <c r="H196" s="238"/>
      <c r="I196" s="238"/>
      <c r="J196" s="238"/>
      <c r="K196" s="238"/>
      <c r="L196" s="238"/>
      <c r="M196" s="238">
        <f t="shared" si="8"/>
        <v>0</v>
      </c>
    </row>
    <row r="197" spans="1:13" x14ac:dyDescent="0.3">
      <c r="A197" s="17" t="s">
        <v>896</v>
      </c>
      <c r="B197" s="5" t="s">
        <v>548</v>
      </c>
      <c r="C197" s="238"/>
      <c r="D197" s="238"/>
      <c r="E197" s="238"/>
      <c r="F197" s="238"/>
      <c r="G197" s="238"/>
      <c r="H197" s="238"/>
      <c r="I197" s="238"/>
      <c r="J197" s="238"/>
      <c r="K197" s="238"/>
      <c r="L197" s="238"/>
      <c r="M197" s="238">
        <f t="shared" si="8"/>
        <v>0</v>
      </c>
    </row>
    <row r="198" spans="1:13" x14ac:dyDescent="0.3">
      <c r="A198" s="17" t="s">
        <v>904</v>
      </c>
      <c r="B198" s="5" t="s">
        <v>548</v>
      </c>
      <c r="C198" s="238"/>
      <c r="D198" s="238"/>
      <c r="E198" s="238"/>
      <c r="F198" s="238"/>
      <c r="G198" s="238"/>
      <c r="H198" s="238"/>
      <c r="I198" s="238"/>
      <c r="J198" s="238"/>
      <c r="K198" s="238"/>
      <c r="L198" s="238"/>
      <c r="M198" s="238">
        <f t="shared" si="8"/>
        <v>0</v>
      </c>
    </row>
    <row r="199" spans="1:13" x14ac:dyDescent="0.3">
      <c r="A199" s="5" t="s">
        <v>903</v>
      </c>
      <c r="B199" s="5" t="s">
        <v>548</v>
      </c>
      <c r="C199" s="238"/>
      <c r="D199" s="238"/>
      <c r="E199" s="238"/>
      <c r="F199" s="238"/>
      <c r="G199" s="238"/>
      <c r="H199" s="238"/>
      <c r="I199" s="238"/>
      <c r="J199" s="238"/>
      <c r="K199" s="238"/>
      <c r="L199" s="238"/>
      <c r="M199" s="238">
        <f t="shared" si="8"/>
        <v>0</v>
      </c>
    </row>
    <row r="200" spans="1:13" x14ac:dyDescent="0.3">
      <c r="A200" s="5" t="s">
        <v>902</v>
      </c>
      <c r="B200" s="5" t="s">
        <v>548</v>
      </c>
      <c r="C200" s="238"/>
      <c r="D200" s="238"/>
      <c r="E200" s="238"/>
      <c r="F200" s="238"/>
      <c r="G200" s="238"/>
      <c r="H200" s="238"/>
      <c r="I200" s="238"/>
      <c r="J200" s="238"/>
      <c r="K200" s="238"/>
      <c r="L200" s="238"/>
      <c r="M200" s="238">
        <f t="shared" si="8"/>
        <v>0</v>
      </c>
    </row>
    <row r="201" spans="1:13" x14ac:dyDescent="0.3">
      <c r="A201" s="5" t="s">
        <v>901</v>
      </c>
      <c r="B201" s="5" t="s">
        <v>548</v>
      </c>
      <c r="C201" s="238"/>
      <c r="D201" s="238"/>
      <c r="E201" s="238"/>
      <c r="F201" s="238"/>
      <c r="G201" s="238"/>
      <c r="H201" s="238"/>
      <c r="I201" s="238"/>
      <c r="J201" s="238"/>
      <c r="K201" s="238"/>
      <c r="L201" s="238"/>
      <c r="M201" s="238">
        <f t="shared" si="8"/>
        <v>0</v>
      </c>
    </row>
    <row r="202" spans="1:13" x14ac:dyDescent="0.3">
      <c r="A202" s="17" t="s">
        <v>900</v>
      </c>
      <c r="B202" s="5" t="s">
        <v>548</v>
      </c>
      <c r="C202" s="238"/>
      <c r="D202" s="238"/>
      <c r="E202" s="238"/>
      <c r="F202" s="238"/>
      <c r="G202" s="238"/>
      <c r="H202" s="238"/>
      <c r="I202" s="238"/>
      <c r="J202" s="238"/>
      <c r="K202" s="238"/>
      <c r="L202" s="238"/>
      <c r="M202" s="238">
        <f t="shared" si="8"/>
        <v>0</v>
      </c>
    </row>
    <row r="203" spans="1:13" x14ac:dyDescent="0.3">
      <c r="A203" s="17" t="s">
        <v>899</v>
      </c>
      <c r="B203" s="5" t="s">
        <v>548</v>
      </c>
      <c r="C203" s="238"/>
      <c r="D203" s="238"/>
      <c r="E203" s="238"/>
      <c r="F203" s="238"/>
      <c r="G203" s="238"/>
      <c r="H203" s="238"/>
      <c r="I203" s="238"/>
      <c r="J203" s="238"/>
      <c r="K203" s="238"/>
      <c r="L203" s="238"/>
      <c r="M203" s="238">
        <f t="shared" si="8"/>
        <v>0</v>
      </c>
    </row>
    <row r="204" spans="1:13" x14ac:dyDescent="0.3">
      <c r="A204" s="17" t="s">
        <v>897</v>
      </c>
      <c r="B204" s="5" t="s">
        <v>548</v>
      </c>
      <c r="C204" s="238"/>
      <c r="D204" s="238"/>
      <c r="E204" s="238"/>
      <c r="F204" s="238"/>
      <c r="G204" s="238"/>
      <c r="H204" s="238"/>
      <c r="I204" s="238"/>
      <c r="J204" s="238"/>
      <c r="K204" s="238"/>
      <c r="L204" s="238"/>
      <c r="M204" s="238">
        <f t="shared" si="8"/>
        <v>0</v>
      </c>
    </row>
    <row r="205" spans="1:13" x14ac:dyDescent="0.3">
      <c r="A205" s="17" t="s">
        <v>898</v>
      </c>
      <c r="B205" s="5" t="s">
        <v>548</v>
      </c>
      <c r="C205" s="238"/>
      <c r="D205" s="238"/>
      <c r="E205" s="238"/>
      <c r="F205" s="238"/>
      <c r="G205" s="238"/>
      <c r="H205" s="238"/>
      <c r="I205" s="238"/>
      <c r="J205" s="238"/>
      <c r="K205" s="238"/>
      <c r="L205" s="238"/>
      <c r="M205" s="238">
        <f t="shared" si="8"/>
        <v>0</v>
      </c>
    </row>
    <row r="206" spans="1:13" x14ac:dyDescent="0.3">
      <c r="A206" s="20" t="s">
        <v>823</v>
      </c>
      <c r="B206" s="10" t="s">
        <v>1071</v>
      </c>
      <c r="C206" s="238"/>
      <c r="D206" s="238"/>
      <c r="E206" s="238">
        <v>16216</v>
      </c>
      <c r="F206" s="238"/>
      <c r="G206" s="238"/>
      <c r="H206" s="238"/>
      <c r="I206" s="238"/>
      <c r="J206" s="238"/>
      <c r="K206" s="238"/>
      <c r="L206" s="238"/>
      <c r="M206" s="238">
        <f t="shared" si="8"/>
        <v>16216</v>
      </c>
    </row>
    <row r="207" spans="1:13" x14ac:dyDescent="0.3">
      <c r="A207" s="64" t="s">
        <v>776</v>
      </c>
      <c r="B207" s="12" t="s">
        <v>549</v>
      </c>
      <c r="C207" s="238"/>
      <c r="D207" s="238"/>
      <c r="E207" s="238">
        <v>16216</v>
      </c>
      <c r="F207" s="238"/>
      <c r="G207" s="238"/>
      <c r="H207" s="238"/>
      <c r="I207" s="238"/>
      <c r="J207" s="238"/>
      <c r="K207" s="238"/>
      <c r="L207" s="238"/>
      <c r="M207" s="238">
        <f t="shared" ref="M207:M231" si="9">SUM(C207:L207)</f>
        <v>16216</v>
      </c>
    </row>
    <row r="208" spans="1:13" x14ac:dyDescent="0.3">
      <c r="A208" s="20" t="s">
        <v>550</v>
      </c>
      <c r="B208" s="10" t="s">
        <v>551</v>
      </c>
      <c r="C208" s="238"/>
      <c r="D208" s="238"/>
      <c r="E208" s="238"/>
      <c r="F208" s="238"/>
      <c r="G208" s="238"/>
      <c r="H208" s="238"/>
      <c r="I208" s="238"/>
      <c r="J208" s="238"/>
      <c r="K208" s="238"/>
      <c r="L208" s="238"/>
      <c r="M208" s="238">
        <f t="shared" si="9"/>
        <v>0</v>
      </c>
    </row>
    <row r="209" spans="1:13" x14ac:dyDescent="0.3">
      <c r="A209" s="17" t="s">
        <v>895</v>
      </c>
      <c r="B209" s="5" t="s">
        <v>552</v>
      </c>
      <c r="C209" s="238"/>
      <c r="D209" s="238"/>
      <c r="E209" s="238"/>
      <c r="F209" s="238"/>
      <c r="G209" s="238"/>
      <c r="H209" s="238"/>
      <c r="I209" s="238"/>
      <c r="J209" s="238"/>
      <c r="K209" s="238"/>
      <c r="L209" s="238"/>
      <c r="M209" s="238">
        <f t="shared" si="9"/>
        <v>0</v>
      </c>
    </row>
    <row r="210" spans="1:13" x14ac:dyDescent="0.3">
      <c r="A210" s="17" t="s">
        <v>896</v>
      </c>
      <c r="B210" s="5" t="s">
        <v>552</v>
      </c>
      <c r="C210" s="238"/>
      <c r="D210" s="238"/>
      <c r="E210" s="238"/>
      <c r="F210" s="238"/>
      <c r="G210" s="238"/>
      <c r="H210" s="238"/>
      <c r="I210" s="238"/>
      <c r="J210" s="238"/>
      <c r="K210" s="238"/>
      <c r="L210" s="238"/>
      <c r="M210" s="238">
        <f t="shared" si="9"/>
        <v>0</v>
      </c>
    </row>
    <row r="211" spans="1:13" x14ac:dyDescent="0.3">
      <c r="A211" s="17" t="s">
        <v>904</v>
      </c>
      <c r="B211" s="5" t="s">
        <v>552</v>
      </c>
      <c r="C211" s="238"/>
      <c r="D211" s="238"/>
      <c r="E211" s="238"/>
      <c r="F211" s="238"/>
      <c r="G211" s="238"/>
      <c r="H211" s="238"/>
      <c r="I211" s="238"/>
      <c r="J211" s="238"/>
      <c r="K211" s="238"/>
      <c r="L211" s="238"/>
      <c r="M211" s="238">
        <f t="shared" si="9"/>
        <v>0</v>
      </c>
    </row>
    <row r="212" spans="1:13" x14ac:dyDescent="0.3">
      <c r="A212" s="5" t="s">
        <v>903</v>
      </c>
      <c r="B212" s="5" t="s">
        <v>552</v>
      </c>
      <c r="C212" s="238"/>
      <c r="D212" s="238"/>
      <c r="E212" s="238"/>
      <c r="F212" s="238"/>
      <c r="G212" s="238"/>
      <c r="H212" s="238"/>
      <c r="I212" s="238"/>
      <c r="J212" s="238"/>
      <c r="K212" s="238"/>
      <c r="L212" s="238"/>
      <c r="M212" s="238">
        <f t="shared" si="9"/>
        <v>0</v>
      </c>
    </row>
    <row r="213" spans="1:13" x14ac:dyDescent="0.3">
      <c r="A213" s="5" t="s">
        <v>902</v>
      </c>
      <c r="B213" s="5" t="s">
        <v>552</v>
      </c>
      <c r="C213" s="238"/>
      <c r="D213" s="238"/>
      <c r="E213" s="238"/>
      <c r="F213" s="238"/>
      <c r="G213" s="238"/>
      <c r="H213" s="238"/>
      <c r="I213" s="238"/>
      <c r="J213" s="238"/>
      <c r="K213" s="238"/>
      <c r="L213" s="238"/>
      <c r="M213" s="238">
        <f t="shared" si="9"/>
        <v>0</v>
      </c>
    </row>
    <row r="214" spans="1:13" x14ac:dyDescent="0.3">
      <c r="A214" s="5" t="s">
        <v>901</v>
      </c>
      <c r="B214" s="5" t="s">
        <v>552</v>
      </c>
      <c r="C214" s="238"/>
      <c r="D214" s="238"/>
      <c r="E214" s="238"/>
      <c r="F214" s="238"/>
      <c r="G214" s="238"/>
      <c r="H214" s="238"/>
      <c r="I214" s="238"/>
      <c r="J214" s="238"/>
      <c r="K214" s="238"/>
      <c r="L214" s="238"/>
      <c r="M214" s="238">
        <f t="shared" si="9"/>
        <v>0</v>
      </c>
    </row>
    <row r="215" spans="1:13" x14ac:dyDescent="0.3">
      <c r="A215" s="17" t="s">
        <v>900</v>
      </c>
      <c r="B215" s="5" t="s">
        <v>552</v>
      </c>
      <c r="C215" s="238"/>
      <c r="D215" s="238"/>
      <c r="E215" s="238"/>
      <c r="F215" s="238"/>
      <c r="G215" s="238"/>
      <c r="H215" s="238"/>
      <c r="I215" s="238"/>
      <c r="J215" s="238"/>
      <c r="K215" s="238"/>
      <c r="L215" s="238"/>
      <c r="M215" s="238">
        <f t="shared" si="9"/>
        <v>0</v>
      </c>
    </row>
    <row r="216" spans="1:13" x14ac:dyDescent="0.3">
      <c r="A216" s="17" t="s">
        <v>905</v>
      </c>
      <c r="B216" s="5" t="s">
        <v>552</v>
      </c>
      <c r="C216" s="238"/>
      <c r="D216" s="238"/>
      <c r="E216" s="238"/>
      <c r="F216" s="238"/>
      <c r="G216" s="238"/>
      <c r="H216" s="238"/>
      <c r="I216" s="238"/>
      <c r="J216" s="238"/>
      <c r="K216" s="238"/>
      <c r="L216" s="238"/>
      <c r="M216" s="238">
        <f t="shared" si="9"/>
        <v>0</v>
      </c>
    </row>
    <row r="217" spans="1:13" x14ac:dyDescent="0.3">
      <c r="A217" s="17" t="s">
        <v>897</v>
      </c>
      <c r="B217" s="5" t="s">
        <v>552</v>
      </c>
      <c r="C217" s="238"/>
      <c r="D217" s="238"/>
      <c r="E217" s="238"/>
      <c r="F217" s="238"/>
      <c r="G217" s="238"/>
      <c r="H217" s="238"/>
      <c r="I217" s="238"/>
      <c r="J217" s="238"/>
      <c r="K217" s="238"/>
      <c r="L217" s="238"/>
      <c r="M217" s="238">
        <f t="shared" si="9"/>
        <v>0</v>
      </c>
    </row>
    <row r="218" spans="1:13" x14ac:dyDescent="0.3">
      <c r="A218" s="17" t="s">
        <v>898</v>
      </c>
      <c r="B218" s="5" t="s">
        <v>552</v>
      </c>
      <c r="C218" s="238"/>
      <c r="D218" s="238"/>
      <c r="E218" s="238"/>
      <c r="F218" s="238"/>
      <c r="G218" s="238"/>
      <c r="H218" s="238"/>
      <c r="I218" s="238"/>
      <c r="J218" s="238"/>
      <c r="K218" s="238"/>
      <c r="L218" s="238"/>
      <c r="M218" s="238">
        <f t="shared" si="9"/>
        <v>0</v>
      </c>
    </row>
    <row r="219" spans="1:13" x14ac:dyDescent="0.3">
      <c r="A219" s="9" t="s">
        <v>824</v>
      </c>
      <c r="B219" s="10" t="s">
        <v>552</v>
      </c>
      <c r="C219" s="238"/>
      <c r="D219" s="238"/>
      <c r="E219" s="238"/>
      <c r="F219" s="238"/>
      <c r="G219" s="238"/>
      <c r="H219" s="238"/>
      <c r="I219" s="238"/>
      <c r="J219" s="238"/>
      <c r="K219" s="238"/>
      <c r="L219" s="238"/>
      <c r="M219" s="238">
        <f t="shared" si="9"/>
        <v>0</v>
      </c>
    </row>
    <row r="220" spans="1:13" x14ac:dyDescent="0.3">
      <c r="A220" s="17" t="s">
        <v>895</v>
      </c>
      <c r="B220" s="5" t="s">
        <v>553</v>
      </c>
      <c r="C220" s="238"/>
      <c r="D220" s="238"/>
      <c r="E220" s="238"/>
      <c r="F220" s="238"/>
      <c r="G220" s="238"/>
      <c r="H220" s="238"/>
      <c r="I220" s="238"/>
      <c r="J220" s="238"/>
      <c r="K220" s="238"/>
      <c r="L220" s="238"/>
      <c r="M220" s="238">
        <f t="shared" si="9"/>
        <v>0</v>
      </c>
    </row>
    <row r="221" spans="1:13" x14ac:dyDescent="0.3">
      <c r="A221" s="17" t="s">
        <v>896</v>
      </c>
      <c r="B221" s="5" t="s">
        <v>553</v>
      </c>
      <c r="C221" s="238"/>
      <c r="D221" s="238"/>
      <c r="E221" s="238"/>
      <c r="F221" s="238"/>
      <c r="G221" s="238"/>
      <c r="H221" s="238"/>
      <c r="I221" s="238"/>
      <c r="J221" s="238"/>
      <c r="K221" s="238"/>
      <c r="L221" s="238"/>
      <c r="M221" s="238">
        <f t="shared" si="9"/>
        <v>0</v>
      </c>
    </row>
    <row r="222" spans="1:13" x14ac:dyDescent="0.3">
      <c r="A222" s="17" t="s">
        <v>904</v>
      </c>
      <c r="B222" s="5" t="s">
        <v>553</v>
      </c>
      <c r="C222" s="238"/>
      <c r="D222" s="238"/>
      <c r="E222" s="238"/>
      <c r="F222" s="238"/>
      <c r="G222" s="238"/>
      <c r="H222" s="238"/>
      <c r="I222" s="238"/>
      <c r="J222" s="238"/>
      <c r="K222" s="238"/>
      <c r="L222" s="238"/>
      <c r="M222" s="238">
        <f t="shared" si="9"/>
        <v>0</v>
      </c>
    </row>
    <row r="223" spans="1:13" x14ac:dyDescent="0.3">
      <c r="A223" s="5" t="s">
        <v>903</v>
      </c>
      <c r="B223" s="5" t="s">
        <v>553</v>
      </c>
      <c r="C223" s="238"/>
      <c r="D223" s="238"/>
      <c r="E223" s="238"/>
      <c r="F223" s="238"/>
      <c r="G223" s="238"/>
      <c r="H223" s="238"/>
      <c r="I223" s="238"/>
      <c r="J223" s="238"/>
      <c r="K223" s="238"/>
      <c r="L223" s="238"/>
      <c r="M223" s="238">
        <f t="shared" si="9"/>
        <v>0</v>
      </c>
    </row>
    <row r="224" spans="1:13" x14ac:dyDescent="0.3">
      <c r="A224" s="5" t="s">
        <v>902</v>
      </c>
      <c r="B224" s="5" t="s">
        <v>553</v>
      </c>
      <c r="C224" s="238"/>
      <c r="D224" s="238"/>
      <c r="E224" s="238"/>
      <c r="F224" s="238"/>
      <c r="G224" s="238"/>
      <c r="H224" s="238"/>
      <c r="I224" s="238"/>
      <c r="J224" s="238"/>
      <c r="K224" s="238"/>
      <c r="L224" s="238"/>
      <c r="M224" s="238">
        <f t="shared" si="9"/>
        <v>0</v>
      </c>
    </row>
    <row r="225" spans="1:13" x14ac:dyDescent="0.3">
      <c r="A225" s="5" t="s">
        <v>901</v>
      </c>
      <c r="B225" s="5" t="s">
        <v>553</v>
      </c>
      <c r="C225" s="238"/>
      <c r="D225" s="238"/>
      <c r="E225" s="238"/>
      <c r="F225" s="238"/>
      <c r="G225" s="238"/>
      <c r="H225" s="238"/>
      <c r="I225" s="238"/>
      <c r="J225" s="238"/>
      <c r="K225" s="238"/>
      <c r="L225" s="238"/>
      <c r="M225" s="238">
        <f t="shared" si="9"/>
        <v>0</v>
      </c>
    </row>
    <row r="226" spans="1:13" x14ac:dyDescent="0.3">
      <c r="A226" s="17" t="s">
        <v>900</v>
      </c>
      <c r="B226" s="5" t="s">
        <v>553</v>
      </c>
      <c r="C226" s="238"/>
      <c r="D226" s="238"/>
      <c r="E226" s="238"/>
      <c r="F226" s="238"/>
      <c r="G226" s="238"/>
      <c r="H226" s="238"/>
      <c r="I226" s="238"/>
      <c r="J226" s="238"/>
      <c r="K226" s="238"/>
      <c r="L226" s="238"/>
      <c r="M226" s="238">
        <f t="shared" si="9"/>
        <v>0</v>
      </c>
    </row>
    <row r="227" spans="1:13" x14ac:dyDescent="0.3">
      <c r="A227" s="17" t="s">
        <v>899</v>
      </c>
      <c r="B227" s="5" t="s">
        <v>553</v>
      </c>
      <c r="C227" s="238"/>
      <c r="D227" s="238"/>
      <c r="E227" s="238"/>
      <c r="F227" s="238"/>
      <c r="G227" s="238"/>
      <c r="H227" s="238"/>
      <c r="I227" s="238"/>
      <c r="J227" s="238"/>
      <c r="K227" s="238"/>
      <c r="L227" s="238"/>
      <c r="M227" s="238">
        <f t="shared" si="9"/>
        <v>0</v>
      </c>
    </row>
    <row r="228" spans="1:13" x14ac:dyDescent="0.3">
      <c r="A228" s="17" t="s">
        <v>897</v>
      </c>
      <c r="B228" s="5" t="s">
        <v>553</v>
      </c>
      <c r="C228" s="238"/>
      <c r="D228" s="238"/>
      <c r="E228" s="238"/>
      <c r="F228" s="238"/>
      <c r="G228" s="238"/>
      <c r="H228" s="238"/>
      <c r="I228" s="238"/>
      <c r="J228" s="238"/>
      <c r="K228" s="238"/>
      <c r="L228" s="238"/>
      <c r="M228" s="238">
        <f t="shared" si="9"/>
        <v>0</v>
      </c>
    </row>
    <row r="229" spans="1:13" x14ac:dyDescent="0.3">
      <c r="A229" s="17" t="s">
        <v>898</v>
      </c>
      <c r="B229" s="5" t="s">
        <v>553</v>
      </c>
      <c r="C229" s="238"/>
      <c r="D229" s="238"/>
      <c r="E229" s="238"/>
      <c r="F229" s="238"/>
      <c r="G229" s="238"/>
      <c r="H229" s="238"/>
      <c r="I229" s="238"/>
      <c r="J229" s="238"/>
      <c r="K229" s="238"/>
      <c r="L229" s="238"/>
      <c r="M229" s="238">
        <f t="shared" si="9"/>
        <v>0</v>
      </c>
    </row>
    <row r="230" spans="1:13" x14ac:dyDescent="0.3">
      <c r="A230" s="20" t="s">
        <v>825</v>
      </c>
      <c r="B230" s="10" t="s">
        <v>996</v>
      </c>
      <c r="C230" s="238">
        <v>270000</v>
      </c>
      <c r="D230" s="238"/>
      <c r="E230" s="238">
        <v>113053378</v>
      </c>
      <c r="F230" s="238"/>
      <c r="G230" s="238"/>
      <c r="H230" s="238"/>
      <c r="I230" s="238"/>
      <c r="J230" s="238"/>
      <c r="K230" s="238"/>
      <c r="L230" s="238"/>
      <c r="M230" s="238">
        <f t="shared" si="9"/>
        <v>113323378</v>
      </c>
    </row>
    <row r="231" spans="1:13" x14ac:dyDescent="0.3">
      <c r="A231" s="64" t="s">
        <v>778</v>
      </c>
      <c r="B231" s="12" t="s">
        <v>554</v>
      </c>
      <c r="C231" s="238">
        <v>270000</v>
      </c>
      <c r="D231" s="238"/>
      <c r="E231" s="238">
        <v>113053378</v>
      </c>
      <c r="F231" s="238"/>
      <c r="G231" s="238"/>
      <c r="H231" s="238"/>
      <c r="I231" s="238"/>
      <c r="J231" s="238"/>
      <c r="K231" s="238"/>
      <c r="L231" s="238"/>
      <c r="M231" s="238">
        <f t="shared" si="9"/>
        <v>113323378</v>
      </c>
    </row>
    <row r="232" spans="1:13" x14ac:dyDescent="0.3">
      <c r="A232" s="70" t="s">
        <v>777</v>
      </c>
      <c r="B232" s="71" t="s">
        <v>555</v>
      </c>
      <c r="C232" s="238">
        <f>C231+C207+C183+C174+C144+C86+C50</f>
        <v>5812705</v>
      </c>
      <c r="D232" s="238">
        <f t="shared" ref="D232:M232" si="10">D231+D207+D183+D174+D144+D86+D50</f>
        <v>40000</v>
      </c>
      <c r="E232" s="238">
        <f>E231+E207+E183+E174+E144+E86+E50</f>
        <v>180170401</v>
      </c>
      <c r="F232" s="238">
        <f t="shared" si="10"/>
        <v>67958112</v>
      </c>
      <c r="G232" s="238">
        <f t="shared" si="10"/>
        <v>372406</v>
      </c>
      <c r="H232" s="238">
        <f t="shared" si="10"/>
        <v>1729685</v>
      </c>
      <c r="I232" s="238">
        <f t="shared" si="10"/>
        <v>1</v>
      </c>
      <c r="J232" s="238">
        <f t="shared" si="10"/>
        <v>475255</v>
      </c>
      <c r="K232" s="238">
        <f t="shared" si="10"/>
        <v>1389290</v>
      </c>
      <c r="L232" s="238">
        <f t="shared" si="10"/>
        <v>23523961</v>
      </c>
      <c r="M232" s="238">
        <f t="shared" si="10"/>
        <v>281471816</v>
      </c>
    </row>
    <row r="233" spans="1:13" ht="15.6" x14ac:dyDescent="0.3">
      <c r="A233" s="81" t="s">
        <v>911</v>
      </c>
      <c r="B233" s="80"/>
      <c r="C233" s="238"/>
      <c r="D233" s="238"/>
      <c r="E233" s="238"/>
      <c r="F233" s="238"/>
      <c r="G233" s="238"/>
      <c r="H233" s="238"/>
      <c r="I233" s="238"/>
      <c r="J233" s="238"/>
      <c r="K233" s="238"/>
      <c r="L233" s="238"/>
      <c r="M233" s="238">
        <f t="shared" ref="M233:M269" si="11">SUM(C233:L233)</f>
        <v>0</v>
      </c>
    </row>
    <row r="234" spans="1:13" ht="15.6" x14ac:dyDescent="0.3">
      <c r="A234" s="81" t="s">
        <v>912</v>
      </c>
      <c r="B234" s="80"/>
      <c r="C234" s="238"/>
      <c r="D234" s="238"/>
      <c r="E234" s="238"/>
      <c r="F234" s="238"/>
      <c r="G234" s="238"/>
      <c r="H234" s="238"/>
      <c r="I234" s="238"/>
      <c r="J234" s="238"/>
      <c r="K234" s="238"/>
      <c r="L234" s="238"/>
      <c r="M234" s="238">
        <f t="shared" si="11"/>
        <v>0</v>
      </c>
    </row>
    <row r="235" spans="1:13" x14ac:dyDescent="0.3">
      <c r="A235" s="29" t="s">
        <v>759</v>
      </c>
      <c r="B235" s="5" t="s">
        <v>556</v>
      </c>
      <c r="C235" s="238"/>
      <c r="D235" s="238"/>
      <c r="E235" s="238"/>
      <c r="F235" s="238"/>
      <c r="G235" s="238"/>
      <c r="H235" s="238"/>
      <c r="I235" s="238"/>
      <c r="J235" s="238"/>
      <c r="K235" s="238"/>
      <c r="L235" s="238"/>
      <c r="M235" s="238">
        <f t="shared" si="11"/>
        <v>0</v>
      </c>
    </row>
    <row r="236" spans="1:13" x14ac:dyDescent="0.3">
      <c r="A236" s="65" t="s">
        <v>395</v>
      </c>
      <c r="B236" s="65" t="s">
        <v>556</v>
      </c>
      <c r="C236" s="238"/>
      <c r="D236" s="238"/>
      <c r="E236" s="238"/>
      <c r="F236" s="238"/>
      <c r="G236" s="238"/>
      <c r="H236" s="238"/>
      <c r="I236" s="238"/>
      <c r="J236" s="238"/>
      <c r="K236" s="238"/>
      <c r="L236" s="238"/>
      <c r="M236" s="238">
        <f t="shared" si="11"/>
        <v>0</v>
      </c>
    </row>
    <row r="237" spans="1:13" x14ac:dyDescent="0.3">
      <c r="A237" s="16" t="s">
        <v>557</v>
      </c>
      <c r="B237" s="5" t="s">
        <v>558</v>
      </c>
      <c r="C237" s="238"/>
      <c r="D237" s="238"/>
      <c r="E237" s="238"/>
      <c r="F237" s="238"/>
      <c r="G237" s="238"/>
      <c r="H237" s="238"/>
      <c r="I237" s="238"/>
      <c r="J237" s="238"/>
      <c r="K237" s="238"/>
      <c r="L237" s="238"/>
      <c r="M237" s="238">
        <f t="shared" si="11"/>
        <v>0</v>
      </c>
    </row>
    <row r="238" spans="1:13" x14ac:dyDescent="0.3">
      <c r="A238" s="29" t="s">
        <v>826</v>
      </c>
      <c r="B238" s="5" t="s">
        <v>559</v>
      </c>
      <c r="C238" s="238"/>
      <c r="D238" s="238"/>
      <c r="E238" s="238"/>
      <c r="F238" s="238"/>
      <c r="G238" s="238"/>
      <c r="H238" s="238"/>
      <c r="I238" s="238"/>
      <c r="J238" s="238"/>
      <c r="K238" s="238"/>
      <c r="L238" s="238"/>
      <c r="M238" s="238">
        <f t="shared" si="11"/>
        <v>0</v>
      </c>
    </row>
    <row r="239" spans="1:13" x14ac:dyDescent="0.3">
      <c r="A239" s="65" t="s">
        <v>395</v>
      </c>
      <c r="B239" s="65" t="s">
        <v>559</v>
      </c>
      <c r="C239" s="238"/>
      <c r="D239" s="238"/>
      <c r="E239" s="238"/>
      <c r="F239" s="238"/>
      <c r="G239" s="238"/>
      <c r="H239" s="238"/>
      <c r="I239" s="238"/>
      <c r="J239" s="238"/>
      <c r="K239" s="238"/>
      <c r="L239" s="238"/>
      <c r="M239" s="238">
        <f t="shared" si="11"/>
        <v>0</v>
      </c>
    </row>
    <row r="240" spans="1:13" x14ac:dyDescent="0.3">
      <c r="A240" s="15" t="s">
        <v>779</v>
      </c>
      <c r="B240" s="9" t="s">
        <v>560</v>
      </c>
      <c r="C240" s="238"/>
      <c r="D240" s="238"/>
      <c r="E240" s="238"/>
      <c r="F240" s="238"/>
      <c r="G240" s="238"/>
      <c r="H240" s="238"/>
      <c r="I240" s="238"/>
      <c r="J240" s="238"/>
      <c r="K240" s="238"/>
      <c r="L240" s="238"/>
      <c r="M240" s="238">
        <f t="shared" si="11"/>
        <v>0</v>
      </c>
    </row>
    <row r="241" spans="1:13" x14ac:dyDescent="0.3">
      <c r="A241" s="16" t="s">
        <v>827</v>
      </c>
      <c r="B241" s="5" t="s">
        <v>561</v>
      </c>
      <c r="C241" s="238"/>
      <c r="D241" s="238"/>
      <c r="E241" s="238"/>
      <c r="F241" s="238"/>
      <c r="G241" s="238"/>
      <c r="H241" s="238"/>
      <c r="I241" s="238"/>
      <c r="J241" s="238"/>
      <c r="K241" s="238"/>
      <c r="L241" s="238"/>
      <c r="M241" s="238">
        <f t="shared" si="11"/>
        <v>0</v>
      </c>
    </row>
    <row r="242" spans="1:13" x14ac:dyDescent="0.3">
      <c r="A242" s="65" t="s">
        <v>403</v>
      </c>
      <c r="B242" s="65" t="s">
        <v>561</v>
      </c>
      <c r="C242" s="238"/>
      <c r="D242" s="238"/>
      <c r="E242" s="238"/>
      <c r="F242" s="238"/>
      <c r="G242" s="238"/>
      <c r="H242" s="238"/>
      <c r="I242" s="238"/>
      <c r="J242" s="238"/>
      <c r="K242" s="238"/>
      <c r="L242" s="238"/>
      <c r="M242" s="238">
        <f t="shared" si="11"/>
        <v>0</v>
      </c>
    </row>
    <row r="243" spans="1:13" x14ac:dyDescent="0.3">
      <c r="A243" s="29" t="s">
        <v>562</v>
      </c>
      <c r="B243" s="5" t="s">
        <v>563</v>
      </c>
      <c r="C243" s="238"/>
      <c r="D243" s="238"/>
      <c r="E243" s="238"/>
      <c r="F243" s="238"/>
      <c r="G243" s="238"/>
      <c r="H243" s="238"/>
      <c r="I243" s="238"/>
      <c r="J243" s="238"/>
      <c r="K243" s="238"/>
      <c r="L243" s="238"/>
      <c r="M243" s="238">
        <f t="shared" si="11"/>
        <v>0</v>
      </c>
    </row>
    <row r="244" spans="1:13" x14ac:dyDescent="0.3">
      <c r="A244" s="17" t="s">
        <v>828</v>
      </c>
      <c r="B244" s="5" t="s">
        <v>564</v>
      </c>
      <c r="C244" s="238"/>
      <c r="D244" s="238"/>
      <c r="E244" s="238"/>
      <c r="F244" s="238"/>
      <c r="G244" s="238"/>
      <c r="H244" s="238"/>
      <c r="I244" s="238"/>
      <c r="J244" s="238"/>
      <c r="K244" s="238"/>
      <c r="L244" s="238"/>
      <c r="M244" s="238">
        <f t="shared" si="11"/>
        <v>0</v>
      </c>
    </row>
    <row r="245" spans="1:13" x14ac:dyDescent="0.3">
      <c r="A245" s="65" t="s">
        <v>404</v>
      </c>
      <c r="B245" s="65" t="s">
        <v>564</v>
      </c>
      <c r="C245" s="238"/>
      <c r="D245" s="238"/>
      <c r="E245" s="238"/>
      <c r="F245" s="238"/>
      <c r="G245" s="238"/>
      <c r="H245" s="238"/>
      <c r="I245" s="238"/>
      <c r="J245" s="238"/>
      <c r="K245" s="238"/>
      <c r="L245" s="238"/>
      <c r="M245" s="238">
        <f t="shared" si="11"/>
        <v>0</v>
      </c>
    </row>
    <row r="246" spans="1:13" x14ac:dyDescent="0.3">
      <c r="A246" s="29" t="s">
        <v>565</v>
      </c>
      <c r="B246" s="5" t="s">
        <v>566</v>
      </c>
      <c r="C246" s="238"/>
      <c r="D246" s="238"/>
      <c r="E246" s="238"/>
      <c r="F246" s="238"/>
      <c r="G246" s="238"/>
      <c r="H246" s="238"/>
      <c r="I246" s="238"/>
      <c r="J246" s="238"/>
      <c r="K246" s="238"/>
      <c r="L246" s="238"/>
      <c r="M246" s="238">
        <f t="shared" si="11"/>
        <v>0</v>
      </c>
    </row>
    <row r="247" spans="1:13" x14ac:dyDescent="0.3">
      <c r="A247" s="30" t="s">
        <v>780</v>
      </c>
      <c r="B247" s="9" t="s">
        <v>567</v>
      </c>
      <c r="C247" s="238"/>
      <c r="D247" s="238"/>
      <c r="E247" s="238"/>
      <c r="F247" s="238"/>
      <c r="G247" s="238"/>
      <c r="H247" s="238"/>
      <c r="I247" s="238"/>
      <c r="J247" s="238"/>
      <c r="K247" s="238"/>
      <c r="L247" s="238"/>
      <c r="M247" s="238">
        <f t="shared" si="11"/>
        <v>0</v>
      </c>
    </row>
    <row r="248" spans="1:13" x14ac:dyDescent="0.3">
      <c r="A248" s="5" t="s">
        <v>909</v>
      </c>
      <c r="B248" s="5" t="s">
        <v>568</v>
      </c>
      <c r="C248" s="238"/>
      <c r="D248" s="238"/>
      <c r="E248" s="238"/>
      <c r="F248" s="238"/>
      <c r="G248" s="238">
        <v>121151553</v>
      </c>
      <c r="H248" s="238"/>
      <c r="I248" s="238"/>
      <c r="J248" s="238"/>
      <c r="K248" s="238"/>
      <c r="L248" s="238"/>
      <c r="M248" s="238">
        <f t="shared" si="11"/>
        <v>121151553</v>
      </c>
    </row>
    <row r="249" spans="1:13" x14ac:dyDescent="0.3">
      <c r="A249" s="5" t="s">
        <v>910</v>
      </c>
      <c r="B249" s="5" t="s">
        <v>568</v>
      </c>
      <c r="C249" s="238"/>
      <c r="D249" s="238"/>
      <c r="E249" s="238"/>
      <c r="F249" s="238"/>
      <c r="G249" s="238"/>
      <c r="H249" s="238"/>
      <c r="I249" s="238"/>
      <c r="J249" s="238"/>
      <c r="K249" s="238"/>
      <c r="L249" s="238"/>
      <c r="M249" s="238">
        <f t="shared" si="11"/>
        <v>0</v>
      </c>
    </row>
    <row r="250" spans="1:13" x14ac:dyDescent="0.3">
      <c r="A250" s="5" t="s">
        <v>907</v>
      </c>
      <c r="B250" s="5" t="s">
        <v>569</v>
      </c>
      <c r="C250" s="238"/>
      <c r="D250" s="238"/>
      <c r="E250" s="238"/>
      <c r="F250" s="238"/>
      <c r="G250" s="238"/>
      <c r="H250" s="238"/>
      <c r="I250" s="238"/>
      <c r="J250" s="238"/>
      <c r="K250" s="238"/>
      <c r="L250" s="238"/>
      <c r="M250" s="238">
        <f t="shared" si="11"/>
        <v>0</v>
      </c>
    </row>
    <row r="251" spans="1:13" x14ac:dyDescent="0.3">
      <c r="A251" s="5" t="s">
        <v>908</v>
      </c>
      <c r="B251" s="5" t="s">
        <v>569</v>
      </c>
      <c r="C251" s="238"/>
      <c r="D251" s="238"/>
      <c r="E251" s="238"/>
      <c r="F251" s="238"/>
      <c r="G251" s="238"/>
      <c r="H251" s="238"/>
      <c r="I251" s="238"/>
      <c r="J251" s="238"/>
      <c r="K251" s="238"/>
      <c r="L251" s="238"/>
      <c r="M251" s="238">
        <f t="shared" si="11"/>
        <v>0</v>
      </c>
    </row>
    <row r="252" spans="1:13" x14ac:dyDescent="0.3">
      <c r="A252" s="9" t="s">
        <v>781</v>
      </c>
      <c r="B252" s="9" t="s">
        <v>570</v>
      </c>
      <c r="C252" s="238"/>
      <c r="D252" s="238"/>
      <c r="E252" s="238"/>
      <c r="F252" s="238"/>
      <c r="G252" s="238">
        <f>G248+G249+G250+G251</f>
        <v>121151553</v>
      </c>
      <c r="H252" s="238"/>
      <c r="I252" s="238"/>
      <c r="J252" s="238"/>
      <c r="K252" s="238"/>
      <c r="L252" s="238"/>
      <c r="M252" s="238">
        <f t="shared" si="11"/>
        <v>121151553</v>
      </c>
    </row>
    <row r="253" spans="1:13" x14ac:dyDescent="0.3">
      <c r="A253" s="30" t="s">
        <v>571</v>
      </c>
      <c r="B253" s="9" t="s">
        <v>572</v>
      </c>
      <c r="C253" s="238"/>
      <c r="D253" s="238"/>
      <c r="E253" s="238"/>
      <c r="F253" s="238">
        <v>2075598</v>
      </c>
      <c r="G253" s="238"/>
      <c r="H253" s="238"/>
      <c r="I253" s="238"/>
      <c r="J253" s="238"/>
      <c r="K253" s="238"/>
      <c r="L253" s="238"/>
      <c r="M253" s="238">
        <f t="shared" si="11"/>
        <v>2075598</v>
      </c>
    </row>
    <row r="254" spans="1:13" x14ac:dyDescent="0.3">
      <c r="A254" s="30" t="s">
        <v>573</v>
      </c>
      <c r="B254" s="9" t="s">
        <v>574</v>
      </c>
      <c r="C254" s="238"/>
      <c r="D254" s="238"/>
      <c r="E254" s="238"/>
      <c r="F254" s="238"/>
      <c r="G254" s="238"/>
      <c r="H254" s="238"/>
      <c r="I254" s="238"/>
      <c r="J254" s="238"/>
      <c r="K254" s="238"/>
      <c r="L254" s="238"/>
      <c r="M254" s="238">
        <f t="shared" si="11"/>
        <v>0</v>
      </c>
    </row>
    <row r="255" spans="1:13" x14ac:dyDescent="0.3">
      <c r="A255" s="30" t="s">
        <v>575</v>
      </c>
      <c r="B255" s="9" t="s">
        <v>576</v>
      </c>
      <c r="C255" s="238"/>
      <c r="D255" s="238"/>
      <c r="E255" s="238"/>
      <c r="F255" s="238"/>
      <c r="G255" s="238"/>
      <c r="H255" s="238"/>
      <c r="I255" s="238"/>
      <c r="J255" s="238"/>
      <c r="K255" s="238"/>
      <c r="L255" s="238"/>
      <c r="M255" s="238">
        <f t="shared" si="11"/>
        <v>0</v>
      </c>
    </row>
    <row r="256" spans="1:13" x14ac:dyDescent="0.3">
      <c r="A256" s="30" t="s">
        <v>577</v>
      </c>
      <c r="B256" s="9" t="s">
        <v>578</v>
      </c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>
        <f t="shared" si="11"/>
        <v>0</v>
      </c>
    </row>
    <row r="257" spans="1:13" x14ac:dyDescent="0.3">
      <c r="A257" s="15" t="s">
        <v>935</v>
      </c>
      <c r="B257" s="9" t="s">
        <v>579</v>
      </c>
      <c r="C257" s="238"/>
      <c r="D257" s="238"/>
      <c r="E257" s="238"/>
      <c r="F257" s="238"/>
      <c r="G257" s="238"/>
      <c r="H257" s="238"/>
      <c r="I257" s="238"/>
      <c r="J257" s="238"/>
      <c r="K257" s="238"/>
      <c r="L257" s="238"/>
      <c r="M257" s="238">
        <f t="shared" si="11"/>
        <v>0</v>
      </c>
    </row>
    <row r="258" spans="1:13" x14ac:dyDescent="0.3">
      <c r="A258" s="20" t="s">
        <v>580</v>
      </c>
      <c r="B258" s="9" t="s">
        <v>579</v>
      </c>
      <c r="C258" s="238"/>
      <c r="D258" s="238"/>
      <c r="E258" s="238"/>
      <c r="F258" s="238"/>
      <c r="G258" s="238"/>
      <c r="H258" s="238"/>
      <c r="I258" s="238"/>
      <c r="J258" s="238"/>
      <c r="K258" s="238"/>
      <c r="L258" s="238"/>
      <c r="M258" s="238">
        <f t="shared" si="11"/>
        <v>0</v>
      </c>
    </row>
    <row r="259" spans="1:13" x14ac:dyDescent="0.3">
      <c r="A259" s="72" t="s">
        <v>782</v>
      </c>
      <c r="B259" s="48" t="s">
        <v>581</v>
      </c>
      <c r="C259" s="238"/>
      <c r="D259" s="238"/>
      <c r="E259" s="238"/>
      <c r="F259" s="238">
        <v>2075598</v>
      </c>
      <c r="G259" s="238">
        <v>121151553</v>
      </c>
      <c r="H259" s="238"/>
      <c r="I259" s="238"/>
      <c r="J259" s="238"/>
      <c r="K259" s="238"/>
      <c r="L259" s="238"/>
      <c r="M259" s="238">
        <f t="shared" si="11"/>
        <v>123227151</v>
      </c>
    </row>
    <row r="260" spans="1:13" x14ac:dyDescent="0.3">
      <c r="A260" s="16" t="s">
        <v>582</v>
      </c>
      <c r="B260" s="5" t="s">
        <v>583</v>
      </c>
      <c r="C260" s="238"/>
      <c r="D260" s="238"/>
      <c r="E260" s="238"/>
      <c r="F260" s="238"/>
      <c r="G260" s="238"/>
      <c r="H260" s="238"/>
      <c r="I260" s="238"/>
      <c r="J260" s="238"/>
      <c r="K260" s="238"/>
      <c r="L260" s="238"/>
      <c r="M260" s="238">
        <f t="shared" si="11"/>
        <v>0</v>
      </c>
    </row>
    <row r="261" spans="1:13" x14ac:dyDescent="0.3">
      <c r="A261" s="17" t="s">
        <v>584</v>
      </c>
      <c r="B261" s="5" t="s">
        <v>585</v>
      </c>
      <c r="C261" s="238"/>
      <c r="D261" s="238"/>
      <c r="E261" s="238"/>
      <c r="F261" s="238"/>
      <c r="G261" s="238"/>
      <c r="H261" s="238"/>
      <c r="I261" s="238"/>
      <c r="J261" s="238"/>
      <c r="K261" s="238"/>
      <c r="L261" s="238"/>
      <c r="M261" s="238">
        <f t="shared" si="11"/>
        <v>0</v>
      </c>
    </row>
    <row r="262" spans="1:13" x14ac:dyDescent="0.3">
      <c r="A262" s="29" t="s">
        <v>586</v>
      </c>
      <c r="B262" s="5" t="s">
        <v>587</v>
      </c>
      <c r="C262" s="238"/>
      <c r="D262" s="238"/>
      <c r="E262" s="238"/>
      <c r="F262" s="238"/>
      <c r="G262" s="238"/>
      <c r="H262" s="238"/>
      <c r="I262" s="238"/>
      <c r="J262" s="238"/>
      <c r="K262" s="238"/>
      <c r="L262" s="238"/>
      <c r="M262" s="238">
        <f t="shared" si="11"/>
        <v>0</v>
      </c>
    </row>
    <row r="263" spans="1:13" x14ac:dyDescent="0.3">
      <c r="A263" s="29" t="s">
        <v>764</v>
      </c>
      <c r="B263" s="5" t="s">
        <v>588</v>
      </c>
      <c r="C263" s="238"/>
      <c r="D263" s="238"/>
      <c r="E263" s="238"/>
      <c r="F263" s="238"/>
      <c r="G263" s="238"/>
      <c r="H263" s="238"/>
      <c r="I263" s="238"/>
      <c r="J263" s="238"/>
      <c r="K263" s="238"/>
      <c r="L263" s="238"/>
      <c r="M263" s="238">
        <f t="shared" si="11"/>
        <v>0</v>
      </c>
    </row>
    <row r="264" spans="1:13" x14ac:dyDescent="0.3">
      <c r="A264" s="65" t="s">
        <v>429</v>
      </c>
      <c r="B264" s="65" t="s">
        <v>588</v>
      </c>
      <c r="C264" s="238"/>
      <c r="D264" s="238"/>
      <c r="E264" s="238"/>
      <c r="F264" s="238"/>
      <c r="G264" s="238"/>
      <c r="H264" s="238"/>
      <c r="I264" s="238"/>
      <c r="J264" s="238"/>
      <c r="K264" s="238"/>
      <c r="L264" s="238"/>
      <c r="M264" s="238">
        <f t="shared" si="11"/>
        <v>0</v>
      </c>
    </row>
    <row r="265" spans="1:13" x14ac:dyDescent="0.3">
      <c r="A265" s="65" t="s">
        <v>430</v>
      </c>
      <c r="B265" s="65" t="s">
        <v>588</v>
      </c>
      <c r="C265" s="238"/>
      <c r="D265" s="238"/>
      <c r="E265" s="238"/>
      <c r="F265" s="238"/>
      <c r="G265" s="238"/>
      <c r="H265" s="238"/>
      <c r="I265" s="238"/>
      <c r="J265" s="238"/>
      <c r="K265" s="238"/>
      <c r="L265" s="238"/>
      <c r="M265" s="238">
        <f t="shared" si="11"/>
        <v>0</v>
      </c>
    </row>
    <row r="266" spans="1:13" x14ac:dyDescent="0.3">
      <c r="A266" s="73" t="s">
        <v>431</v>
      </c>
      <c r="B266" s="73" t="s">
        <v>588</v>
      </c>
      <c r="C266" s="238"/>
      <c r="D266" s="238"/>
      <c r="E266" s="238"/>
      <c r="F266" s="238"/>
      <c r="G266" s="238"/>
      <c r="H266" s="238"/>
      <c r="I266" s="238"/>
      <c r="J266" s="238"/>
      <c r="K266" s="238"/>
      <c r="L266" s="238"/>
      <c r="M266" s="238">
        <f t="shared" si="11"/>
        <v>0</v>
      </c>
    </row>
    <row r="267" spans="1:13" x14ac:dyDescent="0.3">
      <c r="A267" s="74" t="s">
        <v>783</v>
      </c>
      <c r="B267" s="48" t="s">
        <v>589</v>
      </c>
      <c r="C267" s="238"/>
      <c r="D267" s="238"/>
      <c r="E267" s="238"/>
      <c r="F267" s="238"/>
      <c r="G267" s="238"/>
      <c r="H267" s="238"/>
      <c r="I267" s="238"/>
      <c r="J267" s="238"/>
      <c r="K267" s="238"/>
      <c r="L267" s="238"/>
      <c r="M267" s="238">
        <f t="shared" si="11"/>
        <v>0</v>
      </c>
    </row>
    <row r="268" spans="1:13" x14ac:dyDescent="0.3">
      <c r="A268" s="60" t="s">
        <v>590</v>
      </c>
      <c r="B268" s="48" t="s">
        <v>591</v>
      </c>
      <c r="C268" s="238"/>
      <c r="D268" s="238"/>
      <c r="E268" s="238"/>
      <c r="F268" s="238"/>
      <c r="G268" s="238"/>
      <c r="H268" s="238"/>
      <c r="I268" s="238"/>
      <c r="J268" s="238"/>
      <c r="K268" s="238"/>
      <c r="L268" s="238"/>
      <c r="M268" s="238">
        <f t="shared" si="11"/>
        <v>0</v>
      </c>
    </row>
    <row r="269" spans="1:13" ht="15.6" x14ac:dyDescent="0.3">
      <c r="A269" s="55" t="s">
        <v>784</v>
      </c>
      <c r="B269" s="49" t="s">
        <v>592</v>
      </c>
      <c r="C269" s="238"/>
      <c r="D269" s="238"/>
      <c r="E269" s="238"/>
      <c r="F269" s="238">
        <v>2075598</v>
      </c>
      <c r="G269" s="238">
        <v>121151553</v>
      </c>
      <c r="H269" s="238"/>
      <c r="I269" s="238"/>
      <c r="J269" s="238"/>
      <c r="K269" s="238"/>
      <c r="L269" s="238"/>
      <c r="M269" s="238">
        <f t="shared" si="11"/>
        <v>123227151</v>
      </c>
    </row>
    <row r="270" spans="1:13" ht="15.6" x14ac:dyDescent="0.3">
      <c r="A270" s="53" t="s">
        <v>829</v>
      </c>
      <c r="B270" s="54"/>
      <c r="C270" s="238">
        <f>C269+C232</f>
        <v>5812705</v>
      </c>
      <c r="D270" s="238">
        <f t="shared" ref="D270:M270" si="12">D269+D232</f>
        <v>40000</v>
      </c>
      <c r="E270" s="238">
        <f t="shared" si="12"/>
        <v>180170401</v>
      </c>
      <c r="F270" s="238">
        <f t="shared" si="12"/>
        <v>70033710</v>
      </c>
      <c r="G270" s="238">
        <f t="shared" si="12"/>
        <v>121523959</v>
      </c>
      <c r="H270" s="238">
        <f t="shared" si="12"/>
        <v>1729685</v>
      </c>
      <c r="I270" s="238">
        <f t="shared" si="12"/>
        <v>1</v>
      </c>
      <c r="J270" s="238">
        <f t="shared" si="12"/>
        <v>475255</v>
      </c>
      <c r="K270" s="238">
        <f t="shared" si="12"/>
        <v>1389290</v>
      </c>
      <c r="L270" s="238">
        <f t="shared" si="12"/>
        <v>23523961</v>
      </c>
      <c r="M270" s="238">
        <f t="shared" si="12"/>
        <v>404698967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C36"/>
  <sheetViews>
    <sheetView workbookViewId="0">
      <selection activeCell="A2" sqref="A2:IV3"/>
    </sheetView>
  </sheetViews>
  <sheetFormatPr defaultRowHeight="14.4" x14ac:dyDescent="0.3"/>
  <cols>
    <col min="1" max="1" width="86.33203125" customWidth="1"/>
    <col min="2" max="2" width="28.33203125" customWidth="1"/>
    <col min="3" max="3" width="18.44140625" customWidth="1"/>
  </cols>
  <sheetData>
    <row r="1" spans="1:3" s="303" customFormat="1" x14ac:dyDescent="0.3">
      <c r="A1" s="327"/>
      <c r="B1" s="327"/>
      <c r="C1" s="327"/>
    </row>
    <row r="2" spans="1:3" s="303" customFormat="1" ht="25.5" customHeight="1" x14ac:dyDescent="0.35">
      <c r="A2" s="312" t="s">
        <v>1105</v>
      </c>
      <c r="B2" s="313"/>
      <c r="C2" s="313"/>
    </row>
    <row r="3" spans="1:3" s="303" customFormat="1" ht="25.5" customHeight="1" x14ac:dyDescent="0.35">
      <c r="A3" s="313" t="s">
        <v>1083</v>
      </c>
      <c r="B3" s="313"/>
      <c r="C3" s="313"/>
    </row>
    <row r="4" spans="1:3" ht="23.25" customHeight="1" x14ac:dyDescent="0.35">
      <c r="A4" s="333" t="s">
        <v>857</v>
      </c>
      <c r="B4" s="333"/>
      <c r="C4" s="333"/>
    </row>
    <row r="5" spans="1:3" x14ac:dyDescent="0.3">
      <c r="A5" s="1"/>
    </row>
    <row r="6" spans="1:3" x14ac:dyDescent="0.3">
      <c r="A6" s="301"/>
    </row>
    <row r="7" spans="1:3" ht="51" customHeight="1" x14ac:dyDescent="0.3">
      <c r="A7" s="76" t="s">
        <v>856</v>
      </c>
      <c r="B7" s="77" t="s">
        <v>906</v>
      </c>
      <c r="C7" s="89" t="s">
        <v>938</v>
      </c>
    </row>
    <row r="8" spans="1:3" ht="15" customHeight="1" x14ac:dyDescent="0.3">
      <c r="A8" s="77" t="s">
        <v>830</v>
      </c>
      <c r="B8" s="78"/>
      <c r="C8" s="78"/>
    </row>
    <row r="9" spans="1:3" ht="15" customHeight="1" x14ac:dyDescent="0.3">
      <c r="A9" s="77" t="s">
        <v>831</v>
      </c>
      <c r="B9" s="78"/>
      <c r="C9" s="78"/>
    </row>
    <row r="10" spans="1:3" ht="15" customHeight="1" x14ac:dyDescent="0.3">
      <c r="A10" s="77" t="s">
        <v>832</v>
      </c>
      <c r="B10" s="78"/>
      <c r="C10" s="78"/>
    </row>
    <row r="11" spans="1:3" ht="15" customHeight="1" x14ac:dyDescent="0.3">
      <c r="A11" s="77" t="s">
        <v>833</v>
      </c>
      <c r="B11" s="78"/>
      <c r="C11" s="78"/>
    </row>
    <row r="12" spans="1:3" ht="15" customHeight="1" x14ac:dyDescent="0.3">
      <c r="A12" s="76" t="s">
        <v>851</v>
      </c>
      <c r="B12" s="78"/>
      <c r="C12" s="78"/>
    </row>
    <row r="13" spans="1:3" ht="15" customHeight="1" x14ac:dyDescent="0.3">
      <c r="A13" s="77" t="s">
        <v>834</v>
      </c>
      <c r="B13" s="78"/>
      <c r="C13" s="78"/>
    </row>
    <row r="14" spans="1:3" ht="15" customHeight="1" x14ac:dyDescent="0.3">
      <c r="A14" s="77" t="s">
        <v>835</v>
      </c>
      <c r="B14" s="78"/>
      <c r="C14" s="78"/>
    </row>
    <row r="15" spans="1:3" ht="15" customHeight="1" x14ac:dyDescent="0.3">
      <c r="A15" s="77" t="s">
        <v>836</v>
      </c>
      <c r="B15" s="78"/>
      <c r="C15" s="78"/>
    </row>
    <row r="16" spans="1:3" ht="15" customHeight="1" x14ac:dyDescent="0.3">
      <c r="A16" s="77" t="s">
        <v>837</v>
      </c>
      <c r="B16" s="78"/>
      <c r="C16" s="78"/>
    </row>
    <row r="17" spans="1:3" ht="15" customHeight="1" x14ac:dyDescent="0.3">
      <c r="A17" s="77" t="s">
        <v>838</v>
      </c>
      <c r="B17" s="78"/>
      <c r="C17" s="78"/>
    </row>
    <row r="18" spans="1:3" ht="15" customHeight="1" x14ac:dyDescent="0.3">
      <c r="A18" s="77" t="s">
        <v>839</v>
      </c>
      <c r="B18" s="78"/>
      <c r="C18" s="78"/>
    </row>
    <row r="19" spans="1:3" ht="15" customHeight="1" x14ac:dyDescent="0.3">
      <c r="A19" s="77" t="s">
        <v>840</v>
      </c>
      <c r="B19" s="78"/>
      <c r="C19" s="78"/>
    </row>
    <row r="20" spans="1:3" ht="15" customHeight="1" x14ac:dyDescent="0.3">
      <c r="A20" s="76" t="s">
        <v>852</v>
      </c>
      <c r="B20" s="78"/>
      <c r="C20" s="78"/>
    </row>
    <row r="21" spans="1:3" ht="15" customHeight="1" x14ac:dyDescent="0.3">
      <c r="A21" s="77" t="s">
        <v>841</v>
      </c>
      <c r="B21" s="78">
        <v>1</v>
      </c>
      <c r="C21" s="78">
        <v>1</v>
      </c>
    </row>
    <row r="22" spans="1:3" ht="15" customHeight="1" x14ac:dyDescent="0.3">
      <c r="A22" s="77" t="s">
        <v>842</v>
      </c>
      <c r="B22" s="78"/>
      <c r="C22" s="78"/>
    </row>
    <row r="23" spans="1:3" ht="15" customHeight="1" x14ac:dyDescent="0.3">
      <c r="A23" s="77" t="s">
        <v>843</v>
      </c>
      <c r="B23" s="78">
        <v>2</v>
      </c>
      <c r="C23" s="78">
        <v>2</v>
      </c>
    </row>
    <row r="24" spans="1:3" ht="15" customHeight="1" x14ac:dyDescent="0.3">
      <c r="A24" s="76" t="s">
        <v>853</v>
      </c>
      <c r="B24" s="78">
        <v>3</v>
      </c>
      <c r="C24" s="78">
        <v>3</v>
      </c>
    </row>
    <row r="25" spans="1:3" ht="15" customHeight="1" x14ac:dyDescent="0.3">
      <c r="A25" s="77" t="s">
        <v>844</v>
      </c>
      <c r="B25" s="78">
        <v>1</v>
      </c>
      <c r="C25" s="78">
        <v>1</v>
      </c>
    </row>
    <row r="26" spans="1:3" ht="15" customHeight="1" x14ac:dyDescent="0.3">
      <c r="A26" s="77" t="s">
        <v>845</v>
      </c>
      <c r="B26" s="78">
        <v>4</v>
      </c>
      <c r="C26" s="78">
        <v>4</v>
      </c>
    </row>
    <row r="27" spans="1:3" ht="15" customHeight="1" x14ac:dyDescent="0.3">
      <c r="A27" s="77" t="s">
        <v>846</v>
      </c>
      <c r="B27" s="78"/>
      <c r="C27" s="78"/>
    </row>
    <row r="28" spans="1:3" ht="15" customHeight="1" x14ac:dyDescent="0.3">
      <c r="A28" s="76" t="s">
        <v>854</v>
      </c>
      <c r="B28" s="78">
        <v>5</v>
      </c>
      <c r="C28" s="78">
        <v>5</v>
      </c>
    </row>
    <row r="29" spans="1:3" ht="37.5" customHeight="1" x14ac:dyDescent="0.3">
      <c r="A29" s="76" t="s">
        <v>855</v>
      </c>
      <c r="B29" s="242">
        <v>8</v>
      </c>
      <c r="C29" s="242">
        <v>8</v>
      </c>
    </row>
    <row r="30" spans="1:3" ht="15" customHeight="1" x14ac:dyDescent="0.3">
      <c r="A30" s="77" t="s">
        <v>847</v>
      </c>
      <c r="B30" s="78"/>
      <c r="C30" s="78"/>
    </row>
    <row r="31" spans="1:3" ht="15" customHeight="1" x14ac:dyDescent="0.3">
      <c r="A31" s="77" t="s">
        <v>848</v>
      </c>
      <c r="B31" s="78"/>
      <c r="C31" s="78"/>
    </row>
    <row r="32" spans="1:3" ht="15" customHeight="1" x14ac:dyDescent="0.3">
      <c r="A32" s="77" t="s">
        <v>849</v>
      </c>
      <c r="B32" s="78"/>
      <c r="C32" s="78"/>
    </row>
    <row r="33" spans="1:3" ht="15" customHeight="1" x14ac:dyDescent="0.3">
      <c r="A33" s="77" t="s">
        <v>850</v>
      </c>
      <c r="B33" s="78"/>
      <c r="C33" s="78"/>
    </row>
    <row r="34" spans="1:3" ht="36" customHeight="1" x14ac:dyDescent="0.3">
      <c r="A34" s="76" t="s">
        <v>30</v>
      </c>
      <c r="B34" s="78"/>
      <c r="C34" s="78"/>
    </row>
    <row r="35" spans="1:3" x14ac:dyDescent="0.3">
      <c r="A35" s="331"/>
      <c r="B35" s="331"/>
    </row>
    <row r="36" spans="1:3" x14ac:dyDescent="0.3">
      <c r="A36" s="332"/>
      <c r="B36" s="332"/>
    </row>
  </sheetData>
  <mergeCells count="6">
    <mergeCell ref="A35:B35"/>
    <mergeCell ref="A36:B36"/>
    <mergeCell ref="A4:C4"/>
    <mergeCell ref="A1:C1"/>
    <mergeCell ref="A2:C2"/>
    <mergeCell ref="A3:C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H51"/>
  <sheetViews>
    <sheetView workbookViewId="0">
      <selection activeCell="A2" sqref="A2:IV3"/>
    </sheetView>
  </sheetViews>
  <sheetFormatPr defaultRowHeight="14.4" x14ac:dyDescent="0.3"/>
  <cols>
    <col min="1" max="1" width="64.6640625" customWidth="1"/>
    <col min="2" max="2" width="9.44140625" customWidth="1"/>
    <col min="3" max="3" width="12.44140625" bestFit="1" customWidth="1"/>
    <col min="4" max="4" width="13.33203125" customWidth="1"/>
    <col min="5" max="5" width="11.33203125" customWidth="1"/>
    <col min="6" max="6" width="13.88671875" bestFit="1" customWidth="1"/>
    <col min="7" max="7" width="12.5546875" customWidth="1"/>
    <col min="8" max="8" width="13.33203125" customWidth="1"/>
  </cols>
  <sheetData>
    <row r="1" spans="1:8" s="303" customFormat="1" x14ac:dyDescent="0.3">
      <c r="A1" s="311"/>
      <c r="B1" s="311"/>
      <c r="C1" s="311"/>
      <c r="D1" s="311"/>
      <c r="E1" s="311"/>
      <c r="F1" s="311"/>
      <c r="G1" s="311"/>
      <c r="H1" s="311"/>
    </row>
    <row r="2" spans="1:8" s="303" customFormat="1" ht="21.75" customHeight="1" x14ac:dyDescent="0.35">
      <c r="A2" s="334" t="s">
        <v>1104</v>
      </c>
      <c r="B2" s="313"/>
      <c r="C2" s="313"/>
      <c r="D2" s="313"/>
      <c r="E2" s="313"/>
      <c r="F2" s="313"/>
      <c r="G2" s="313"/>
      <c r="H2" s="313"/>
    </row>
    <row r="3" spans="1:8" s="303" customFormat="1" ht="21.75" customHeight="1" x14ac:dyDescent="0.35">
      <c r="A3" s="313" t="s">
        <v>1083</v>
      </c>
      <c r="B3" s="313"/>
      <c r="C3" s="313"/>
      <c r="D3" s="313"/>
      <c r="E3" s="313"/>
      <c r="F3" s="313"/>
      <c r="G3" s="313"/>
      <c r="H3" s="313"/>
    </row>
    <row r="4" spans="1:8" ht="26.25" customHeight="1" x14ac:dyDescent="0.35">
      <c r="A4" s="314" t="s">
        <v>1007</v>
      </c>
      <c r="B4" s="315"/>
      <c r="C4" s="315"/>
      <c r="D4" s="315"/>
      <c r="E4" s="315"/>
      <c r="F4" s="315"/>
      <c r="G4" s="315"/>
      <c r="H4" s="315"/>
    </row>
    <row r="6" spans="1:8" ht="15" customHeight="1" x14ac:dyDescent="0.3">
      <c r="A6" s="323" t="s">
        <v>917</v>
      </c>
      <c r="B6" s="325" t="s">
        <v>246</v>
      </c>
      <c r="C6" s="318" t="s">
        <v>936</v>
      </c>
      <c r="D6" s="319"/>
      <c r="E6" s="320"/>
      <c r="F6" s="318" t="s">
        <v>938</v>
      </c>
      <c r="G6" s="335"/>
      <c r="H6" s="336"/>
    </row>
    <row r="7" spans="1:8" ht="23.25" customHeight="1" x14ac:dyDescent="0.3">
      <c r="A7" s="337"/>
      <c r="B7" s="337"/>
      <c r="C7" s="3" t="s">
        <v>966</v>
      </c>
      <c r="D7" s="3" t="s">
        <v>28</v>
      </c>
      <c r="E7" s="125" t="s">
        <v>29</v>
      </c>
      <c r="F7" s="3" t="s">
        <v>966</v>
      </c>
      <c r="G7" s="3" t="s">
        <v>28</v>
      </c>
      <c r="H7" s="125" t="s">
        <v>29</v>
      </c>
    </row>
    <row r="8" spans="1:8" ht="16.5" customHeight="1" x14ac:dyDescent="0.3">
      <c r="A8" s="38"/>
      <c r="B8" s="38"/>
      <c r="C8" s="238"/>
      <c r="D8" s="238"/>
      <c r="E8" s="238"/>
      <c r="F8" s="238"/>
      <c r="G8" s="238"/>
      <c r="H8" s="238"/>
    </row>
    <row r="9" spans="1:8" x14ac:dyDescent="0.3">
      <c r="A9" s="38"/>
      <c r="B9" s="38"/>
      <c r="C9" s="238"/>
      <c r="D9" s="238"/>
      <c r="E9" s="238"/>
      <c r="F9" s="238"/>
      <c r="G9" s="238"/>
      <c r="H9" s="238"/>
    </row>
    <row r="10" spans="1:8" x14ac:dyDescent="0.3">
      <c r="A10" s="38"/>
      <c r="B10" s="38"/>
      <c r="C10" s="238"/>
      <c r="D10" s="238"/>
      <c r="E10" s="238"/>
      <c r="F10" s="238"/>
      <c r="G10" s="238"/>
      <c r="H10" s="238"/>
    </row>
    <row r="11" spans="1:8" x14ac:dyDescent="0.3">
      <c r="A11" s="17" t="s">
        <v>358</v>
      </c>
      <c r="B11" s="6" t="s">
        <v>359</v>
      </c>
      <c r="C11" s="238">
        <v>80000</v>
      </c>
      <c r="D11" s="238">
        <v>80000</v>
      </c>
      <c r="E11" s="238"/>
      <c r="F11" s="238">
        <f>C11</f>
        <v>80000</v>
      </c>
      <c r="G11" s="238">
        <f>D11</f>
        <v>80000</v>
      </c>
      <c r="H11" s="238">
        <f>E11</f>
        <v>0</v>
      </c>
    </row>
    <row r="12" spans="1:8" x14ac:dyDescent="0.3">
      <c r="A12" s="17"/>
      <c r="B12" s="6"/>
      <c r="C12" s="238"/>
      <c r="D12" s="238"/>
      <c r="E12" s="238"/>
      <c r="F12" s="238">
        <f t="shared" ref="F12:F48" si="0">C12</f>
        <v>0</v>
      </c>
      <c r="G12" s="238">
        <f t="shared" ref="G12:G48" si="1">D12</f>
        <v>0</v>
      </c>
      <c r="H12" s="238">
        <f t="shared" ref="H12:H48" si="2">E12</f>
        <v>0</v>
      </c>
    </row>
    <row r="13" spans="1:8" x14ac:dyDescent="0.3">
      <c r="A13" s="17"/>
      <c r="B13" s="6"/>
      <c r="C13" s="238"/>
      <c r="D13" s="238"/>
      <c r="E13" s="238"/>
      <c r="F13" s="238">
        <f t="shared" si="0"/>
        <v>0</v>
      </c>
      <c r="G13" s="238">
        <f t="shared" si="1"/>
        <v>0</v>
      </c>
      <c r="H13" s="238">
        <f t="shared" si="2"/>
        <v>0</v>
      </c>
    </row>
    <row r="14" spans="1:8" x14ac:dyDescent="0.3">
      <c r="A14" s="17"/>
      <c r="B14" s="6"/>
      <c r="C14" s="238"/>
      <c r="D14" s="238"/>
      <c r="E14" s="238"/>
      <c r="F14" s="238">
        <f t="shared" si="0"/>
        <v>0</v>
      </c>
      <c r="G14" s="238">
        <f t="shared" si="1"/>
        <v>0</v>
      </c>
      <c r="H14" s="238">
        <f t="shared" si="2"/>
        <v>0</v>
      </c>
    </row>
    <row r="15" spans="1:8" x14ac:dyDescent="0.3">
      <c r="A15" s="17"/>
      <c r="B15" s="6"/>
      <c r="C15" s="238"/>
      <c r="D15" s="238"/>
      <c r="E15" s="238"/>
      <c r="F15" s="238">
        <f t="shared" si="0"/>
        <v>0</v>
      </c>
      <c r="G15" s="238">
        <f t="shared" si="1"/>
        <v>0</v>
      </c>
      <c r="H15" s="238">
        <f t="shared" si="2"/>
        <v>0</v>
      </c>
    </row>
    <row r="16" spans="1:8" x14ac:dyDescent="0.3">
      <c r="A16" s="17" t="s">
        <v>674</v>
      </c>
      <c r="B16" s="6" t="s">
        <v>360</v>
      </c>
      <c r="C16" s="238">
        <v>62675430</v>
      </c>
      <c r="D16" s="238">
        <v>103731225</v>
      </c>
      <c r="E16" s="238">
        <v>89430024</v>
      </c>
      <c r="F16" s="238">
        <f t="shared" si="0"/>
        <v>62675430</v>
      </c>
      <c r="G16" s="238">
        <f t="shared" si="1"/>
        <v>103731225</v>
      </c>
      <c r="H16" s="238">
        <f t="shared" si="2"/>
        <v>89430024</v>
      </c>
    </row>
    <row r="17" spans="1:8" x14ac:dyDescent="0.3">
      <c r="A17" s="17"/>
      <c r="B17" s="6"/>
      <c r="C17" s="238"/>
      <c r="D17" s="238"/>
      <c r="E17" s="238"/>
      <c r="F17" s="238">
        <f t="shared" si="0"/>
        <v>0</v>
      </c>
      <c r="G17" s="238">
        <f t="shared" si="1"/>
        <v>0</v>
      </c>
      <c r="H17" s="238">
        <f t="shared" si="2"/>
        <v>0</v>
      </c>
    </row>
    <row r="18" spans="1:8" x14ac:dyDescent="0.3">
      <c r="A18" s="17"/>
      <c r="B18" s="6"/>
      <c r="C18" s="238"/>
      <c r="D18" s="238"/>
      <c r="E18" s="238"/>
      <c r="F18" s="238">
        <f t="shared" si="0"/>
        <v>0</v>
      </c>
      <c r="G18" s="238">
        <f t="shared" si="1"/>
        <v>0</v>
      </c>
      <c r="H18" s="238">
        <f t="shared" si="2"/>
        <v>0</v>
      </c>
    </row>
    <row r="19" spans="1:8" x14ac:dyDescent="0.3">
      <c r="A19" s="17"/>
      <c r="B19" s="6"/>
      <c r="C19" s="238"/>
      <c r="D19" s="238"/>
      <c r="E19" s="238"/>
      <c r="F19" s="238">
        <f t="shared" si="0"/>
        <v>0</v>
      </c>
      <c r="G19" s="238">
        <f t="shared" si="1"/>
        <v>0</v>
      </c>
      <c r="H19" s="238">
        <f t="shared" si="2"/>
        <v>0</v>
      </c>
    </row>
    <row r="20" spans="1:8" x14ac:dyDescent="0.3">
      <c r="A20" s="17"/>
      <c r="B20" s="6"/>
      <c r="C20" s="238"/>
      <c r="D20" s="238"/>
      <c r="E20" s="238"/>
      <c r="F20" s="238">
        <f t="shared" si="0"/>
        <v>0</v>
      </c>
      <c r="G20" s="238">
        <f t="shared" si="1"/>
        <v>0</v>
      </c>
      <c r="H20" s="238">
        <f t="shared" si="2"/>
        <v>0</v>
      </c>
    </row>
    <row r="21" spans="1:8" x14ac:dyDescent="0.3">
      <c r="A21" s="5" t="s">
        <v>362</v>
      </c>
      <c r="B21" s="6" t="s">
        <v>363</v>
      </c>
      <c r="C21" s="238"/>
      <c r="D21" s="238"/>
      <c r="E21" s="238"/>
      <c r="F21" s="238">
        <f t="shared" si="0"/>
        <v>0</v>
      </c>
      <c r="G21" s="238">
        <f t="shared" si="1"/>
        <v>0</v>
      </c>
      <c r="H21" s="238">
        <f t="shared" si="2"/>
        <v>0</v>
      </c>
    </row>
    <row r="22" spans="1:8" x14ac:dyDescent="0.3">
      <c r="A22" s="5"/>
      <c r="B22" s="6"/>
      <c r="C22" s="238"/>
      <c r="D22" s="238"/>
      <c r="E22" s="238"/>
      <c r="F22" s="238">
        <f t="shared" si="0"/>
        <v>0</v>
      </c>
      <c r="G22" s="238">
        <f t="shared" si="1"/>
        <v>0</v>
      </c>
      <c r="H22" s="238">
        <f t="shared" si="2"/>
        <v>0</v>
      </c>
    </row>
    <row r="23" spans="1:8" x14ac:dyDescent="0.3">
      <c r="A23" s="5"/>
      <c r="B23" s="6"/>
      <c r="C23" s="238"/>
      <c r="D23" s="238"/>
      <c r="E23" s="238"/>
      <c r="F23" s="238">
        <f t="shared" si="0"/>
        <v>0</v>
      </c>
      <c r="G23" s="238">
        <f t="shared" si="1"/>
        <v>0</v>
      </c>
      <c r="H23" s="238">
        <f t="shared" si="2"/>
        <v>0</v>
      </c>
    </row>
    <row r="24" spans="1:8" x14ac:dyDescent="0.3">
      <c r="A24" s="17" t="s">
        <v>364</v>
      </c>
      <c r="B24" s="6" t="s">
        <v>365</v>
      </c>
      <c r="C24" s="238">
        <v>4015000</v>
      </c>
      <c r="D24" s="238">
        <v>4497000</v>
      </c>
      <c r="E24" s="238">
        <v>3440087</v>
      </c>
      <c r="F24" s="238">
        <f t="shared" si="0"/>
        <v>4015000</v>
      </c>
      <c r="G24" s="238">
        <f t="shared" si="1"/>
        <v>4497000</v>
      </c>
      <c r="H24" s="238">
        <f t="shared" si="2"/>
        <v>3440087</v>
      </c>
    </row>
    <row r="25" spans="1:8" x14ac:dyDescent="0.3">
      <c r="A25" s="17"/>
      <c r="B25" s="6"/>
      <c r="C25" s="238"/>
      <c r="D25" s="238"/>
      <c r="E25" s="238"/>
      <c r="F25" s="238">
        <f t="shared" si="0"/>
        <v>0</v>
      </c>
      <c r="G25" s="238">
        <f t="shared" si="1"/>
        <v>0</v>
      </c>
      <c r="H25" s="238">
        <f t="shared" si="2"/>
        <v>0</v>
      </c>
    </row>
    <row r="26" spans="1:8" x14ac:dyDescent="0.3">
      <c r="A26" s="17"/>
      <c r="B26" s="6"/>
      <c r="C26" s="238"/>
      <c r="D26" s="238"/>
      <c r="E26" s="238"/>
      <c r="F26" s="238">
        <f t="shared" si="0"/>
        <v>0</v>
      </c>
      <c r="G26" s="238">
        <f t="shared" si="1"/>
        <v>0</v>
      </c>
      <c r="H26" s="238">
        <f t="shared" si="2"/>
        <v>0</v>
      </c>
    </row>
    <row r="27" spans="1:8" x14ac:dyDescent="0.3">
      <c r="A27" s="17" t="s">
        <v>366</v>
      </c>
      <c r="B27" s="6" t="s">
        <v>367</v>
      </c>
      <c r="C27" s="238"/>
      <c r="D27" s="238"/>
      <c r="E27" s="238"/>
      <c r="F27" s="238">
        <f t="shared" si="0"/>
        <v>0</v>
      </c>
      <c r="G27" s="238">
        <f t="shared" si="1"/>
        <v>0</v>
      </c>
      <c r="H27" s="238">
        <f t="shared" si="2"/>
        <v>0</v>
      </c>
    </row>
    <row r="28" spans="1:8" x14ac:dyDescent="0.3">
      <c r="A28" s="17"/>
      <c r="B28" s="6"/>
      <c r="C28" s="238"/>
      <c r="D28" s="238"/>
      <c r="E28" s="238"/>
      <c r="F28" s="238">
        <f t="shared" si="0"/>
        <v>0</v>
      </c>
      <c r="G28" s="238">
        <f t="shared" si="1"/>
        <v>0</v>
      </c>
      <c r="H28" s="238">
        <f t="shared" si="2"/>
        <v>0</v>
      </c>
    </row>
    <row r="29" spans="1:8" x14ac:dyDescent="0.3">
      <c r="A29" s="17"/>
      <c r="B29" s="6"/>
      <c r="C29" s="238"/>
      <c r="D29" s="238"/>
      <c r="E29" s="238"/>
      <c r="F29" s="238">
        <f t="shared" si="0"/>
        <v>0</v>
      </c>
      <c r="G29" s="238">
        <f t="shared" si="1"/>
        <v>0</v>
      </c>
      <c r="H29" s="238">
        <f t="shared" si="2"/>
        <v>0</v>
      </c>
    </row>
    <row r="30" spans="1:8" x14ac:dyDescent="0.3">
      <c r="A30" s="5" t="s">
        <v>368</v>
      </c>
      <c r="B30" s="6" t="s">
        <v>369</v>
      </c>
      <c r="C30" s="238"/>
      <c r="D30" s="238"/>
      <c r="E30" s="238"/>
      <c r="F30" s="238">
        <f t="shared" si="0"/>
        <v>0</v>
      </c>
      <c r="G30" s="238">
        <f t="shared" si="1"/>
        <v>0</v>
      </c>
      <c r="H30" s="238">
        <f t="shared" si="2"/>
        <v>0</v>
      </c>
    </row>
    <row r="31" spans="1:8" x14ac:dyDescent="0.3">
      <c r="A31" s="5" t="s">
        <v>370</v>
      </c>
      <c r="B31" s="6" t="s">
        <v>371</v>
      </c>
      <c r="C31" s="238">
        <v>18100000</v>
      </c>
      <c r="D31" s="238">
        <v>18208000</v>
      </c>
      <c r="E31" s="238">
        <v>684046</v>
      </c>
      <c r="F31" s="238">
        <f t="shared" si="0"/>
        <v>18100000</v>
      </c>
      <c r="G31" s="238">
        <f t="shared" si="1"/>
        <v>18208000</v>
      </c>
      <c r="H31" s="238">
        <f t="shared" si="2"/>
        <v>684046</v>
      </c>
    </row>
    <row r="32" spans="1:8" ht="15.6" x14ac:dyDescent="0.3">
      <c r="A32" s="26" t="s">
        <v>675</v>
      </c>
      <c r="B32" s="12" t="s">
        <v>372</v>
      </c>
      <c r="C32" s="241">
        <f t="shared" ref="C32:H32" si="3">C31+C30+C27+C24+C21+C16+C11</f>
        <v>84870430</v>
      </c>
      <c r="D32" s="241">
        <f t="shared" si="3"/>
        <v>126516225</v>
      </c>
      <c r="E32" s="241">
        <f t="shared" si="3"/>
        <v>93554157</v>
      </c>
      <c r="F32" s="241">
        <f t="shared" si="3"/>
        <v>84870430</v>
      </c>
      <c r="G32" s="241">
        <f t="shared" si="3"/>
        <v>126516225</v>
      </c>
      <c r="H32" s="241">
        <f t="shared" si="3"/>
        <v>93554157</v>
      </c>
    </row>
    <row r="33" spans="1:8" ht="15.6" x14ac:dyDescent="0.3">
      <c r="A33" s="32"/>
      <c r="B33" s="10"/>
      <c r="C33" s="238"/>
      <c r="D33" s="238"/>
      <c r="E33" s="238"/>
      <c r="F33" s="238">
        <f t="shared" si="0"/>
        <v>0</v>
      </c>
      <c r="G33" s="238">
        <f t="shared" si="1"/>
        <v>0</v>
      </c>
      <c r="H33" s="238">
        <f t="shared" si="2"/>
        <v>0</v>
      </c>
    </row>
    <row r="34" spans="1:8" ht="15.6" x14ac:dyDescent="0.3">
      <c r="A34" s="32"/>
      <c r="B34" s="10"/>
      <c r="C34" s="238"/>
      <c r="D34" s="238"/>
      <c r="E34" s="238"/>
      <c r="F34" s="238">
        <f t="shared" si="0"/>
        <v>0</v>
      </c>
      <c r="G34" s="238">
        <f t="shared" si="1"/>
        <v>0</v>
      </c>
      <c r="H34" s="238">
        <f t="shared" si="2"/>
        <v>0</v>
      </c>
    </row>
    <row r="35" spans="1:8" ht="15.6" x14ac:dyDescent="0.3">
      <c r="A35" s="32"/>
      <c r="B35" s="10"/>
      <c r="C35" s="238"/>
      <c r="D35" s="238"/>
      <c r="E35" s="238"/>
      <c r="F35" s="238">
        <f t="shared" si="0"/>
        <v>0</v>
      </c>
      <c r="G35" s="238">
        <f t="shared" si="1"/>
        <v>0</v>
      </c>
      <c r="H35" s="238">
        <f t="shared" si="2"/>
        <v>0</v>
      </c>
    </row>
    <row r="36" spans="1:8" ht="15.6" x14ac:dyDescent="0.3">
      <c r="A36" s="32"/>
      <c r="B36" s="10"/>
      <c r="C36" s="238"/>
      <c r="D36" s="238"/>
      <c r="E36" s="238"/>
      <c r="F36" s="238">
        <f t="shared" si="0"/>
        <v>0</v>
      </c>
      <c r="G36" s="238">
        <f t="shared" si="1"/>
        <v>0</v>
      </c>
      <c r="H36" s="238">
        <f t="shared" si="2"/>
        <v>0</v>
      </c>
    </row>
    <row r="37" spans="1:8" x14ac:dyDescent="0.3">
      <c r="A37" s="17" t="s">
        <v>373</v>
      </c>
      <c r="B37" s="6" t="s">
        <v>374</v>
      </c>
      <c r="C37" s="238">
        <v>89300000</v>
      </c>
      <c r="D37" s="238">
        <v>13817735</v>
      </c>
      <c r="E37" s="238">
        <v>11856785</v>
      </c>
      <c r="F37" s="238">
        <f t="shared" si="0"/>
        <v>89300000</v>
      </c>
      <c r="G37" s="238">
        <f t="shared" si="1"/>
        <v>13817735</v>
      </c>
      <c r="H37" s="238">
        <f t="shared" si="2"/>
        <v>11856785</v>
      </c>
    </row>
    <row r="38" spans="1:8" x14ac:dyDescent="0.3">
      <c r="A38" s="17"/>
      <c r="B38" s="6"/>
      <c r="C38" s="238"/>
      <c r="D38" s="238"/>
      <c r="E38" s="238"/>
      <c r="F38" s="238">
        <f t="shared" si="0"/>
        <v>0</v>
      </c>
      <c r="G38" s="238">
        <f t="shared" si="1"/>
        <v>0</v>
      </c>
      <c r="H38" s="238">
        <f t="shared" si="2"/>
        <v>0</v>
      </c>
    </row>
    <row r="39" spans="1:8" x14ac:dyDescent="0.3">
      <c r="A39" s="17"/>
      <c r="B39" s="6"/>
      <c r="C39" s="238"/>
      <c r="D39" s="238"/>
      <c r="E39" s="238"/>
      <c r="F39" s="238">
        <f t="shared" si="0"/>
        <v>0</v>
      </c>
      <c r="G39" s="238">
        <f t="shared" si="1"/>
        <v>0</v>
      </c>
      <c r="H39" s="238">
        <f t="shared" si="2"/>
        <v>0</v>
      </c>
    </row>
    <row r="40" spans="1:8" x14ac:dyDescent="0.3">
      <c r="A40" s="17"/>
      <c r="B40" s="6"/>
      <c r="C40" s="238"/>
      <c r="D40" s="238"/>
      <c r="E40" s="238"/>
      <c r="F40" s="238">
        <f t="shared" si="0"/>
        <v>0</v>
      </c>
      <c r="G40" s="238">
        <f t="shared" si="1"/>
        <v>0</v>
      </c>
      <c r="H40" s="238">
        <f t="shared" si="2"/>
        <v>0</v>
      </c>
    </row>
    <row r="41" spans="1:8" x14ac:dyDescent="0.3">
      <c r="A41" s="17"/>
      <c r="B41" s="6"/>
      <c r="C41" s="238"/>
      <c r="D41" s="238"/>
      <c r="E41" s="238"/>
      <c r="F41" s="238">
        <f t="shared" si="0"/>
        <v>0</v>
      </c>
      <c r="G41" s="238">
        <f t="shared" si="1"/>
        <v>0</v>
      </c>
      <c r="H41" s="238">
        <f t="shared" si="2"/>
        <v>0</v>
      </c>
    </row>
    <row r="42" spans="1:8" x14ac:dyDescent="0.3">
      <c r="A42" s="17" t="s">
        <v>375</v>
      </c>
      <c r="B42" s="6" t="s">
        <v>376</v>
      </c>
      <c r="C42" s="238"/>
      <c r="D42" s="238"/>
      <c r="E42" s="238"/>
      <c r="F42" s="238">
        <f t="shared" si="0"/>
        <v>0</v>
      </c>
      <c r="G42" s="238">
        <f t="shared" si="1"/>
        <v>0</v>
      </c>
      <c r="H42" s="238">
        <f t="shared" si="2"/>
        <v>0</v>
      </c>
    </row>
    <row r="43" spans="1:8" x14ac:dyDescent="0.3">
      <c r="A43" s="17"/>
      <c r="B43" s="6"/>
      <c r="C43" s="238"/>
      <c r="D43" s="238"/>
      <c r="E43" s="238"/>
      <c r="F43" s="238">
        <f t="shared" si="0"/>
        <v>0</v>
      </c>
      <c r="G43" s="238">
        <f t="shared" si="1"/>
        <v>0</v>
      </c>
      <c r="H43" s="238">
        <f t="shared" si="2"/>
        <v>0</v>
      </c>
    </row>
    <row r="44" spans="1:8" x14ac:dyDescent="0.3">
      <c r="A44" s="17"/>
      <c r="B44" s="6"/>
      <c r="C44" s="238"/>
      <c r="D44" s="238"/>
      <c r="E44" s="238"/>
      <c r="F44" s="238">
        <f t="shared" si="0"/>
        <v>0</v>
      </c>
      <c r="G44" s="238">
        <f t="shared" si="1"/>
        <v>0</v>
      </c>
      <c r="H44" s="238">
        <f t="shared" si="2"/>
        <v>0</v>
      </c>
    </row>
    <row r="45" spans="1:8" x14ac:dyDescent="0.3">
      <c r="A45" s="17"/>
      <c r="B45" s="6"/>
      <c r="C45" s="238"/>
      <c r="D45" s="238"/>
      <c r="E45" s="238"/>
      <c r="F45" s="238">
        <f t="shared" si="0"/>
        <v>0</v>
      </c>
      <c r="G45" s="238">
        <f t="shared" si="1"/>
        <v>0</v>
      </c>
      <c r="H45" s="238">
        <f t="shared" si="2"/>
        <v>0</v>
      </c>
    </row>
    <row r="46" spans="1:8" x14ac:dyDescent="0.3">
      <c r="A46" s="17"/>
      <c r="B46" s="6"/>
      <c r="C46" s="238"/>
      <c r="D46" s="238"/>
      <c r="E46" s="238"/>
      <c r="F46" s="238">
        <f t="shared" si="0"/>
        <v>0</v>
      </c>
      <c r="G46" s="238">
        <f t="shared" si="1"/>
        <v>0</v>
      </c>
      <c r="H46" s="238">
        <f t="shared" si="2"/>
        <v>0</v>
      </c>
    </row>
    <row r="47" spans="1:8" x14ac:dyDescent="0.3">
      <c r="A47" s="17" t="s">
        <v>377</v>
      </c>
      <c r="B47" s="6" t="s">
        <v>378</v>
      </c>
      <c r="C47" s="238"/>
      <c r="D47" s="238"/>
      <c r="E47" s="238"/>
      <c r="F47" s="238">
        <f t="shared" si="0"/>
        <v>0</v>
      </c>
      <c r="G47" s="238">
        <f t="shared" si="1"/>
        <v>0</v>
      </c>
      <c r="H47" s="238">
        <f t="shared" si="2"/>
        <v>0</v>
      </c>
    </row>
    <row r="48" spans="1:8" x14ac:dyDescent="0.3">
      <c r="A48" s="17" t="s">
        <v>379</v>
      </c>
      <c r="B48" s="6" t="s">
        <v>380</v>
      </c>
      <c r="C48" s="238">
        <v>24120000</v>
      </c>
      <c r="D48" s="238">
        <v>24120000</v>
      </c>
      <c r="E48" s="238">
        <v>3201332</v>
      </c>
      <c r="F48" s="238">
        <f t="shared" si="0"/>
        <v>24120000</v>
      </c>
      <c r="G48" s="238">
        <f t="shared" si="1"/>
        <v>24120000</v>
      </c>
      <c r="H48" s="238">
        <f t="shared" si="2"/>
        <v>3201332</v>
      </c>
    </row>
    <row r="49" spans="1:8" ht="15.6" x14ac:dyDescent="0.3">
      <c r="A49" s="26" t="s">
        <v>676</v>
      </c>
      <c r="B49" s="12" t="s">
        <v>381</v>
      </c>
      <c r="C49" s="241">
        <f t="shared" ref="C49:H49" si="4">C48+C47+C42+C37</f>
        <v>113420000</v>
      </c>
      <c r="D49" s="241">
        <f t="shared" si="4"/>
        <v>37937735</v>
      </c>
      <c r="E49" s="241">
        <f t="shared" si="4"/>
        <v>15058117</v>
      </c>
      <c r="F49" s="241">
        <f t="shared" si="4"/>
        <v>113420000</v>
      </c>
      <c r="G49" s="241">
        <f t="shared" si="4"/>
        <v>37937735</v>
      </c>
      <c r="H49" s="241">
        <f t="shared" si="4"/>
        <v>15058117</v>
      </c>
    </row>
    <row r="50" spans="1:8" x14ac:dyDescent="0.3">
      <c r="C50" s="191"/>
      <c r="D50" s="191"/>
      <c r="E50" s="191"/>
      <c r="F50" s="191"/>
      <c r="G50" s="191"/>
      <c r="H50" s="191"/>
    </row>
    <row r="51" spans="1:8" x14ac:dyDescent="0.3">
      <c r="A51" s="4"/>
      <c r="B51" s="4"/>
      <c r="C51" s="4"/>
      <c r="D51" s="4"/>
      <c r="E51" s="4"/>
      <c r="F51" s="4"/>
      <c r="G51" s="4"/>
    </row>
  </sheetData>
  <mergeCells count="8">
    <mergeCell ref="A1:H1"/>
    <mergeCell ref="A2:H2"/>
    <mergeCell ref="A3:H3"/>
    <mergeCell ref="A4:H4"/>
    <mergeCell ref="C6:E6"/>
    <mergeCell ref="F6:H6"/>
    <mergeCell ref="B6:B7"/>
    <mergeCell ref="A6:A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F18"/>
  <sheetViews>
    <sheetView workbookViewId="0">
      <selection activeCell="A2" sqref="A2:IV3"/>
    </sheetView>
  </sheetViews>
  <sheetFormatPr defaultRowHeight="14.4" x14ac:dyDescent="0.3"/>
  <cols>
    <col min="1" max="1" width="36.44140625" customWidth="1"/>
    <col min="2" max="2" width="10.109375" customWidth="1"/>
    <col min="3" max="4" width="18.88671875" customWidth="1"/>
    <col min="5" max="5" width="17.109375" customWidth="1"/>
    <col min="6" max="6" width="17.6640625" customWidth="1"/>
  </cols>
  <sheetData>
    <row r="1" spans="1:6" s="303" customFormat="1" x14ac:dyDescent="0.3">
      <c r="A1" s="311"/>
      <c r="B1" s="311"/>
      <c r="C1" s="311"/>
      <c r="D1" s="311"/>
      <c r="E1" s="311"/>
      <c r="F1" s="311"/>
    </row>
    <row r="2" spans="1:6" s="303" customFormat="1" ht="24" customHeight="1" x14ac:dyDescent="0.35">
      <c r="A2" s="312" t="s">
        <v>1103</v>
      </c>
      <c r="B2" s="313"/>
      <c r="C2" s="313"/>
      <c r="D2" s="313"/>
      <c r="E2" s="313"/>
      <c r="F2" s="313"/>
    </row>
    <row r="3" spans="1:6" s="303" customFormat="1" ht="24" customHeight="1" x14ac:dyDescent="0.35">
      <c r="A3" s="313" t="s">
        <v>1083</v>
      </c>
      <c r="B3" s="313"/>
      <c r="C3" s="313"/>
      <c r="D3" s="313"/>
      <c r="E3" s="313"/>
      <c r="F3" s="313"/>
    </row>
    <row r="4" spans="1:6" ht="23.25" customHeight="1" x14ac:dyDescent="0.35">
      <c r="A4" s="314" t="s">
        <v>1008</v>
      </c>
      <c r="B4" s="315"/>
      <c r="C4" s="315"/>
      <c r="D4" s="315"/>
      <c r="E4" s="315"/>
      <c r="F4" s="315"/>
    </row>
    <row r="5" spans="1:6" ht="18" x14ac:dyDescent="0.35">
      <c r="A5" s="59"/>
    </row>
    <row r="7" spans="1:6" ht="15" customHeight="1" x14ac:dyDescent="0.3">
      <c r="A7" s="323" t="s">
        <v>245</v>
      </c>
      <c r="B7" s="325" t="s">
        <v>246</v>
      </c>
      <c r="C7" s="338" t="s">
        <v>936</v>
      </c>
      <c r="D7" s="339"/>
      <c r="E7" s="318" t="s">
        <v>938</v>
      </c>
      <c r="F7" s="336"/>
    </row>
    <row r="8" spans="1:6" x14ac:dyDescent="0.3">
      <c r="A8" s="337"/>
      <c r="B8" s="337"/>
      <c r="C8" s="3" t="s">
        <v>966</v>
      </c>
      <c r="D8" s="3" t="s">
        <v>28</v>
      </c>
      <c r="E8" s="3" t="s">
        <v>966</v>
      </c>
      <c r="F8" s="3" t="s">
        <v>28</v>
      </c>
    </row>
    <row r="9" spans="1:6" x14ac:dyDescent="0.3">
      <c r="A9" s="38"/>
      <c r="B9" s="38"/>
      <c r="C9" s="238"/>
      <c r="D9" s="238"/>
      <c r="E9" s="238"/>
      <c r="F9" s="238"/>
    </row>
    <row r="10" spans="1:6" x14ac:dyDescent="0.3">
      <c r="A10" s="38"/>
      <c r="B10" s="38"/>
      <c r="C10" s="238"/>
      <c r="D10" s="238"/>
      <c r="E10" s="238"/>
      <c r="F10" s="238"/>
    </row>
    <row r="11" spans="1:6" x14ac:dyDescent="0.3">
      <c r="A11" s="38"/>
      <c r="B11" s="38"/>
      <c r="C11" s="238"/>
      <c r="D11" s="238"/>
      <c r="E11" s="238"/>
      <c r="F11" s="238"/>
    </row>
    <row r="12" spans="1:6" x14ac:dyDescent="0.3">
      <c r="A12" s="38"/>
      <c r="B12" s="38"/>
      <c r="C12" s="238"/>
      <c r="D12" s="238"/>
      <c r="E12" s="238"/>
      <c r="F12" s="238"/>
    </row>
    <row r="13" spans="1:6" x14ac:dyDescent="0.3">
      <c r="A13" s="127" t="s">
        <v>916</v>
      </c>
      <c r="B13" s="128" t="s">
        <v>994</v>
      </c>
      <c r="C13" s="240">
        <v>40744251</v>
      </c>
      <c r="D13" s="240">
        <v>285511</v>
      </c>
      <c r="E13" s="240">
        <f>C13</f>
        <v>40744251</v>
      </c>
      <c r="F13" s="240">
        <f>D13</f>
        <v>285511</v>
      </c>
    </row>
    <row r="14" spans="1:6" x14ac:dyDescent="0.3">
      <c r="A14" s="20"/>
      <c r="B14" s="10"/>
      <c r="C14" s="238"/>
      <c r="D14" s="238"/>
      <c r="E14" s="238"/>
      <c r="F14" s="238"/>
    </row>
    <row r="15" spans="1:6" x14ac:dyDescent="0.3">
      <c r="A15" s="20"/>
      <c r="B15" s="10"/>
      <c r="C15" s="238"/>
      <c r="D15" s="238"/>
      <c r="E15" s="238"/>
      <c r="F15" s="238"/>
    </row>
    <row r="16" spans="1:6" x14ac:dyDescent="0.3">
      <c r="A16" s="20"/>
      <c r="B16" s="10"/>
      <c r="C16" s="238"/>
      <c r="D16" s="238"/>
      <c r="E16" s="238"/>
      <c r="F16" s="238"/>
    </row>
    <row r="17" spans="1:6" x14ac:dyDescent="0.3">
      <c r="A17" s="20"/>
      <c r="B17" s="10"/>
      <c r="C17" s="238"/>
      <c r="D17" s="238"/>
      <c r="E17" s="238"/>
      <c r="F17" s="238"/>
    </row>
    <row r="18" spans="1:6" x14ac:dyDescent="0.3">
      <c r="A18" s="127" t="s">
        <v>915</v>
      </c>
      <c r="B18" s="128" t="s">
        <v>994</v>
      </c>
      <c r="C18" s="240"/>
      <c r="D18" s="240"/>
      <c r="E18" s="240"/>
      <c r="F18" s="240"/>
    </row>
  </sheetData>
  <mergeCells count="8">
    <mergeCell ref="A1:F1"/>
    <mergeCell ref="A2:F2"/>
    <mergeCell ref="A3:F3"/>
    <mergeCell ref="A4:F4"/>
    <mergeCell ref="A7:A8"/>
    <mergeCell ref="B7:B8"/>
    <mergeCell ref="C7:D7"/>
    <mergeCell ref="E7:F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75"/>
  <sheetViews>
    <sheetView workbookViewId="0">
      <selection sqref="A1:I1"/>
    </sheetView>
  </sheetViews>
  <sheetFormatPr defaultRowHeight="14.4" x14ac:dyDescent="0.3"/>
  <cols>
    <col min="1" max="1" width="64.109375" customWidth="1"/>
    <col min="2" max="2" width="15.44140625" customWidth="1"/>
    <col min="3" max="3" width="14.6640625" customWidth="1"/>
    <col min="4" max="4" width="13.33203125" customWidth="1"/>
    <col min="5" max="5" width="25.109375" customWidth="1"/>
    <col min="6" max="6" width="14.33203125" customWidth="1"/>
    <col min="7" max="7" width="15.33203125" customWidth="1"/>
    <col min="8" max="8" width="17" customWidth="1"/>
    <col min="9" max="9" width="16.33203125" customWidth="1"/>
  </cols>
  <sheetData>
    <row r="1" spans="1:9" s="303" customFormat="1" x14ac:dyDescent="0.3">
      <c r="A1" s="311" t="s">
        <v>1102</v>
      </c>
      <c r="B1" s="311"/>
      <c r="C1" s="311"/>
      <c r="D1" s="311"/>
      <c r="E1" s="311"/>
      <c r="F1" s="311"/>
      <c r="G1" s="311"/>
      <c r="H1" s="311"/>
      <c r="I1" s="311"/>
    </row>
    <row r="2" spans="1:9" s="303" customFormat="1" x14ac:dyDescent="0.3"/>
    <row r="3" spans="1:9" ht="25.5" customHeight="1" x14ac:dyDescent="0.35">
      <c r="A3" s="313" t="s">
        <v>1083</v>
      </c>
      <c r="B3" s="342"/>
      <c r="C3" s="342"/>
      <c r="D3" s="342"/>
      <c r="E3" s="342"/>
      <c r="F3" s="342"/>
      <c r="G3" s="342"/>
      <c r="H3" s="342"/>
    </row>
    <row r="4" spans="1:9" ht="82.5" customHeight="1" x14ac:dyDescent="0.35">
      <c r="A4" s="314" t="s">
        <v>153</v>
      </c>
      <c r="B4" s="333"/>
      <c r="C4" s="333"/>
      <c r="D4" s="333"/>
      <c r="E4" s="333"/>
      <c r="F4" s="333"/>
      <c r="G4" s="333"/>
      <c r="H4" s="333"/>
    </row>
    <row r="5" spans="1:9" ht="20.25" customHeight="1" x14ac:dyDescent="0.3">
      <c r="A5" s="85"/>
      <c r="B5" s="86"/>
      <c r="C5" s="86"/>
      <c r="D5" s="86"/>
      <c r="E5" s="86"/>
      <c r="F5" s="86"/>
      <c r="G5" s="86"/>
      <c r="H5" s="86"/>
    </row>
    <row r="6" spans="1:9" x14ac:dyDescent="0.3">
      <c r="A6" s="4" t="s">
        <v>936</v>
      </c>
    </row>
    <row r="7" spans="1:9" ht="86.25" customHeight="1" x14ac:dyDescent="0.3">
      <c r="A7" s="2" t="s">
        <v>245</v>
      </c>
      <c r="B7" s="3" t="s">
        <v>246</v>
      </c>
      <c r="C7" s="79" t="s">
        <v>918</v>
      </c>
      <c r="D7" s="79" t="s">
        <v>919</v>
      </c>
      <c r="E7" s="79" t="s">
        <v>920</v>
      </c>
      <c r="F7" s="189" t="s">
        <v>1024</v>
      </c>
      <c r="G7" s="189" t="s">
        <v>1025</v>
      </c>
      <c r="H7" s="189" t="s">
        <v>1026</v>
      </c>
      <c r="I7" s="189" t="s">
        <v>1072</v>
      </c>
    </row>
    <row r="8" spans="1:9" x14ac:dyDescent="0.3">
      <c r="A8" s="29" t="s">
        <v>759</v>
      </c>
      <c r="B8" s="5" t="s">
        <v>556</v>
      </c>
      <c r="C8" s="50"/>
      <c r="D8" s="50"/>
      <c r="E8" s="82"/>
      <c r="F8" s="50"/>
      <c r="G8" s="50"/>
      <c r="H8" s="50"/>
      <c r="I8" s="50"/>
    </row>
    <row r="9" spans="1:9" x14ac:dyDescent="0.3">
      <c r="A9" s="65" t="s">
        <v>395</v>
      </c>
      <c r="B9" s="65" t="s">
        <v>556</v>
      </c>
      <c r="C9" s="50"/>
      <c r="D9" s="50"/>
      <c r="E9" s="50"/>
      <c r="F9" s="50"/>
      <c r="G9" s="50"/>
      <c r="H9" s="50"/>
      <c r="I9" s="50"/>
    </row>
    <row r="10" spans="1:9" ht="26.4" x14ac:dyDescent="0.3">
      <c r="A10" s="16" t="s">
        <v>557</v>
      </c>
      <c r="B10" s="5" t="s">
        <v>558</v>
      </c>
      <c r="C10" s="50"/>
      <c r="D10" s="50"/>
      <c r="E10" s="50"/>
      <c r="F10" s="50"/>
      <c r="G10" s="50"/>
      <c r="H10" s="50"/>
      <c r="I10" s="50"/>
    </row>
    <row r="11" spans="1:9" x14ac:dyDescent="0.3">
      <c r="A11" s="29" t="s">
        <v>826</v>
      </c>
      <c r="B11" s="5" t="s">
        <v>559</v>
      </c>
      <c r="C11" s="50"/>
      <c r="D11" s="50"/>
      <c r="E11" s="50"/>
      <c r="F11" s="50"/>
      <c r="G11" s="50"/>
      <c r="H11" s="50"/>
      <c r="I11" s="50"/>
    </row>
    <row r="12" spans="1:9" x14ac:dyDescent="0.3">
      <c r="A12" s="65" t="s">
        <v>395</v>
      </c>
      <c r="B12" s="65" t="s">
        <v>559</v>
      </c>
      <c r="C12" s="50"/>
      <c r="D12" s="50"/>
      <c r="E12" s="50"/>
      <c r="F12" s="50"/>
      <c r="G12" s="50"/>
      <c r="H12" s="50"/>
      <c r="I12" s="50"/>
    </row>
    <row r="13" spans="1:9" x14ac:dyDescent="0.3">
      <c r="A13" s="15" t="s">
        <v>779</v>
      </c>
      <c r="B13" s="9" t="s">
        <v>560</v>
      </c>
      <c r="C13" s="50"/>
      <c r="D13" s="50"/>
      <c r="E13" s="50"/>
      <c r="F13" s="50"/>
      <c r="G13" s="50"/>
      <c r="H13" s="50"/>
      <c r="I13" s="50"/>
    </row>
    <row r="14" spans="1:9" x14ac:dyDescent="0.3">
      <c r="A14" s="16" t="s">
        <v>827</v>
      </c>
      <c r="B14" s="5" t="s">
        <v>561</v>
      </c>
      <c r="C14" s="50"/>
      <c r="D14" s="50"/>
      <c r="E14" s="50"/>
      <c r="F14" s="50"/>
      <c r="G14" s="50"/>
      <c r="H14" s="50"/>
      <c r="I14" s="50"/>
    </row>
    <row r="15" spans="1:9" x14ac:dyDescent="0.3">
      <c r="A15" s="65" t="s">
        <v>403</v>
      </c>
      <c r="B15" s="65" t="s">
        <v>561</v>
      </c>
      <c r="C15" s="50"/>
      <c r="D15" s="50"/>
      <c r="E15" s="50"/>
      <c r="F15" s="50"/>
      <c r="G15" s="50"/>
      <c r="H15" s="50"/>
      <c r="I15" s="50"/>
    </row>
    <row r="16" spans="1:9" x14ac:dyDescent="0.3">
      <c r="A16" s="29" t="s">
        <v>562</v>
      </c>
      <c r="B16" s="5" t="s">
        <v>563</v>
      </c>
      <c r="C16" s="50"/>
      <c r="D16" s="50"/>
      <c r="E16" s="50"/>
      <c r="F16" s="50"/>
      <c r="G16" s="50"/>
      <c r="H16" s="50"/>
      <c r="I16" s="50"/>
    </row>
    <row r="17" spans="1:9" x14ac:dyDescent="0.3">
      <c r="A17" s="17" t="s">
        <v>828</v>
      </c>
      <c r="B17" s="5" t="s">
        <v>564</v>
      </c>
      <c r="C17" s="38"/>
      <c r="D17" s="38"/>
      <c r="E17" s="38"/>
      <c r="F17" s="38"/>
      <c r="G17" s="38"/>
      <c r="H17" s="38"/>
      <c r="I17" s="38"/>
    </row>
    <row r="18" spans="1:9" x14ac:dyDescent="0.3">
      <c r="A18" s="65" t="s">
        <v>404</v>
      </c>
      <c r="B18" s="65" t="s">
        <v>564</v>
      </c>
      <c r="C18" s="38"/>
      <c r="D18" s="38"/>
      <c r="E18" s="38"/>
      <c r="F18" s="38"/>
      <c r="G18" s="38"/>
      <c r="H18" s="38"/>
      <c r="I18" s="38"/>
    </row>
    <row r="19" spans="1:9" x14ac:dyDescent="0.3">
      <c r="A19" s="29" t="s">
        <v>565</v>
      </c>
      <c r="B19" s="5" t="s">
        <v>566</v>
      </c>
      <c r="C19" s="38"/>
      <c r="D19" s="38"/>
      <c r="E19" s="38"/>
      <c r="F19" s="38"/>
      <c r="G19" s="38"/>
      <c r="H19" s="38"/>
      <c r="I19" s="38"/>
    </row>
    <row r="20" spans="1:9" x14ac:dyDescent="0.3">
      <c r="A20" s="30" t="s">
        <v>780</v>
      </c>
      <c r="B20" s="9" t="s">
        <v>567</v>
      </c>
      <c r="C20" s="38"/>
      <c r="D20" s="38"/>
      <c r="E20" s="38"/>
      <c r="F20" s="38"/>
      <c r="G20" s="38"/>
      <c r="H20" s="38"/>
      <c r="I20" s="38"/>
    </row>
    <row r="21" spans="1:9" x14ac:dyDescent="0.3">
      <c r="A21" s="16" t="s">
        <v>582</v>
      </c>
      <c r="B21" s="5" t="s">
        <v>583</v>
      </c>
      <c r="C21" s="38"/>
      <c r="D21" s="38"/>
      <c r="E21" s="38"/>
      <c r="F21" s="38"/>
      <c r="G21" s="38"/>
      <c r="H21" s="38"/>
      <c r="I21" s="38"/>
    </row>
    <row r="22" spans="1:9" x14ac:dyDescent="0.3">
      <c r="A22" s="17" t="s">
        <v>584</v>
      </c>
      <c r="B22" s="5" t="s">
        <v>585</v>
      </c>
      <c r="C22" s="38"/>
      <c r="D22" s="38"/>
      <c r="E22" s="38"/>
      <c r="F22" s="38"/>
      <c r="G22" s="38"/>
      <c r="H22" s="38"/>
      <c r="I22" s="38"/>
    </row>
    <row r="23" spans="1:9" x14ac:dyDescent="0.3">
      <c r="A23" s="29" t="s">
        <v>586</v>
      </c>
      <c r="B23" s="5" t="s">
        <v>587</v>
      </c>
      <c r="C23" s="38"/>
      <c r="D23" s="38"/>
      <c r="E23" s="38"/>
      <c r="F23" s="38"/>
      <c r="G23" s="38"/>
      <c r="H23" s="38"/>
      <c r="I23" s="38"/>
    </row>
    <row r="24" spans="1:9" x14ac:dyDescent="0.3">
      <c r="A24" s="29" t="s">
        <v>764</v>
      </c>
      <c r="B24" s="5" t="s">
        <v>588</v>
      </c>
      <c r="C24" s="38"/>
      <c r="D24" s="38"/>
      <c r="E24" s="38"/>
      <c r="F24" s="38"/>
      <c r="G24" s="38"/>
      <c r="H24" s="38"/>
      <c r="I24" s="38"/>
    </row>
    <row r="25" spans="1:9" x14ac:dyDescent="0.3">
      <c r="A25" s="65" t="s">
        <v>429</v>
      </c>
      <c r="B25" s="65" t="s">
        <v>588</v>
      </c>
      <c r="C25" s="38"/>
      <c r="D25" s="38"/>
      <c r="E25" s="38"/>
      <c r="F25" s="38"/>
      <c r="G25" s="38"/>
      <c r="H25" s="38"/>
      <c r="I25" s="38"/>
    </row>
    <row r="26" spans="1:9" x14ac:dyDescent="0.3">
      <c r="A26" s="65" t="s">
        <v>430</v>
      </c>
      <c r="B26" s="65" t="s">
        <v>588</v>
      </c>
      <c r="C26" s="38"/>
      <c r="D26" s="38"/>
      <c r="E26" s="38"/>
      <c r="F26" s="38"/>
      <c r="G26" s="38"/>
      <c r="H26" s="38"/>
      <c r="I26" s="38"/>
    </row>
    <row r="27" spans="1:9" x14ac:dyDescent="0.3">
      <c r="A27" s="73" t="s">
        <v>431</v>
      </c>
      <c r="B27" s="73" t="s">
        <v>588</v>
      </c>
      <c r="C27" s="38"/>
      <c r="D27" s="38"/>
      <c r="E27" s="38"/>
      <c r="F27" s="38"/>
      <c r="G27" s="38"/>
      <c r="H27" s="38"/>
      <c r="I27" s="38"/>
    </row>
    <row r="28" spans="1:9" x14ac:dyDescent="0.3">
      <c r="A28" s="74" t="s">
        <v>783</v>
      </c>
      <c r="B28" s="48" t="s">
        <v>589</v>
      </c>
      <c r="C28" s="38"/>
      <c r="D28" s="38"/>
      <c r="E28" s="38"/>
      <c r="F28" s="38"/>
      <c r="G28" s="38"/>
      <c r="H28" s="38"/>
      <c r="I28" s="38"/>
    </row>
    <row r="29" spans="1:9" x14ac:dyDescent="0.3">
      <c r="A29" s="120"/>
      <c r="B29" s="121"/>
    </row>
    <row r="30" spans="1:9" ht="24.75" customHeight="1" x14ac:dyDescent="0.3">
      <c r="A30" s="2" t="s">
        <v>245</v>
      </c>
      <c r="B30" s="3" t="s">
        <v>246</v>
      </c>
      <c r="C30" s="38"/>
      <c r="D30" s="38"/>
      <c r="E30" s="38"/>
    </row>
    <row r="31" spans="1:9" ht="31.2" x14ac:dyDescent="0.3">
      <c r="A31" s="122" t="s">
        <v>27</v>
      </c>
      <c r="B31" s="48"/>
      <c r="C31" s="238"/>
      <c r="D31" s="238"/>
      <c r="E31" s="238"/>
    </row>
    <row r="32" spans="1:9" ht="15.6" x14ac:dyDescent="0.3">
      <c r="A32" s="123" t="s">
        <v>21</v>
      </c>
      <c r="B32" s="48" t="s">
        <v>503</v>
      </c>
      <c r="C32" s="238">
        <v>23085047</v>
      </c>
      <c r="D32" s="238"/>
      <c r="E32" s="238"/>
    </row>
    <row r="33" spans="1:5" ht="31.2" x14ac:dyDescent="0.3">
      <c r="A33" s="123" t="s">
        <v>22</v>
      </c>
      <c r="B33" s="48"/>
      <c r="C33" s="238"/>
      <c r="D33" s="238"/>
      <c r="E33" s="238"/>
    </row>
    <row r="34" spans="1:5" ht="15.6" x14ac:dyDescent="0.3">
      <c r="A34" s="123" t="s">
        <v>23</v>
      </c>
      <c r="B34" s="48"/>
      <c r="C34" s="238"/>
      <c r="D34" s="238"/>
      <c r="E34" s="238"/>
    </row>
    <row r="35" spans="1:5" ht="31.2" x14ac:dyDescent="0.3">
      <c r="A35" s="123" t="s">
        <v>24</v>
      </c>
      <c r="B35" s="48"/>
      <c r="C35" s="238"/>
      <c r="D35" s="238"/>
      <c r="E35" s="238"/>
    </row>
    <row r="36" spans="1:5" ht="15.6" x14ac:dyDescent="0.3">
      <c r="A36" s="123" t="s">
        <v>25</v>
      </c>
      <c r="B36" s="48" t="s">
        <v>503</v>
      </c>
      <c r="C36" s="238">
        <v>216714</v>
      </c>
      <c r="D36" s="238"/>
      <c r="E36" s="238"/>
    </row>
    <row r="37" spans="1:5" ht="15.6" x14ac:dyDescent="0.3">
      <c r="A37" s="123" t="s">
        <v>26</v>
      </c>
      <c r="B37" s="48"/>
      <c r="C37" s="238"/>
      <c r="D37" s="238"/>
      <c r="E37" s="238"/>
    </row>
    <row r="38" spans="1:5" x14ac:dyDescent="0.3">
      <c r="A38" s="74" t="s">
        <v>965</v>
      </c>
      <c r="B38" s="48"/>
      <c r="C38" s="238">
        <f>SUM(C32:C37)</f>
        <v>23301761</v>
      </c>
      <c r="D38" s="238"/>
      <c r="E38" s="238"/>
    </row>
    <row r="39" spans="1:5" x14ac:dyDescent="0.3">
      <c r="A39" s="120"/>
      <c r="B39" s="121"/>
    </row>
    <row r="40" spans="1:5" x14ac:dyDescent="0.3">
      <c r="A40" s="120"/>
      <c r="B40" s="121"/>
    </row>
    <row r="41" spans="1:5" x14ac:dyDescent="0.3">
      <c r="A41" s="120"/>
      <c r="B41" s="121"/>
    </row>
    <row r="42" spans="1:5" x14ac:dyDescent="0.3">
      <c r="A42" s="120"/>
      <c r="B42" s="121"/>
    </row>
    <row r="43" spans="1:5" x14ac:dyDescent="0.3">
      <c r="A43" s="120"/>
      <c r="B43" s="121"/>
    </row>
    <row r="44" spans="1:5" x14ac:dyDescent="0.3">
      <c r="A44" s="120"/>
      <c r="B44" s="121"/>
    </row>
    <row r="45" spans="1:5" x14ac:dyDescent="0.3">
      <c r="A45" s="120"/>
      <c r="B45" s="121"/>
    </row>
    <row r="46" spans="1:5" x14ac:dyDescent="0.3">
      <c r="A46" s="120"/>
      <c r="B46" s="121"/>
    </row>
    <row r="47" spans="1:5" x14ac:dyDescent="0.3">
      <c r="A47" s="120"/>
      <c r="B47" s="121"/>
    </row>
    <row r="49" spans="1:8" x14ac:dyDescent="0.3">
      <c r="A49" s="4"/>
      <c r="B49" s="4"/>
      <c r="C49" s="4"/>
      <c r="D49" s="4"/>
      <c r="E49" s="4"/>
      <c r="F49" s="4"/>
      <c r="G49" s="4"/>
    </row>
    <row r="50" spans="1:8" x14ac:dyDescent="0.3">
      <c r="A50" s="83" t="s">
        <v>921</v>
      </c>
      <c r="B50" s="4"/>
      <c r="C50" s="4"/>
      <c r="D50" s="4"/>
      <c r="E50" s="4"/>
      <c r="F50" s="4"/>
      <c r="G50" s="4"/>
    </row>
    <row r="51" spans="1:8" ht="15.6" x14ac:dyDescent="0.3">
      <c r="A51" s="84" t="s">
        <v>923</v>
      </c>
      <c r="B51" s="4"/>
      <c r="C51" s="4"/>
      <c r="D51" s="4"/>
      <c r="E51" s="4"/>
      <c r="F51" s="4"/>
      <c r="G51" s="4"/>
    </row>
    <row r="52" spans="1:8" ht="15.6" x14ac:dyDescent="0.3">
      <c r="A52" s="84" t="s">
        <v>924</v>
      </c>
      <c r="B52" s="4"/>
      <c r="C52" s="4"/>
      <c r="D52" s="4"/>
      <c r="E52" s="4"/>
      <c r="F52" s="4"/>
      <c r="G52" s="4"/>
    </row>
    <row r="53" spans="1:8" ht="15.6" x14ac:dyDescent="0.3">
      <c r="A53" s="84" t="s">
        <v>925</v>
      </c>
      <c r="B53" s="4"/>
      <c r="C53" s="4"/>
      <c r="D53" s="4"/>
      <c r="E53" s="4"/>
      <c r="F53" s="4"/>
      <c r="G53" s="4"/>
    </row>
    <row r="54" spans="1:8" ht="15.6" x14ac:dyDescent="0.3">
      <c r="A54" s="84" t="s">
        <v>926</v>
      </c>
      <c r="B54" s="4"/>
      <c r="C54" s="4"/>
      <c r="D54" s="4"/>
      <c r="E54" s="4"/>
      <c r="F54" s="4"/>
      <c r="G54" s="4"/>
    </row>
    <row r="55" spans="1:8" ht="15.6" x14ac:dyDescent="0.3">
      <c r="A55" s="84" t="s">
        <v>927</v>
      </c>
      <c r="B55" s="4"/>
      <c r="C55" s="4"/>
      <c r="D55" s="4"/>
      <c r="E55" s="4"/>
      <c r="F55" s="4"/>
      <c r="G55" s="4"/>
    </row>
    <row r="56" spans="1:8" x14ac:dyDescent="0.3">
      <c r="A56" s="83" t="s">
        <v>922</v>
      </c>
      <c r="B56" s="4"/>
      <c r="C56" s="4"/>
      <c r="D56" s="4"/>
      <c r="E56" s="4"/>
      <c r="F56" s="4"/>
      <c r="G56" s="4"/>
    </row>
    <row r="57" spans="1:8" x14ac:dyDescent="0.3">
      <c r="A57" s="4"/>
      <c r="B57" s="4"/>
      <c r="C57" s="4"/>
      <c r="D57" s="4"/>
      <c r="E57" s="4"/>
      <c r="F57" s="4"/>
      <c r="G57" s="4"/>
    </row>
    <row r="58" spans="1:8" ht="45.75" customHeight="1" x14ac:dyDescent="0.3">
      <c r="A58" s="340" t="s">
        <v>928</v>
      </c>
      <c r="B58" s="341"/>
      <c r="C58" s="341"/>
      <c r="D58" s="341"/>
      <c r="E58" s="341"/>
      <c r="F58" s="341"/>
      <c r="G58" s="341"/>
      <c r="H58" s="341"/>
    </row>
    <row r="61" spans="1:8" ht="15.6" x14ac:dyDescent="0.3">
      <c r="A61" s="75" t="s">
        <v>930</v>
      </c>
    </row>
    <row r="62" spans="1:8" ht="15.6" x14ac:dyDescent="0.3">
      <c r="A62" s="84" t="s">
        <v>931</v>
      </c>
    </row>
    <row r="63" spans="1:8" ht="15.6" x14ac:dyDescent="0.3">
      <c r="A63" s="84" t="s">
        <v>932</v>
      </c>
    </row>
    <row r="64" spans="1:8" ht="15.6" x14ac:dyDescent="0.3">
      <c r="A64" s="84" t="s">
        <v>933</v>
      </c>
    </row>
    <row r="65" spans="1:1" x14ac:dyDescent="0.3">
      <c r="A65" s="83" t="s">
        <v>929</v>
      </c>
    </row>
    <row r="66" spans="1:1" ht="15.6" x14ac:dyDescent="0.3">
      <c r="A66" s="84" t="s">
        <v>934</v>
      </c>
    </row>
    <row r="68" spans="1:1" ht="15.6" x14ac:dyDescent="0.3">
      <c r="A68" s="118" t="s">
        <v>19</v>
      </c>
    </row>
    <row r="69" spans="1:1" ht="15.6" x14ac:dyDescent="0.3">
      <c r="A69" s="118" t="s">
        <v>20</v>
      </c>
    </row>
    <row r="70" spans="1:1" ht="15.6" x14ac:dyDescent="0.3">
      <c r="A70" s="119" t="s">
        <v>21</v>
      </c>
    </row>
    <row r="71" spans="1:1" ht="15.6" x14ac:dyDescent="0.3">
      <c r="A71" s="119" t="s">
        <v>22</v>
      </c>
    </row>
    <row r="72" spans="1:1" ht="15.6" x14ac:dyDescent="0.3">
      <c r="A72" s="119" t="s">
        <v>23</v>
      </c>
    </row>
    <row r="73" spans="1:1" ht="15.6" x14ac:dyDescent="0.3">
      <c r="A73" s="119" t="s">
        <v>24</v>
      </c>
    </row>
    <row r="74" spans="1:1" ht="15.6" x14ac:dyDescent="0.3">
      <c r="A74" s="119" t="s">
        <v>25</v>
      </c>
    </row>
    <row r="75" spans="1:1" ht="15.6" x14ac:dyDescent="0.3">
      <c r="A75" s="119" t="s">
        <v>26</v>
      </c>
    </row>
  </sheetData>
  <mergeCells count="4">
    <mergeCell ref="A4:H4"/>
    <mergeCell ref="A58:H58"/>
    <mergeCell ref="A3:H3"/>
    <mergeCell ref="A1:I1"/>
  </mergeCells>
  <phoneticPr fontId="0" type="noConversion"/>
  <hyperlinks>
    <hyperlink ref="A20" r:id="rId1" location="foot4" display="http://njt.hu/cgi_bin/njt_doc.cgi?docid=142896.245143 - foot4"/>
    <hyperlink ref="A50" r:id="rId2" location="foot4" display="http://njt.hu/cgi_bin/njt_doc.cgi?docid=142896.245143 - foot4"/>
    <hyperlink ref="A56" r:id="rId3" location="foot5" display="http://njt.hu/cgi_bin/njt_doc.cgi?docid=142896.245143 - foot5"/>
    <hyperlink ref="A65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35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37</vt:i4>
      </vt:variant>
    </vt:vector>
  </HeadingPairs>
  <TitlesOfParts>
    <vt:vector size="62" baseType="lpstr">
      <vt:lpstr>kiemelt ei</vt:lpstr>
      <vt:lpstr>kiadások önk</vt:lpstr>
      <vt:lpstr>kiadások</vt:lpstr>
      <vt:lpstr>bevételek önk</vt:lpstr>
      <vt:lpstr>bevételek</vt:lpstr>
      <vt:lpstr>létszám</vt:lpstr>
      <vt:lpstr>beruházások felújítások</vt:lpstr>
      <vt:lpstr>tartalékok</vt:lpstr>
      <vt:lpstr>stabilitási 2</vt:lpstr>
      <vt:lpstr>EU projektek</vt:lpstr>
      <vt:lpstr>hitelek</vt:lpstr>
      <vt:lpstr>finanszírozás</vt:lpstr>
      <vt:lpstr>szociális kiadások</vt:lpstr>
      <vt:lpstr>átadott</vt:lpstr>
      <vt:lpstr>átvett</vt:lpstr>
      <vt:lpstr>helyi adók</vt:lpstr>
      <vt:lpstr>pénzmaradvány kimutatás</vt:lpstr>
      <vt:lpstr>eredménykimutatás önkorm</vt:lpstr>
      <vt:lpstr>vagyonmérleg</vt:lpstr>
      <vt:lpstr>TÖBB ÉVES</vt:lpstr>
      <vt:lpstr>MÉRLEG</vt:lpstr>
      <vt:lpstr>KÖZVETETT</vt:lpstr>
      <vt:lpstr>GÖRDÜLŐ</vt:lpstr>
      <vt:lpstr>Pénzeszközváltozás</vt:lpstr>
      <vt:lpstr>Vagyonkimutatás</vt:lpstr>
      <vt:lpstr>'stabilitási 2'!foot_4_place</vt:lpstr>
      <vt:lpstr>'stabilitási 2'!foot_53_place</vt:lpstr>
      <vt:lpstr>átadott!Nyomtatási_terület</vt:lpstr>
      <vt:lpstr>átvett!Nyomtatási_terület</vt:lpstr>
      <vt:lpstr>'beruházások felújítások'!Nyomtatási_terület</vt:lpstr>
      <vt:lpstr>bevételek!Nyomtatási_terület</vt:lpstr>
      <vt:lpstr>'bevételek önk'!Nyomtatási_terület</vt:lpstr>
      <vt:lpstr>'eredménykimutatás önkorm'!Nyomtatási_terület</vt:lpstr>
      <vt:lpstr>'EU projektek'!Nyomtatási_terület</vt:lpstr>
      <vt:lpstr>finanszírozás!Nyomtatási_terület</vt:lpstr>
      <vt:lpstr>GÖRDÜLŐ!Nyomtatási_terület</vt:lpstr>
      <vt:lpstr>'helyi adók'!Nyomtatási_terület</vt:lpstr>
      <vt:lpstr>hitelek!Nyomtatási_terület</vt:lpstr>
      <vt:lpstr>kiadások!Nyomtatási_terület</vt:lpstr>
      <vt:lpstr>'kiadások önk'!Nyomtatási_terület</vt:lpstr>
      <vt:lpstr>KÖZVETETT!Nyomtatási_terület</vt:lpstr>
      <vt:lpstr>létszám!Nyomtatási_terület</vt:lpstr>
      <vt:lpstr>'pénzmaradvány kimutatás'!Nyomtatási_terület</vt:lpstr>
      <vt:lpstr>'szociális kiadások'!Nyomtatási_terület</vt:lpstr>
      <vt:lpstr>tartalékok!Nyomtatási_terület</vt:lpstr>
      <vt:lpstr>'TÖBB ÉVES'!Nyomtatási_terület</vt:lpstr>
      <vt:lpstr>vagyonmérleg!Nyomtatási_terület</vt:lpstr>
      <vt:lpstr>KÖZVETETT!pr232</vt:lpstr>
      <vt:lpstr>'TÖBB ÉVES'!pr232</vt:lpstr>
      <vt:lpstr>KÖZVETETT!pr233</vt:lpstr>
      <vt:lpstr>'TÖBB ÉVES'!pr233</vt:lpstr>
      <vt:lpstr>KÖZVETETT!pr234</vt:lpstr>
      <vt:lpstr>'TÖBB ÉVES'!pr234</vt:lpstr>
      <vt:lpstr>KÖZVETETT!pr235</vt:lpstr>
      <vt:lpstr>'TÖBB ÉVES'!pr235</vt:lpstr>
      <vt:lpstr>KÖZVETETT!pr236</vt:lpstr>
      <vt:lpstr>'TÖBB ÉVES'!pr236</vt:lpstr>
      <vt:lpstr>'TÖBB ÉVES'!pr312</vt:lpstr>
      <vt:lpstr>'TÖBB ÉVES'!pr313</vt:lpstr>
      <vt:lpstr>KÖZVETETT!pr314</vt:lpstr>
      <vt:lpstr>'TÖBB ÉVES'!pr314</vt:lpstr>
      <vt:lpstr>'TÖBB ÉVES'!pr315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Felhasználó</cp:lastModifiedBy>
  <cp:lastPrinted>2021-05-21T09:38:25Z</cp:lastPrinted>
  <dcterms:created xsi:type="dcterms:W3CDTF">2014-01-03T21:48:14Z</dcterms:created>
  <dcterms:modified xsi:type="dcterms:W3CDTF">2021-05-26T12:24:52Z</dcterms:modified>
</cp:coreProperties>
</file>