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13_ncr:1_{97E462D6-5BD1-4CFF-A5EB-C102714097D7}" xr6:coauthVersionLast="47" xr6:coauthVersionMax="47" xr10:uidLastSave="{00000000-0000-0000-0000-000000000000}"/>
  <bookViews>
    <workbookView xWindow="180" yWindow="135" windowWidth="28620" windowHeight="15465" xr2:uid="{00000000-000D-0000-FFFF-FFFF00000000}"/>
  </bookViews>
  <sheets>
    <sheet name="Összesített kv." sheetId="49" r:id="rId1"/>
    <sheet name="Munka2" sheetId="51" r:id="rId2"/>
  </sheets>
  <calcPr calcId="181029"/>
</workbook>
</file>

<file path=xl/calcChain.xml><?xml version="1.0" encoding="utf-8"?>
<calcChain xmlns="http://schemas.openxmlformats.org/spreadsheetml/2006/main">
  <c r="G19" i="49" l="1"/>
  <c r="H19" i="49"/>
  <c r="F19" i="49"/>
  <c r="G27" i="49"/>
  <c r="H27" i="49"/>
  <c r="I27" i="49"/>
  <c r="F27" i="49"/>
  <c r="E7" i="49"/>
  <c r="I7" i="49"/>
  <c r="M7" i="49"/>
  <c r="Q7" i="49"/>
  <c r="R7" i="49"/>
  <c r="S7" i="49"/>
  <c r="T7" i="49"/>
  <c r="E8" i="49"/>
  <c r="I8" i="49"/>
  <c r="M8" i="49"/>
  <c r="Q8" i="49"/>
  <c r="R8" i="49"/>
  <c r="S8" i="49"/>
  <c r="T8" i="49"/>
  <c r="E9" i="49"/>
  <c r="I9" i="49"/>
  <c r="M9" i="49"/>
  <c r="Q9" i="49"/>
  <c r="R9" i="49"/>
  <c r="S9" i="49"/>
  <c r="T9" i="49"/>
  <c r="Q10" i="49"/>
  <c r="R10" i="49"/>
  <c r="S10" i="49"/>
  <c r="T10" i="49"/>
  <c r="U10" i="49"/>
  <c r="Q11" i="49"/>
  <c r="R11" i="49"/>
  <c r="S11" i="49"/>
  <c r="T11" i="49"/>
  <c r="U11" i="49"/>
  <c r="E12" i="49"/>
  <c r="I12" i="49"/>
  <c r="M12" i="49"/>
  <c r="Q12" i="49"/>
  <c r="R12" i="49"/>
  <c r="S12" i="49"/>
  <c r="T12" i="49"/>
  <c r="Q13" i="49"/>
  <c r="R13" i="49"/>
  <c r="S13" i="49"/>
  <c r="T13" i="49"/>
  <c r="U13" i="49"/>
  <c r="Q14" i="49"/>
  <c r="R14" i="49"/>
  <c r="S14" i="49"/>
  <c r="T14" i="49"/>
  <c r="U14" i="49"/>
  <c r="B15" i="49"/>
  <c r="B19" i="49"/>
  <c r="C15" i="49"/>
  <c r="C19" i="49"/>
  <c r="D15" i="49"/>
  <c r="E15" i="49"/>
  <c r="F15" i="49"/>
  <c r="R15" i="49"/>
  <c r="R19" i="49"/>
  <c r="G15" i="49"/>
  <c r="S15" i="49"/>
  <c r="S19" i="49"/>
  <c r="H15" i="49"/>
  <c r="J15" i="49"/>
  <c r="J19" i="49"/>
  <c r="K15" i="49"/>
  <c r="K19" i="49"/>
  <c r="L15" i="49"/>
  <c r="L19" i="49"/>
  <c r="N15" i="49"/>
  <c r="N19" i="49"/>
  <c r="O15" i="49"/>
  <c r="P15" i="49"/>
  <c r="Q17" i="49"/>
  <c r="R17" i="49"/>
  <c r="S17" i="49"/>
  <c r="T17" i="49"/>
  <c r="Q18" i="49"/>
  <c r="D19" i="49"/>
  <c r="I19" i="49"/>
  <c r="Q20" i="49"/>
  <c r="R20" i="49"/>
  <c r="S20" i="49"/>
  <c r="T20" i="49"/>
  <c r="Q21" i="49"/>
  <c r="R21" i="49"/>
  <c r="S21" i="49"/>
  <c r="T21" i="49"/>
  <c r="U21" i="49"/>
  <c r="Q22" i="49"/>
  <c r="R22" i="49"/>
  <c r="S22" i="49"/>
  <c r="T22" i="49"/>
  <c r="E23" i="49"/>
  <c r="I23" i="49"/>
  <c r="M23" i="49"/>
  <c r="Q23" i="49"/>
  <c r="R23" i="49"/>
  <c r="S23" i="49"/>
  <c r="T23" i="49"/>
  <c r="Q24" i="49"/>
  <c r="R24" i="49"/>
  <c r="S24" i="49"/>
  <c r="T24" i="49"/>
  <c r="U24" i="49"/>
  <c r="R25" i="49"/>
  <c r="S25" i="49"/>
  <c r="T25" i="49"/>
  <c r="Q26" i="49"/>
  <c r="R26" i="49"/>
  <c r="S26" i="49"/>
  <c r="T26" i="49"/>
  <c r="U26" i="49"/>
  <c r="B27" i="49"/>
  <c r="C27" i="49"/>
  <c r="D27" i="49"/>
  <c r="E27" i="49"/>
  <c r="J27" i="49"/>
  <c r="J31" i="49"/>
  <c r="K27" i="49"/>
  <c r="K31" i="49"/>
  <c r="L27" i="49"/>
  <c r="M27" i="49"/>
  <c r="N27" i="49"/>
  <c r="R27" i="49"/>
  <c r="R31" i="49"/>
  <c r="O27" i="49"/>
  <c r="O31" i="49"/>
  <c r="P27" i="49"/>
  <c r="S27" i="49"/>
  <c r="R28" i="49"/>
  <c r="S28" i="49"/>
  <c r="T28" i="49"/>
  <c r="E29" i="49"/>
  <c r="M29" i="49"/>
  <c r="Q29" i="49"/>
  <c r="R29" i="49"/>
  <c r="S29" i="49"/>
  <c r="T29" i="49"/>
  <c r="E30" i="49"/>
  <c r="I30" i="49"/>
  <c r="M30" i="49"/>
  <c r="B31" i="49"/>
  <c r="C31" i="49"/>
  <c r="D31" i="49"/>
  <c r="F31" i="49"/>
  <c r="G31" i="49"/>
  <c r="H31" i="49"/>
  <c r="L31" i="49"/>
  <c r="M31" i="49"/>
  <c r="M15" i="49"/>
  <c r="M19" i="49"/>
  <c r="U7" i="49"/>
  <c r="U8" i="49"/>
  <c r="P31" i="49"/>
  <c r="Q31" i="49"/>
  <c r="U22" i="49"/>
  <c r="N31" i="49"/>
  <c r="U20" i="49"/>
  <c r="Q27" i="49"/>
  <c r="U17" i="49"/>
  <c r="O19" i="49"/>
  <c r="Q15" i="49"/>
  <c r="P19" i="49"/>
  <c r="Q19" i="49"/>
  <c r="I15" i="49"/>
  <c r="U12" i="49"/>
  <c r="U9" i="49"/>
  <c r="U23" i="49"/>
  <c r="U29" i="49"/>
  <c r="E31" i="49"/>
  <c r="S31" i="49"/>
  <c r="E19" i="49"/>
  <c r="T15" i="49"/>
  <c r="T19" i="49"/>
  <c r="U19" i="49"/>
  <c r="U15" i="49"/>
  <c r="I31" i="49"/>
  <c r="T27" i="49"/>
  <c r="T31" i="49"/>
  <c r="U31" i="49"/>
  <c r="U27" i="49"/>
</calcChain>
</file>

<file path=xl/sharedStrings.xml><?xml version="1.0" encoding="utf-8"?>
<sst xmlns="http://schemas.openxmlformats.org/spreadsheetml/2006/main" count="54" uniqueCount="38">
  <si>
    <t>ÖSSZESEN</t>
  </si>
  <si>
    <t>K1-8. Költségvetési kiadások</t>
  </si>
  <si>
    <t>K1. Személyi juttatások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</si>
  <si>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</si>
  <si>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</si>
  <si>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</si>
  <si>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</si>
  <si>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</si>
  <si>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</si>
  <si>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</si>
  <si>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</si>
  <si>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</si>
  <si>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</si>
  <si>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</si>
  <si>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</si>
  <si>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</si>
  <si>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</si>
  <si>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KIADÁSOK ÖSSZESEN (K1-9)</t>
  </si>
  <si>
    <t>BEVÉTELEK ÖSSZESEN (B1-8)</t>
  </si>
  <si>
    <t>Az egységes rovatrend szerint a kiemelt kiadási és bevételi jogcímek</t>
  </si>
  <si>
    <t>Megnevezés</t>
  </si>
  <si>
    <t>Önkormányzati előirányzatok</t>
  </si>
  <si>
    <t>B813. Maradvány igénybevétele</t>
  </si>
  <si>
    <t>B8. Egyéb finanszírozási bevételek</t>
  </si>
  <si>
    <t xml:space="preserve"> Répcelaki Közös Önkormányzati Hivatal</t>
  </si>
  <si>
    <t>Módosított ei.</t>
  </si>
  <si>
    <t>Teljesítés</t>
  </si>
  <si>
    <t>Eredeti ei.</t>
  </si>
  <si>
    <t>K2. Munkaadókat terhelő járulékok és szociális hj. adó</t>
  </si>
  <si>
    <t>%</t>
  </si>
  <si>
    <t xml:space="preserve">K915. Központi , irányítószervi támogatás </t>
  </si>
  <si>
    <t>K 9121 Forgatási célú belföldi értékpapír vásárlás</t>
  </si>
  <si>
    <t>K 914 Államháztartáson belüli megelőlegezések visszafizetése</t>
  </si>
  <si>
    <t>B814 Államháztartáson belüli megelőlegezések</t>
  </si>
  <si>
    <t>Répcelaki Művelődési Ház és Könyvtár</t>
  </si>
  <si>
    <t xml:space="preserve"> Répcelaki Bölcsőde és Idősek Klubja</t>
  </si>
  <si>
    <t xml:space="preserve">Répcelak Város Önkormányzatának  2020. évi zárszámadása </t>
  </si>
  <si>
    <t>1. melléklet a 8/2021.(V.28.)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</si>
</sst>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b/>
      <sz val="10"/>
      <name val="Georgia"/>
      <family val="1"/>
      <charset val="238"/>
    </font>
    <font>
      <b/>
      <sz val="9"/>
      <color indexed="8"/>
      <name val="Bookman Old Style"/>
      <family val="1"/>
      <charset val="238"/>
    </font>
    <font>
      <b/>
      <sz val="8"/>
      <color indexed="8"/>
      <name val="Bookman Old Style"/>
      <family val="1"/>
      <charset val="238"/>
    </font>
    <font>
      <b/>
      <sz val="8"/>
      <name val="Georgia"/>
      <family val="1"/>
      <charset val="238"/>
    </font>
    <font>
      <sz val="10"/>
      <name val="MS Sans Serif"/>
      <family val="2"/>
      <charset val="238"/>
    </font>
    <font>
      <sz val="9"/>
      <color indexed="8"/>
      <name val="Bookman Old Style"/>
      <family val="1"/>
      <charset val="238"/>
    </font>
    <font>
      <b/>
      <sz val="11"/>
      <name val="Cambria"/>
      <family val="1"/>
      <charset val="238"/>
    </font>
    <font>
      <b/>
      <sz val="9"/>
      <name val="Cambria"/>
      <family val="1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7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61">
    <xf numFmtId="0" fontId="0" fillId="0" borderId="0" xfId="0"/>
    <xf numFmtId="0" fontId="10" fillId="0" borderId="0" xfId="0" applyFont="1"/>
    <xf numFmtId="0" fontId="0" fillId="0" borderId="0" xfId="0" applyBorder="1"/>
    <xf numFmtId="0" fontId="0" fillId="0" borderId="1" xfId="0" applyBorder="1"/>
    <xf numFmtId="0" fontId="10" fillId="0" borderId="1" xfId="0" applyFont="1" applyBorder="1"/>
    <xf numFmtId="0" fontId="8" fillId="0" borderId="0" xfId="0" applyFont="1"/>
    <xf numFmtId="0" fontId="6" fillId="0" borderId="1" xfId="0" applyFont="1" applyBorder="1"/>
    <xf numFmtId="0" fontId="24" fillId="0" borderId="1" xfId="0" applyFont="1" applyBorder="1"/>
    <xf numFmtId="0" fontId="3" fillId="0" borderId="1" xfId="0" applyFont="1" applyBorder="1"/>
    <xf numFmtId="0" fontId="6" fillId="4" borderId="1" xfId="0" applyFont="1" applyFill="1" applyBorder="1"/>
    <xf numFmtId="0" fontId="6" fillId="5" borderId="1" xfId="0" applyFont="1" applyFill="1" applyBorder="1"/>
    <xf numFmtId="0" fontId="4" fillId="0" borderId="0" xfId="0" applyFont="1"/>
    <xf numFmtId="0" fontId="25" fillId="0" borderId="0" xfId="0" applyFont="1"/>
    <xf numFmtId="0" fontId="24" fillId="5" borderId="1" xfId="0" applyFont="1" applyFill="1" applyBorder="1"/>
    <xf numFmtId="0" fontId="4" fillId="0" borderId="1" xfId="0" applyFont="1" applyBorder="1"/>
    <xf numFmtId="0" fontId="3" fillId="2" borderId="1" xfId="0" applyFont="1" applyFill="1" applyBorder="1"/>
    <xf numFmtId="0" fontId="0" fillId="0" borderId="1" xfId="0" applyFont="1" applyBorder="1" applyAlignment="1">
      <alignment horizontal="center"/>
    </xf>
    <xf numFmtId="0" fontId="14" fillId="3" borderId="1" xfId="6" applyFont="1" applyFill="1" applyBorder="1" applyAlignment="1">
      <alignment horizontal="center" vertical="center" wrapText="1"/>
    </xf>
    <xf numFmtId="0" fontId="26" fillId="0" borderId="1" xfId="0" applyFont="1" applyBorder="1"/>
    <xf numFmtId="0" fontId="24" fillId="3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3" fillId="4" borderId="1" xfId="0" applyFont="1" applyFill="1" applyBorder="1"/>
    <xf numFmtId="0" fontId="6" fillId="6" borderId="1" xfId="0" applyFont="1" applyFill="1" applyBorder="1"/>
    <xf numFmtId="0" fontId="0" fillId="3" borderId="1" xfId="0" applyFill="1" applyBorder="1" applyAlignment="1">
      <alignment horizontal="center" vertical="center"/>
    </xf>
    <xf numFmtId="9" fontId="10" fillId="0" borderId="1" xfId="15" applyFont="1" applyBorder="1"/>
    <xf numFmtId="9" fontId="6" fillId="5" borderId="1" xfId="15" applyFont="1" applyFill="1" applyBorder="1"/>
    <xf numFmtId="9" fontId="6" fillId="0" borderId="1" xfId="15" applyFont="1" applyBorder="1"/>
    <xf numFmtId="9" fontId="15" fillId="0" borderId="1" xfId="15" applyFont="1" applyBorder="1"/>
    <xf numFmtId="0" fontId="0" fillId="0" borderId="0" xfId="0" applyFill="1"/>
    <xf numFmtId="9" fontId="23" fillId="0" borderId="1" xfId="15" applyFont="1" applyBorder="1"/>
    <xf numFmtId="9" fontId="24" fillId="0" borderId="1" xfId="15" applyFont="1" applyBorder="1"/>
    <xf numFmtId="9" fontId="24" fillId="5" borderId="1" xfId="15" applyFont="1" applyFill="1" applyBorder="1"/>
    <xf numFmtId="9" fontId="5" fillId="0" borderId="1" xfId="15" applyFont="1" applyBorder="1"/>
    <xf numFmtId="9" fontId="5" fillId="5" borderId="1" xfId="15" applyFont="1" applyFill="1" applyBorder="1"/>
    <xf numFmtId="0" fontId="27" fillId="0" borderId="0" xfId="0" applyFont="1"/>
    <xf numFmtId="0" fontId="8" fillId="6" borderId="0" xfId="0" applyFont="1" applyFill="1"/>
    <xf numFmtId="9" fontId="4" fillId="0" borderId="1" xfId="15" applyFont="1" applyBorder="1"/>
    <xf numFmtId="9" fontId="19" fillId="0" borderId="1" xfId="15" applyFont="1" applyBorder="1"/>
    <xf numFmtId="9" fontId="3" fillId="0" borderId="1" xfId="15" applyFont="1" applyBorder="1"/>
    <xf numFmtId="0" fontId="15" fillId="0" borderId="1" xfId="0" applyFont="1" applyBorder="1"/>
    <xf numFmtId="0" fontId="16" fillId="0" borderId="1" xfId="0" applyFont="1" applyBorder="1"/>
    <xf numFmtId="0" fontId="3" fillId="5" borderId="1" xfId="0" applyFont="1" applyFill="1" applyBorder="1"/>
    <xf numFmtId="0" fontId="26" fillId="0" borderId="5" xfId="0" applyFont="1" applyFill="1" applyBorder="1"/>
    <xf numFmtId="9" fontId="3" fillId="5" borderId="1" xfId="15" applyFont="1" applyFill="1" applyBorder="1"/>
    <xf numFmtId="0" fontId="10" fillId="6" borderId="0" xfId="0" applyFont="1" applyFill="1"/>
    <xf numFmtId="0" fontId="4" fillId="6" borderId="0" xfId="0" applyFont="1" applyFill="1"/>
    <xf numFmtId="9" fontId="16" fillId="0" borderId="1" xfId="15" applyFont="1" applyBorder="1"/>
    <xf numFmtId="9" fontId="15" fillId="5" borderId="1" xfId="15" applyFont="1" applyFill="1" applyBorder="1"/>
    <xf numFmtId="9" fontId="3" fillId="0" borderId="1" xfId="15" applyFont="1" applyFill="1" applyBorder="1"/>
    <xf numFmtId="0" fontId="3" fillId="5" borderId="1" xfId="0" applyFont="1" applyFill="1" applyBorder="1" applyAlignment="1"/>
    <xf numFmtId="0" fontId="20" fillId="3" borderId="1" xfId="6" applyFont="1" applyFill="1" applyBorder="1" applyAlignment="1">
      <alignment horizontal="center" vertical="center" wrapText="1"/>
    </xf>
    <xf numFmtId="0" fontId="21" fillId="3" borderId="1" xfId="6" applyFont="1" applyFill="1" applyBorder="1" applyAlignment="1">
      <alignment horizontal="center" vertical="center" wrapText="1"/>
    </xf>
    <xf numFmtId="0" fontId="22" fillId="3" borderId="1" xfId="6" applyFont="1" applyFill="1" applyBorder="1" applyAlignment="1">
      <alignment horizontal="center" vertical="center" wrapText="1"/>
    </xf>
    <xf numFmtId="0" fontId="17" fillId="3" borderId="4" xfId="6" applyFont="1" applyFill="1" applyBorder="1" applyAlignment="1">
      <alignment horizontal="center" vertical="center" wrapText="1"/>
    </xf>
    <xf numFmtId="0" fontId="17" fillId="3" borderId="2" xfId="6" applyFont="1" applyFill="1" applyBorder="1" applyAlignment="1">
      <alignment horizontal="center" vertical="center" wrapText="1"/>
    </xf>
    <xf numFmtId="0" fontId="17" fillId="3" borderId="3" xfId="6" applyFont="1" applyFill="1" applyBorder="1" applyAlignment="1">
      <alignment horizontal="center" vertical="center" wrapText="1"/>
    </xf>
    <xf numFmtId="0" fontId="14" fillId="3" borderId="4" xfId="6" applyFont="1" applyFill="1" applyBorder="1" applyAlignment="1">
      <alignment horizontal="center" vertical="center" wrapText="1"/>
    </xf>
    <xf numFmtId="0" fontId="14" fillId="3" borderId="2" xfId="6" applyFont="1" applyFill="1" applyBorder="1" applyAlignment="1">
      <alignment horizontal="center" vertical="center" wrapText="1"/>
    </xf>
    <xf numFmtId="0" fontId="14" fillId="3" borderId="3" xfId="6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22">
    <cellStyle name="Ezres 2" xfId="1" xr:uid="{00000000-0005-0000-0000-000000000000}"/>
    <cellStyle name="Ezres 3" xfId="2" xr:uid="{00000000-0005-0000-0000-000001000000}"/>
    <cellStyle name="Ezres 3 2" xfId="3" xr:uid="{00000000-0005-0000-0000-000002000000}"/>
    <cellStyle name="Ezres 4" xfId="4" xr:uid="{00000000-0005-0000-0000-000003000000}"/>
    <cellStyle name="Normál" xfId="0" builtinId="0"/>
    <cellStyle name="Normál 2" xfId="5" xr:uid="{00000000-0005-0000-0000-000005000000}"/>
    <cellStyle name="Normál 2 2" xfId="6" xr:uid="{00000000-0005-0000-0000-000006000000}"/>
    <cellStyle name="Normál 2 2 2" xfId="7" xr:uid="{00000000-0005-0000-0000-000007000000}"/>
    <cellStyle name="Normál 2 3" xfId="8" xr:uid="{00000000-0005-0000-0000-000008000000}"/>
    <cellStyle name="Normál 2_Másolat eredetije14.sz.mell. Ei.felhaszn.és likviditási ütemterv 2011." xfId="9" xr:uid="{00000000-0005-0000-0000-000009000000}"/>
    <cellStyle name="Normál 3" xfId="10" xr:uid="{00000000-0005-0000-0000-00000A000000}"/>
    <cellStyle name="Normál 3 2" xfId="11" xr:uid="{00000000-0005-0000-0000-00000B000000}"/>
    <cellStyle name="Normál 4" xfId="12" xr:uid="{00000000-0005-0000-0000-00000C000000}"/>
    <cellStyle name="Normál 5" xfId="13" xr:uid="{00000000-0005-0000-0000-00000D000000}"/>
    <cellStyle name="Normal_KTRSZJ" xfId="14" xr:uid="{00000000-0005-0000-0000-00000E000000}"/>
    <cellStyle name="Százalék" xfId="15" builtinId="5"/>
    <cellStyle name="Százalék 2" xfId="16" xr:uid="{00000000-0005-0000-0000-000010000000}"/>
    <cellStyle name="Százalék 2 2" xfId="17" xr:uid="{00000000-0005-0000-0000-000011000000}"/>
    <cellStyle name="Százalék 2 2 2" xfId="18" xr:uid="{00000000-0005-0000-0000-000012000000}"/>
    <cellStyle name="Százalék 2 3" xfId="19" xr:uid="{00000000-0005-0000-0000-000013000000}"/>
    <cellStyle name="Százalék 3" xfId="20" xr:uid="{00000000-0005-0000-0000-000014000000}"/>
    <cellStyle name="Százalék 4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6"/>
  <sheetViews>
    <sheetView tabSelected="1" view="pageLayout" zoomScale="87" zoomScaleNormal="100" zoomScalePageLayoutView="87" workbookViewId="0">
      <selection activeCell="B5" sqref="B5:E5"/>
    </sheetView>
  </sheetViews>
  <sheetFormatPr defaultRowHeight="15" x14ac:dyDescent="0.25"/>
  <cols>
    <col min="1" max="1" width="37.85546875" style="12" customWidth="1"/>
    <col min="2" max="2" width="7.5703125" style="12" customWidth="1"/>
    <col min="3" max="3" width="9.85546875" customWidth="1"/>
    <col min="4" max="4" width="10.140625" customWidth="1"/>
    <col min="5" max="5" width="6.7109375" customWidth="1"/>
    <col min="6" max="6" width="8.5703125" customWidth="1"/>
    <col min="7" max="7" width="9.28515625" customWidth="1"/>
    <col min="8" max="8" width="9" customWidth="1"/>
    <col min="9" max="9" width="8.28515625" customWidth="1"/>
    <col min="10" max="10" width="9" customWidth="1"/>
    <col min="11" max="11" width="8.7109375" customWidth="1"/>
    <col min="12" max="12" width="9.140625" customWidth="1"/>
    <col min="13" max="13" width="7.85546875" customWidth="1"/>
    <col min="14" max="14" width="10.5703125" customWidth="1"/>
    <col min="15" max="15" width="12" customWidth="1"/>
    <col min="16" max="16" width="12.5703125" customWidth="1"/>
    <col min="17" max="17" width="9" customWidth="1"/>
    <col min="18" max="18" width="10.5703125" customWidth="1"/>
    <col min="19" max="19" width="12.140625" customWidth="1"/>
    <col min="20" max="20" width="10" customWidth="1"/>
    <col min="21" max="21" width="6.7109375" customWidth="1"/>
  </cols>
  <sheetData>
    <row r="2" spans="1:21" ht="18" x14ac:dyDescent="0.25">
      <c r="A2" s="59" t="s">
        <v>36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1" ht="21.75" customHeight="1" x14ac:dyDescent="0.25">
      <c r="A3" s="60" t="s">
        <v>19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21" ht="22.5" customHeight="1" x14ac:dyDescent="0.25">
      <c r="G4" t="s">
        <v>37</v>
      </c>
    </row>
    <row r="5" spans="1:21" ht="54.75" customHeight="1" x14ac:dyDescent="0.25">
      <c r="A5" s="16" t="s">
        <v>20</v>
      </c>
      <c r="B5" s="56" t="s">
        <v>35</v>
      </c>
      <c r="C5" s="57"/>
      <c r="D5" s="57"/>
      <c r="E5" s="58"/>
      <c r="F5" s="53" t="s">
        <v>34</v>
      </c>
      <c r="G5" s="54"/>
      <c r="H5" s="54"/>
      <c r="I5" s="55"/>
      <c r="J5" s="53" t="s">
        <v>24</v>
      </c>
      <c r="K5" s="54"/>
      <c r="L5" s="54"/>
      <c r="M5" s="55"/>
      <c r="N5" s="53" t="s">
        <v>21</v>
      </c>
      <c r="O5" s="54"/>
      <c r="P5" s="54"/>
      <c r="Q5" s="55"/>
      <c r="R5" s="56" t="s">
        <v>0</v>
      </c>
      <c r="S5" s="57"/>
      <c r="T5" s="57"/>
      <c r="U5" s="58"/>
    </row>
    <row r="6" spans="1:21" ht="54.75" customHeight="1" x14ac:dyDescent="0.25">
      <c r="A6" s="16"/>
      <c r="B6" s="19" t="s">
        <v>27</v>
      </c>
      <c r="C6" s="51" t="s">
        <v>25</v>
      </c>
      <c r="D6" s="19" t="s">
        <v>26</v>
      </c>
      <c r="E6" s="19" t="s">
        <v>29</v>
      </c>
      <c r="F6" s="19" t="s">
        <v>27</v>
      </c>
      <c r="G6" s="50" t="s">
        <v>25</v>
      </c>
      <c r="H6" s="19" t="s">
        <v>26</v>
      </c>
      <c r="I6" s="19" t="s">
        <v>29</v>
      </c>
      <c r="J6" s="19" t="s">
        <v>27</v>
      </c>
      <c r="K6" s="17" t="s">
        <v>25</v>
      </c>
      <c r="L6" s="19" t="s">
        <v>26</v>
      </c>
      <c r="M6" s="19" t="s">
        <v>29</v>
      </c>
      <c r="N6" s="19" t="s">
        <v>27</v>
      </c>
      <c r="O6" s="52" t="s">
        <v>25</v>
      </c>
      <c r="P6" s="19" t="s">
        <v>26</v>
      </c>
      <c r="Q6" s="19" t="s">
        <v>29</v>
      </c>
      <c r="R6" s="19" t="s">
        <v>27</v>
      </c>
      <c r="S6" s="17" t="s">
        <v>25</v>
      </c>
      <c r="T6" s="19" t="s">
        <v>26</v>
      </c>
      <c r="U6" s="23" t="s">
        <v>29</v>
      </c>
    </row>
    <row r="7" spans="1:21" ht="15.75" x14ac:dyDescent="0.3">
      <c r="A7" s="14" t="s">
        <v>2</v>
      </c>
      <c r="B7" s="14">
        <v>25743</v>
      </c>
      <c r="C7" s="4">
        <v>30159</v>
      </c>
      <c r="D7" s="4">
        <v>28401</v>
      </c>
      <c r="E7" s="36">
        <f>D7/C7</f>
        <v>0.9417089426041978</v>
      </c>
      <c r="F7" s="4">
        <v>21460</v>
      </c>
      <c r="G7" s="4">
        <v>23188</v>
      </c>
      <c r="H7" s="4">
        <v>22857</v>
      </c>
      <c r="I7" s="24">
        <f>H7/G7</f>
        <v>0.98572537519406589</v>
      </c>
      <c r="J7" s="4">
        <v>88622</v>
      </c>
      <c r="K7" s="4">
        <v>92897</v>
      </c>
      <c r="L7" s="4">
        <v>92395</v>
      </c>
      <c r="M7" s="24">
        <f>L7/K7</f>
        <v>0.99459616564582276</v>
      </c>
      <c r="N7" s="4">
        <v>35627</v>
      </c>
      <c r="O7" s="4">
        <v>37232</v>
      </c>
      <c r="P7" s="4">
        <v>32746</v>
      </c>
      <c r="Q7" s="24">
        <f>P7/O7</f>
        <v>0.87951224752900725</v>
      </c>
      <c r="R7" s="3">
        <f t="shared" ref="R7:R15" si="0">SUM(F7,J7,B7,N7)</f>
        <v>171452</v>
      </c>
      <c r="S7" s="3">
        <f t="shared" ref="S7:S15" si="1">SUM(G7,K7,C7,O7)</f>
        <v>183476</v>
      </c>
      <c r="T7" s="3">
        <f t="shared" ref="T7:T15" si="2">SUM(H7,L7,D7,P7)</f>
        <v>176399</v>
      </c>
      <c r="U7" s="29">
        <f>T7/S7</f>
        <v>0.96142819769343124</v>
      </c>
    </row>
    <row r="8" spans="1:21" ht="15.75" x14ac:dyDescent="0.3">
      <c r="A8" s="20" t="s">
        <v>28</v>
      </c>
      <c r="B8" s="14">
        <v>4696</v>
      </c>
      <c r="C8" s="4">
        <v>5198</v>
      </c>
      <c r="D8" s="4">
        <v>5015</v>
      </c>
      <c r="E8" s="36">
        <f>D8/C8</f>
        <v>0.96479415159676796</v>
      </c>
      <c r="F8" s="4">
        <v>3962</v>
      </c>
      <c r="G8" s="4">
        <v>4040</v>
      </c>
      <c r="H8" s="4">
        <v>3770</v>
      </c>
      <c r="I8" s="24">
        <f>H8/G8</f>
        <v>0.93316831683168322</v>
      </c>
      <c r="J8" s="4">
        <v>16375</v>
      </c>
      <c r="K8" s="4">
        <v>16229</v>
      </c>
      <c r="L8" s="4">
        <v>15465</v>
      </c>
      <c r="M8" s="24">
        <f>L8/K8</f>
        <v>0.95292377842134446</v>
      </c>
      <c r="N8" s="4">
        <v>7980</v>
      </c>
      <c r="O8" s="4">
        <v>8138</v>
      </c>
      <c r="P8" s="4">
        <v>5124</v>
      </c>
      <c r="Q8" s="24">
        <f t="shared" ref="Q8:Q31" si="3">P8/O8</f>
        <v>0.62963873187515362</v>
      </c>
      <c r="R8" s="3">
        <f t="shared" si="0"/>
        <v>33013</v>
      </c>
      <c r="S8" s="3">
        <f t="shared" si="1"/>
        <v>33605</v>
      </c>
      <c r="T8" s="3">
        <f t="shared" si="2"/>
        <v>29374</v>
      </c>
      <c r="U8" s="29">
        <f t="shared" ref="U8:U31" si="4">T8/S8</f>
        <v>0.87409611664930809</v>
      </c>
    </row>
    <row r="9" spans="1:21" ht="15.75" x14ac:dyDescent="0.3">
      <c r="A9" s="14" t="s">
        <v>3</v>
      </c>
      <c r="B9" s="14">
        <v>13765</v>
      </c>
      <c r="C9" s="4">
        <v>14265</v>
      </c>
      <c r="D9" s="4">
        <v>12150</v>
      </c>
      <c r="E9" s="24">
        <f>D9/C9</f>
        <v>0.8517350157728707</v>
      </c>
      <c r="F9" s="4">
        <v>33509</v>
      </c>
      <c r="G9" s="4">
        <v>26911</v>
      </c>
      <c r="H9" s="4">
        <v>19759</v>
      </c>
      <c r="I9" s="24">
        <f>H9/G9</f>
        <v>0.73423507116049203</v>
      </c>
      <c r="J9" s="4">
        <v>14800</v>
      </c>
      <c r="K9" s="4">
        <v>16403</v>
      </c>
      <c r="L9" s="4">
        <v>14916</v>
      </c>
      <c r="M9" s="24">
        <f>L9/K9</f>
        <v>0.90934585136865209</v>
      </c>
      <c r="N9" s="4">
        <v>191493</v>
      </c>
      <c r="O9" s="4">
        <v>201325</v>
      </c>
      <c r="P9" s="4">
        <v>153410</v>
      </c>
      <c r="Q9" s="24">
        <f t="shared" si="3"/>
        <v>0.76200173848255304</v>
      </c>
      <c r="R9" s="3">
        <f t="shared" si="0"/>
        <v>253567</v>
      </c>
      <c r="S9" s="3">
        <f t="shared" si="1"/>
        <v>258904</v>
      </c>
      <c r="T9" s="3">
        <f t="shared" si="2"/>
        <v>200235</v>
      </c>
      <c r="U9" s="29">
        <f t="shared" si="4"/>
        <v>0.77339477180731087</v>
      </c>
    </row>
    <row r="10" spans="1:21" ht="15.75" x14ac:dyDescent="0.3">
      <c r="A10" s="14" t="s">
        <v>4</v>
      </c>
      <c r="B10" s="14"/>
      <c r="C10" s="4"/>
      <c r="D10" s="4"/>
      <c r="E10" s="24"/>
      <c r="F10" s="4"/>
      <c r="G10" s="4"/>
      <c r="H10" s="4"/>
      <c r="I10" s="24"/>
      <c r="J10" s="4"/>
      <c r="K10" s="4"/>
      <c r="L10" s="4"/>
      <c r="M10" s="24"/>
      <c r="N10" s="4">
        <v>7000</v>
      </c>
      <c r="O10" s="4">
        <v>7000</v>
      </c>
      <c r="P10" s="4">
        <v>5608</v>
      </c>
      <c r="Q10" s="24">
        <f t="shared" si="3"/>
        <v>0.80114285714285716</v>
      </c>
      <c r="R10" s="3">
        <f t="shared" si="0"/>
        <v>7000</v>
      </c>
      <c r="S10" s="3">
        <f t="shared" si="1"/>
        <v>7000</v>
      </c>
      <c r="T10" s="3">
        <f t="shared" si="2"/>
        <v>5608</v>
      </c>
      <c r="U10" s="29">
        <f t="shared" si="4"/>
        <v>0.80114285714285716</v>
      </c>
    </row>
    <row r="11" spans="1:21" ht="15.75" x14ac:dyDescent="0.3">
      <c r="A11" s="14" t="s">
        <v>5</v>
      </c>
      <c r="B11" s="14"/>
      <c r="C11" s="4"/>
      <c r="D11" s="4"/>
      <c r="E11" s="36"/>
      <c r="F11" s="4"/>
      <c r="G11" s="4"/>
      <c r="H11" s="4"/>
      <c r="I11" s="24"/>
      <c r="J11" s="4"/>
      <c r="K11" s="4"/>
      <c r="L11" s="4"/>
      <c r="M11" s="24"/>
      <c r="N11" s="4">
        <v>288380</v>
      </c>
      <c r="O11" s="4">
        <v>276468</v>
      </c>
      <c r="P11" s="4">
        <v>187349</v>
      </c>
      <c r="Q11" s="24">
        <f t="shared" si="3"/>
        <v>0.67765166312195269</v>
      </c>
      <c r="R11" s="3">
        <f t="shared" si="0"/>
        <v>288380</v>
      </c>
      <c r="S11" s="3">
        <f t="shared" si="1"/>
        <v>276468</v>
      </c>
      <c r="T11" s="3">
        <f t="shared" si="2"/>
        <v>187349</v>
      </c>
      <c r="U11" s="29">
        <f t="shared" si="4"/>
        <v>0.67765166312195269</v>
      </c>
    </row>
    <row r="12" spans="1:21" ht="15.75" x14ac:dyDescent="0.3">
      <c r="A12" s="14" t="s">
        <v>6</v>
      </c>
      <c r="B12" s="14">
        <v>300</v>
      </c>
      <c r="C12" s="4">
        <v>1685</v>
      </c>
      <c r="D12" s="4">
        <v>460</v>
      </c>
      <c r="E12" s="24">
        <f>D12/C12</f>
        <v>0.27299703264094954</v>
      </c>
      <c r="F12" s="4">
        <v>1500</v>
      </c>
      <c r="G12" s="4">
        <v>1652</v>
      </c>
      <c r="H12" s="4">
        <v>1119</v>
      </c>
      <c r="I12" s="24">
        <f>H12/G12</f>
        <v>0.67736077481840196</v>
      </c>
      <c r="J12" s="4">
        <v>885</v>
      </c>
      <c r="K12" s="4">
        <v>885</v>
      </c>
      <c r="L12" s="4">
        <v>254</v>
      </c>
      <c r="M12" s="24">
        <f>L12/K12</f>
        <v>0.28700564971751413</v>
      </c>
      <c r="N12" s="4">
        <v>1575968</v>
      </c>
      <c r="O12" s="4">
        <v>1633164</v>
      </c>
      <c r="P12" s="4">
        <v>899643</v>
      </c>
      <c r="Q12" s="24">
        <f t="shared" si="3"/>
        <v>0.55085894619278897</v>
      </c>
      <c r="R12" s="3">
        <f t="shared" si="0"/>
        <v>1578653</v>
      </c>
      <c r="S12" s="3">
        <f t="shared" si="1"/>
        <v>1637386</v>
      </c>
      <c r="T12" s="3">
        <f t="shared" si="2"/>
        <v>901476</v>
      </c>
      <c r="U12" s="29">
        <f t="shared" si="4"/>
        <v>0.55055802358148909</v>
      </c>
    </row>
    <row r="13" spans="1:21" ht="15.75" x14ac:dyDescent="0.3">
      <c r="A13" s="14" t="s">
        <v>7</v>
      </c>
      <c r="B13" s="14"/>
      <c r="C13" s="4"/>
      <c r="D13" s="4"/>
      <c r="E13" s="24"/>
      <c r="F13" s="4"/>
      <c r="G13" s="4"/>
      <c r="H13" s="4"/>
      <c r="I13" s="24"/>
      <c r="J13" s="4"/>
      <c r="K13" s="4"/>
      <c r="L13" s="4"/>
      <c r="M13" s="24"/>
      <c r="N13" s="4">
        <v>33549</v>
      </c>
      <c r="O13" s="4">
        <v>30310</v>
      </c>
      <c r="P13" s="4">
        <v>12783</v>
      </c>
      <c r="Q13" s="24">
        <f t="shared" si="3"/>
        <v>0.42174199934015177</v>
      </c>
      <c r="R13" s="3">
        <f t="shared" si="0"/>
        <v>33549</v>
      </c>
      <c r="S13" s="3">
        <f t="shared" si="1"/>
        <v>30310</v>
      </c>
      <c r="T13" s="3">
        <f t="shared" si="2"/>
        <v>12783</v>
      </c>
      <c r="U13" s="29">
        <f t="shared" si="4"/>
        <v>0.42174199934015177</v>
      </c>
    </row>
    <row r="14" spans="1:21" ht="15.75" x14ac:dyDescent="0.3">
      <c r="A14" s="14" t="s">
        <v>8</v>
      </c>
      <c r="B14" s="14"/>
      <c r="C14" s="4"/>
      <c r="D14" s="4"/>
      <c r="E14" s="24"/>
      <c r="F14" s="4"/>
      <c r="G14" s="4"/>
      <c r="H14" s="4"/>
      <c r="I14" s="24"/>
      <c r="J14" s="4"/>
      <c r="K14" s="4"/>
      <c r="L14" s="4"/>
      <c r="M14" s="24"/>
      <c r="N14" s="4">
        <v>41330</v>
      </c>
      <c r="O14" s="4">
        <v>40502</v>
      </c>
      <c r="P14" s="4">
        <v>28004</v>
      </c>
      <c r="Q14" s="24">
        <f t="shared" si="3"/>
        <v>0.69142264579526935</v>
      </c>
      <c r="R14" s="3">
        <f t="shared" si="0"/>
        <v>41330</v>
      </c>
      <c r="S14" s="3">
        <f t="shared" si="1"/>
        <v>40502</v>
      </c>
      <c r="T14" s="3">
        <f t="shared" si="2"/>
        <v>28004</v>
      </c>
      <c r="U14" s="29">
        <f t="shared" si="4"/>
        <v>0.69142264579526935</v>
      </c>
    </row>
    <row r="15" spans="1:21" x14ac:dyDescent="0.25">
      <c r="A15" s="8" t="s">
        <v>1</v>
      </c>
      <c r="B15" s="8">
        <f t="shared" ref="B15:P15" si="5">SUM(B7:B14)</f>
        <v>44504</v>
      </c>
      <c r="C15" s="6">
        <f t="shared" si="5"/>
        <v>51307</v>
      </c>
      <c r="D15" s="6">
        <f t="shared" si="5"/>
        <v>46026</v>
      </c>
      <c r="E15" s="26">
        <f>D15/C15</f>
        <v>0.89707057516518218</v>
      </c>
      <c r="F15" s="6">
        <f t="shared" si="5"/>
        <v>60431</v>
      </c>
      <c r="G15" s="6">
        <f t="shared" si="5"/>
        <v>55791</v>
      </c>
      <c r="H15" s="6">
        <f t="shared" si="5"/>
        <v>47505</v>
      </c>
      <c r="I15" s="26">
        <f>H15/G15</f>
        <v>0.85148142173468844</v>
      </c>
      <c r="J15" s="8">
        <f t="shared" si="5"/>
        <v>120682</v>
      </c>
      <c r="K15" s="8">
        <f t="shared" si="5"/>
        <v>126414</v>
      </c>
      <c r="L15" s="8">
        <f t="shared" si="5"/>
        <v>123030</v>
      </c>
      <c r="M15" s="26">
        <f>L15/K15</f>
        <v>0.97323081304285919</v>
      </c>
      <c r="N15" s="8">
        <f t="shared" si="5"/>
        <v>2181327</v>
      </c>
      <c r="O15" s="6">
        <f t="shared" si="5"/>
        <v>2234139</v>
      </c>
      <c r="P15" s="6">
        <f t="shared" si="5"/>
        <v>1324667</v>
      </c>
      <c r="Q15" s="32">
        <f t="shared" si="3"/>
        <v>0.59292058372375223</v>
      </c>
      <c r="R15" s="18">
        <f t="shared" si="0"/>
        <v>2406944</v>
      </c>
      <c r="S15" s="18">
        <f t="shared" si="1"/>
        <v>2467651</v>
      </c>
      <c r="T15" s="18">
        <f t="shared" si="2"/>
        <v>1541228</v>
      </c>
      <c r="U15" s="30">
        <f t="shared" si="4"/>
        <v>0.6245729238048654</v>
      </c>
    </row>
    <row r="16" spans="1:21" x14ac:dyDescent="0.25">
      <c r="A16" s="39" t="s">
        <v>31</v>
      </c>
      <c r="B16" s="8"/>
      <c r="C16" s="6"/>
      <c r="D16" s="6"/>
      <c r="E16" s="26"/>
      <c r="F16" s="6"/>
      <c r="G16" s="6"/>
      <c r="H16" s="6"/>
      <c r="I16" s="26"/>
      <c r="J16" s="6"/>
      <c r="K16" s="6"/>
      <c r="L16" s="6"/>
      <c r="M16" s="26"/>
      <c r="N16" s="6"/>
      <c r="O16" s="6"/>
      <c r="P16" s="6"/>
      <c r="Q16" s="32"/>
      <c r="R16" s="18"/>
      <c r="S16" s="18"/>
      <c r="T16" s="18"/>
      <c r="U16" s="30"/>
    </row>
    <row r="17" spans="1:23" x14ac:dyDescent="0.25">
      <c r="A17" s="40" t="s">
        <v>32</v>
      </c>
      <c r="B17" s="8"/>
      <c r="C17" s="6"/>
      <c r="D17" s="6"/>
      <c r="E17" s="26"/>
      <c r="F17" s="6"/>
      <c r="G17" s="6"/>
      <c r="H17" s="6"/>
      <c r="I17" s="26"/>
      <c r="J17" s="6"/>
      <c r="K17" s="6"/>
      <c r="L17" s="6"/>
      <c r="M17" s="26"/>
      <c r="N17" s="6">
        <v>4941</v>
      </c>
      <c r="O17" s="6">
        <v>4941</v>
      </c>
      <c r="P17" s="6">
        <v>4941</v>
      </c>
      <c r="Q17" s="32">
        <f t="shared" si="3"/>
        <v>1</v>
      </c>
      <c r="R17" s="18">
        <f>SUM(F17,J17,B17,N17)</f>
        <v>4941</v>
      </c>
      <c r="S17" s="18">
        <f>SUM(G17,K17,C17,O17)</f>
        <v>4941</v>
      </c>
      <c r="T17" s="18">
        <f>SUM(H17,L17,D17,P17)</f>
        <v>4941</v>
      </c>
      <c r="U17" s="30">
        <f>T17/S17</f>
        <v>1</v>
      </c>
    </row>
    <row r="18" spans="1:23" x14ac:dyDescent="0.25">
      <c r="A18" s="39" t="s">
        <v>30</v>
      </c>
      <c r="B18" s="8"/>
      <c r="C18" s="6"/>
      <c r="D18" s="6"/>
      <c r="E18" s="24"/>
      <c r="F18" s="6"/>
      <c r="G18" s="6"/>
      <c r="H18" s="6"/>
      <c r="I18" s="24"/>
      <c r="J18" s="6"/>
      <c r="K18" s="6"/>
      <c r="L18" s="6"/>
      <c r="M18" s="24"/>
      <c r="N18" s="9">
        <v>213402</v>
      </c>
      <c r="O18" s="9">
        <v>216566</v>
      </c>
      <c r="P18" s="9">
        <v>204467</v>
      </c>
      <c r="Q18" s="32">
        <f t="shared" si="3"/>
        <v>0.9441325046406176</v>
      </c>
      <c r="R18" s="18">
        <v>0</v>
      </c>
      <c r="S18" s="18">
        <v>0</v>
      </c>
      <c r="T18" s="18">
        <v>0</v>
      </c>
      <c r="U18" s="30">
        <v>0</v>
      </c>
      <c r="V18" s="42"/>
      <c r="W18" s="2"/>
    </row>
    <row r="19" spans="1:23" x14ac:dyDescent="0.25">
      <c r="A19" s="15" t="s">
        <v>17</v>
      </c>
      <c r="B19" s="15">
        <f>SUM(B15:B18)</f>
        <v>44504</v>
      </c>
      <c r="C19" s="10">
        <f>SUM(C15:C18)</f>
        <v>51307</v>
      </c>
      <c r="D19" s="10">
        <f>SUM(D15:D18)</f>
        <v>46026</v>
      </c>
      <c r="E19" s="25">
        <f>D19/C19</f>
        <v>0.89707057516518218</v>
      </c>
      <c r="F19" s="10">
        <f>F15</f>
        <v>60431</v>
      </c>
      <c r="G19" s="10">
        <f>G15</f>
        <v>55791</v>
      </c>
      <c r="H19" s="10">
        <f>H15</f>
        <v>47505</v>
      </c>
      <c r="I19" s="25">
        <f>H19/G19</f>
        <v>0.85148142173468844</v>
      </c>
      <c r="J19" s="41">
        <f t="shared" ref="J19:P19" si="6">SUM(J15:J18)</f>
        <v>120682</v>
      </c>
      <c r="K19" s="41">
        <f t="shared" si="6"/>
        <v>126414</v>
      </c>
      <c r="L19" s="41">
        <f t="shared" si="6"/>
        <v>123030</v>
      </c>
      <c r="M19" s="25">
        <f>L19/K19</f>
        <v>0.97323081304285919</v>
      </c>
      <c r="N19" s="41">
        <f t="shared" si="6"/>
        <v>2399670</v>
      </c>
      <c r="O19" s="10">
        <f t="shared" si="6"/>
        <v>2455646</v>
      </c>
      <c r="P19" s="10">
        <f t="shared" si="6"/>
        <v>1534075</v>
      </c>
      <c r="Q19" s="33">
        <f t="shared" si="3"/>
        <v>0.62471341553302062</v>
      </c>
      <c r="R19" s="13">
        <f>SUM(R15:R18)</f>
        <v>2411885</v>
      </c>
      <c r="S19" s="13">
        <f>SUM(S15:S18)</f>
        <v>2472592</v>
      </c>
      <c r="T19" s="13">
        <f>SUM(T15:T18)</f>
        <v>1546169</v>
      </c>
      <c r="U19" s="31">
        <f t="shared" si="4"/>
        <v>0.62532314267780531</v>
      </c>
    </row>
    <row r="20" spans="1:23" ht="15.75" x14ac:dyDescent="0.3">
      <c r="A20" s="20" t="s">
        <v>10</v>
      </c>
      <c r="B20" s="14"/>
      <c r="C20" s="4"/>
      <c r="D20" s="4"/>
      <c r="E20" s="24"/>
      <c r="F20" s="4"/>
      <c r="G20" s="4"/>
      <c r="H20" s="4"/>
      <c r="I20" s="24"/>
      <c r="J20" s="4"/>
      <c r="K20" s="4"/>
      <c r="L20" s="4"/>
      <c r="M20" s="48"/>
      <c r="N20" s="4">
        <v>159735</v>
      </c>
      <c r="O20" s="4">
        <v>206154</v>
      </c>
      <c r="P20" s="4">
        <v>204507</v>
      </c>
      <c r="Q20" s="24">
        <f t="shared" si="3"/>
        <v>0.9920108268575919</v>
      </c>
      <c r="R20" s="3">
        <f t="shared" ref="R20:R29" si="7">SUM(F20,J20,B20,N20)</f>
        <v>159735</v>
      </c>
      <c r="S20" s="3">
        <f t="shared" ref="S20:S29" si="8">SUM(G20,K20,C20,O20)</f>
        <v>206154</v>
      </c>
      <c r="T20" s="3">
        <f t="shared" ref="T20:T29" si="9">SUM(H20,L20,D20,P20)</f>
        <v>204507</v>
      </c>
      <c r="U20" s="29">
        <f t="shared" si="4"/>
        <v>0.9920108268575919</v>
      </c>
    </row>
    <row r="21" spans="1:23" ht="15.75" x14ac:dyDescent="0.3">
      <c r="A21" s="20" t="s">
        <v>11</v>
      </c>
      <c r="B21" s="14"/>
      <c r="C21" s="4"/>
      <c r="D21" s="4"/>
      <c r="E21" s="24"/>
      <c r="F21" s="4"/>
      <c r="G21" s="4"/>
      <c r="H21" s="4"/>
      <c r="I21" s="24"/>
      <c r="J21" s="4"/>
      <c r="K21" s="4"/>
      <c r="L21" s="4"/>
      <c r="M21" s="24"/>
      <c r="N21" s="4">
        <v>972062</v>
      </c>
      <c r="O21" s="4">
        <v>986115</v>
      </c>
      <c r="P21" s="4">
        <v>673553</v>
      </c>
      <c r="Q21" s="24">
        <f t="shared" si="3"/>
        <v>0.68303696830491367</v>
      </c>
      <c r="R21" s="3">
        <f t="shared" si="7"/>
        <v>972062</v>
      </c>
      <c r="S21" s="3">
        <f t="shared" si="8"/>
        <v>986115</v>
      </c>
      <c r="T21" s="3">
        <f t="shared" si="9"/>
        <v>673553</v>
      </c>
      <c r="U21" s="29">
        <f t="shared" si="4"/>
        <v>0.68303696830491367</v>
      </c>
    </row>
    <row r="22" spans="1:23" ht="15.75" x14ac:dyDescent="0.3">
      <c r="A22" s="14" t="s">
        <v>12</v>
      </c>
      <c r="B22" s="14"/>
      <c r="C22" s="4"/>
      <c r="D22" s="4"/>
      <c r="E22" s="24"/>
      <c r="F22" s="4"/>
      <c r="G22" s="4"/>
      <c r="H22" s="4"/>
      <c r="I22" s="24"/>
      <c r="J22" s="4"/>
      <c r="K22" s="4"/>
      <c r="L22" s="4">
        <v>5</v>
      </c>
      <c r="M22" s="24"/>
      <c r="N22" s="4">
        <v>417000</v>
      </c>
      <c r="O22" s="4">
        <v>407000</v>
      </c>
      <c r="P22" s="4">
        <v>458471</v>
      </c>
      <c r="Q22" s="24">
        <f t="shared" si="3"/>
        <v>1.1264643734643736</v>
      </c>
      <c r="R22" s="3">
        <f t="shared" si="7"/>
        <v>417000</v>
      </c>
      <c r="S22" s="3">
        <f t="shared" si="8"/>
        <v>407000</v>
      </c>
      <c r="T22" s="3">
        <f t="shared" si="9"/>
        <v>458476</v>
      </c>
      <c r="U22" s="29">
        <f t="shared" si="4"/>
        <v>1.1264766584766586</v>
      </c>
    </row>
    <row r="23" spans="1:23" ht="15.75" x14ac:dyDescent="0.3">
      <c r="A23" s="14" t="s">
        <v>13</v>
      </c>
      <c r="B23" s="14">
        <v>3500</v>
      </c>
      <c r="C23" s="4">
        <v>4000</v>
      </c>
      <c r="D23" s="4">
        <v>4701</v>
      </c>
      <c r="E23" s="36">
        <f>D23/C23</f>
        <v>1.1752499999999999</v>
      </c>
      <c r="F23" s="4">
        <v>7735</v>
      </c>
      <c r="G23" s="4">
        <v>7735</v>
      </c>
      <c r="H23" s="4">
        <v>5524</v>
      </c>
      <c r="I23" s="36">
        <f>H23/G23</f>
        <v>0.71415643180349064</v>
      </c>
      <c r="J23" s="4">
        <v>980</v>
      </c>
      <c r="K23" s="4">
        <v>980</v>
      </c>
      <c r="L23" s="4">
        <v>975</v>
      </c>
      <c r="M23" s="24">
        <f>L23/K23</f>
        <v>0.99489795918367352</v>
      </c>
      <c r="N23" s="4">
        <v>32238</v>
      </c>
      <c r="O23" s="4">
        <v>32238</v>
      </c>
      <c r="P23" s="4">
        <v>24231</v>
      </c>
      <c r="Q23" s="24">
        <f t="shared" si="3"/>
        <v>0.75162851293504562</v>
      </c>
      <c r="R23" s="3">
        <f t="shared" si="7"/>
        <v>44453</v>
      </c>
      <c r="S23" s="3">
        <f t="shared" si="8"/>
        <v>44953</v>
      </c>
      <c r="T23" s="3">
        <f t="shared" si="9"/>
        <v>35431</v>
      </c>
      <c r="U23" s="29">
        <f t="shared" si="4"/>
        <v>0.78817876448735347</v>
      </c>
    </row>
    <row r="24" spans="1:23" ht="15.75" x14ac:dyDescent="0.3">
      <c r="A24" s="14" t="s">
        <v>14</v>
      </c>
      <c r="B24" s="14"/>
      <c r="C24" s="4"/>
      <c r="D24" s="4"/>
      <c r="E24" s="24"/>
      <c r="F24" s="4"/>
      <c r="G24" s="4"/>
      <c r="H24" s="4">
        <v>79</v>
      </c>
      <c r="I24" s="36"/>
      <c r="J24" s="4"/>
      <c r="K24" s="4"/>
      <c r="L24" s="4"/>
      <c r="M24" s="24"/>
      <c r="N24" s="4">
        <v>6000</v>
      </c>
      <c r="O24" s="4">
        <v>6000</v>
      </c>
      <c r="P24" s="4">
        <v>21370</v>
      </c>
      <c r="Q24" s="36">
        <f t="shared" si="3"/>
        <v>3.5616666666666665</v>
      </c>
      <c r="R24" s="3">
        <f t="shared" si="7"/>
        <v>6000</v>
      </c>
      <c r="S24" s="3">
        <f t="shared" si="8"/>
        <v>6000</v>
      </c>
      <c r="T24" s="3">
        <f t="shared" si="9"/>
        <v>21449</v>
      </c>
      <c r="U24" s="29">
        <f t="shared" si="4"/>
        <v>3.5748333333333333</v>
      </c>
    </row>
    <row r="25" spans="1:23" ht="15.75" x14ac:dyDescent="0.3">
      <c r="A25" s="14" t="s">
        <v>15</v>
      </c>
      <c r="B25" s="14"/>
      <c r="C25" s="4"/>
      <c r="D25" s="4"/>
      <c r="E25" s="37"/>
      <c r="F25" s="4"/>
      <c r="G25" s="4"/>
      <c r="H25" s="4"/>
      <c r="I25" s="36"/>
      <c r="J25" s="4"/>
      <c r="K25" s="4"/>
      <c r="L25" s="4"/>
      <c r="M25" s="24"/>
      <c r="N25" s="4"/>
      <c r="O25" s="4"/>
      <c r="P25" s="4"/>
      <c r="Q25" s="24"/>
      <c r="R25" s="3">
        <f t="shared" si="7"/>
        <v>0</v>
      </c>
      <c r="S25" s="3">
        <f t="shared" si="8"/>
        <v>0</v>
      </c>
      <c r="T25" s="3">
        <f t="shared" si="9"/>
        <v>0</v>
      </c>
      <c r="U25" s="29">
        <v>0</v>
      </c>
    </row>
    <row r="26" spans="1:23" ht="15.75" x14ac:dyDescent="0.3">
      <c r="A26" s="14" t="s">
        <v>16</v>
      </c>
      <c r="B26" s="14"/>
      <c r="C26" s="4"/>
      <c r="D26" s="4"/>
      <c r="E26" s="24"/>
      <c r="F26" s="4"/>
      <c r="G26" s="4"/>
      <c r="H26" s="4"/>
      <c r="I26" s="36"/>
      <c r="J26" s="4"/>
      <c r="K26" s="4"/>
      <c r="L26" s="4"/>
      <c r="M26" s="24"/>
      <c r="N26" s="4">
        <v>11400</v>
      </c>
      <c r="O26" s="4">
        <v>11400</v>
      </c>
      <c r="P26" s="4">
        <v>3553</v>
      </c>
      <c r="Q26" s="24">
        <f t="shared" si="3"/>
        <v>0.31166666666666665</v>
      </c>
      <c r="R26" s="3">
        <f t="shared" si="7"/>
        <v>11400</v>
      </c>
      <c r="S26" s="3">
        <f t="shared" si="8"/>
        <v>11400</v>
      </c>
      <c r="T26" s="3">
        <f t="shared" si="9"/>
        <v>3553</v>
      </c>
      <c r="U26" s="29">
        <f t="shared" si="4"/>
        <v>0.31166666666666665</v>
      </c>
    </row>
    <row r="27" spans="1:23" x14ac:dyDescent="0.25">
      <c r="A27" s="8" t="s">
        <v>9</v>
      </c>
      <c r="B27" s="6">
        <f>SUM(B23:B26)</f>
        <v>3500</v>
      </c>
      <c r="C27" s="6">
        <f>SUM(C20:C26)</f>
        <v>4000</v>
      </c>
      <c r="D27" s="6">
        <f>SUM(D20:D26)</f>
        <v>4701</v>
      </c>
      <c r="E27" s="38">
        <f>D27/C27</f>
        <v>1.1752499999999999</v>
      </c>
      <c r="F27" s="6">
        <f>SUM(F20:F26)</f>
        <v>7735</v>
      </c>
      <c r="G27" s="6">
        <f>SUM(G20:G26)</f>
        <v>7735</v>
      </c>
      <c r="H27" s="6">
        <f>SUM(H20:H26)</f>
        <v>5603</v>
      </c>
      <c r="I27" s="38">
        <f>H27/G27</f>
        <v>0.72436974789915964</v>
      </c>
      <c r="J27" s="6">
        <f>SUM(J20:J26)</f>
        <v>980</v>
      </c>
      <c r="K27" s="6">
        <f>SUM(K20:K26)</f>
        <v>980</v>
      </c>
      <c r="L27" s="6">
        <f>SUM(L20:L26)</f>
        <v>980</v>
      </c>
      <c r="M27" s="38">
        <f>L27/K27</f>
        <v>1</v>
      </c>
      <c r="N27" s="8">
        <f>SUM(N20:N26)</f>
        <v>1598435</v>
      </c>
      <c r="O27" s="6">
        <f>SUM(O20:O26)</f>
        <v>1648907</v>
      </c>
      <c r="P27" s="6">
        <f>SUM(P20:P26)</f>
        <v>1385685</v>
      </c>
      <c r="Q27" s="26">
        <f t="shared" si="3"/>
        <v>0.84036576956735587</v>
      </c>
      <c r="R27" s="7">
        <f t="shared" si="7"/>
        <v>1610650</v>
      </c>
      <c r="S27" s="7">
        <f t="shared" si="8"/>
        <v>1661622</v>
      </c>
      <c r="T27" s="7">
        <f t="shared" si="9"/>
        <v>1396969</v>
      </c>
      <c r="U27" s="30">
        <f t="shared" si="4"/>
        <v>0.84072610978910967</v>
      </c>
    </row>
    <row r="28" spans="1:23" x14ac:dyDescent="0.25">
      <c r="A28" s="39" t="s">
        <v>33</v>
      </c>
      <c r="B28" s="8"/>
      <c r="C28" s="6"/>
      <c r="D28" s="6"/>
      <c r="E28" s="27"/>
      <c r="F28" s="6"/>
      <c r="G28" s="6"/>
      <c r="H28" s="6"/>
      <c r="I28" s="38"/>
      <c r="J28" s="6"/>
      <c r="K28" s="6"/>
      <c r="L28" s="6"/>
      <c r="M28" s="26"/>
      <c r="N28" s="6"/>
      <c r="O28" s="6">
        <v>0</v>
      </c>
      <c r="P28" s="6">
        <v>10287</v>
      </c>
      <c r="Q28" s="26"/>
      <c r="R28" s="7">
        <f>SUM(F28,J28,B28,N28)</f>
        <v>0</v>
      </c>
      <c r="S28" s="7">
        <f>SUM(G28,K28,C28,O28)</f>
        <v>0</v>
      </c>
      <c r="T28" s="7">
        <f>SUM(H28,L28,D28,P28)</f>
        <v>10287</v>
      </c>
      <c r="U28" s="30">
        <v>0</v>
      </c>
    </row>
    <row r="29" spans="1:23" x14ac:dyDescent="0.25">
      <c r="A29" s="8" t="s">
        <v>22</v>
      </c>
      <c r="B29" s="8">
        <v>0</v>
      </c>
      <c r="C29" s="8">
        <v>1385</v>
      </c>
      <c r="D29" s="8">
        <v>1385</v>
      </c>
      <c r="E29" s="27">
        <f>D29/C29</f>
        <v>1</v>
      </c>
      <c r="F29" s="6">
        <v>0</v>
      </c>
      <c r="G29" s="6">
        <v>494</v>
      </c>
      <c r="H29" s="6">
        <v>494</v>
      </c>
      <c r="I29" s="38">
        <v>1</v>
      </c>
      <c r="J29" s="6">
        <v>0</v>
      </c>
      <c r="K29" s="6">
        <v>2352</v>
      </c>
      <c r="L29" s="6">
        <v>2352</v>
      </c>
      <c r="M29" s="27">
        <f>L29/K29</f>
        <v>1</v>
      </c>
      <c r="N29" s="6">
        <v>801235</v>
      </c>
      <c r="O29" s="6">
        <v>806739</v>
      </c>
      <c r="P29" s="6">
        <v>806738</v>
      </c>
      <c r="Q29" s="26">
        <f t="shared" si="3"/>
        <v>0.99999876044172897</v>
      </c>
      <c r="R29" s="7">
        <f t="shared" si="7"/>
        <v>801235</v>
      </c>
      <c r="S29" s="7">
        <f t="shared" si="8"/>
        <v>810970</v>
      </c>
      <c r="T29" s="7">
        <f t="shared" si="9"/>
        <v>810969</v>
      </c>
      <c r="U29" s="30">
        <f t="shared" si="4"/>
        <v>0.99999876690876355</v>
      </c>
    </row>
    <row r="30" spans="1:23" x14ac:dyDescent="0.25">
      <c r="A30" s="8" t="s">
        <v>23</v>
      </c>
      <c r="B30" s="21">
        <v>41004</v>
      </c>
      <c r="C30" s="21">
        <v>45922</v>
      </c>
      <c r="D30" s="21">
        <v>40084</v>
      </c>
      <c r="E30" s="38">
        <f>D30/C30</f>
        <v>0.87287139061887553</v>
      </c>
      <c r="F30" s="9">
        <v>52696</v>
      </c>
      <c r="G30" s="9">
        <v>47562</v>
      </c>
      <c r="H30" s="22">
        <v>44557</v>
      </c>
      <c r="I30" s="27">
        <f>H30/G30</f>
        <v>0.93681930953282033</v>
      </c>
      <c r="J30" s="21">
        <v>119702</v>
      </c>
      <c r="K30" s="21">
        <v>123082</v>
      </c>
      <c r="L30" s="21">
        <v>119826</v>
      </c>
      <c r="M30" s="38">
        <f>L30/K30</f>
        <v>0.97354609122373703</v>
      </c>
      <c r="N30" s="22">
        <v>0</v>
      </c>
      <c r="O30" s="6">
        <v>0</v>
      </c>
      <c r="P30" s="6">
        <v>0</v>
      </c>
      <c r="Q30" s="46">
        <v>0</v>
      </c>
      <c r="R30" s="7"/>
      <c r="S30" s="7"/>
      <c r="T30" s="7">
        <v>0</v>
      </c>
      <c r="U30" s="30">
        <v>0</v>
      </c>
    </row>
    <row r="31" spans="1:23" x14ac:dyDescent="0.25">
      <c r="A31" s="15" t="s">
        <v>18</v>
      </c>
      <c r="B31" s="41">
        <f>SUM(B27:B30)</f>
        <v>44504</v>
      </c>
      <c r="C31" s="41">
        <f>SUM(C27:C30)</f>
        <v>51307</v>
      </c>
      <c r="D31" s="41">
        <f>SUM(D27:D30)</f>
        <v>46170</v>
      </c>
      <c r="E31" s="43">
        <f>D31/C31</f>
        <v>0.89987720973746277</v>
      </c>
      <c r="F31" s="10">
        <f>SUM(F27:F30)</f>
        <v>60431</v>
      </c>
      <c r="G31" s="10">
        <f>SUM(G27:G30)</f>
        <v>55791</v>
      </c>
      <c r="H31" s="10">
        <f>SUM(H27:H30)</f>
        <v>50654</v>
      </c>
      <c r="I31" s="47">
        <f>H31/G31</f>
        <v>0.90792421716764349</v>
      </c>
      <c r="J31" s="41">
        <f>SUM(J27:J30)</f>
        <v>120682</v>
      </c>
      <c r="K31" s="41">
        <f>SUM(K27:K30)</f>
        <v>126414</v>
      </c>
      <c r="L31" s="49">
        <f>SUM(L27:L30)</f>
        <v>123158</v>
      </c>
      <c r="M31" s="43">
        <f>L31/K31</f>
        <v>0.9742433591216163</v>
      </c>
      <c r="N31" s="41">
        <f>SUM(N27:N30)</f>
        <v>2399670</v>
      </c>
      <c r="O31" s="10">
        <f>SUM(O27:O30)</f>
        <v>2455646</v>
      </c>
      <c r="P31" s="10">
        <f>SUM(P27:P30)</f>
        <v>2202710</v>
      </c>
      <c r="Q31" s="25">
        <f t="shared" si="3"/>
        <v>0.89699818296285372</v>
      </c>
      <c r="R31" s="13">
        <f>SUM(R27:R30)</f>
        <v>2411885</v>
      </c>
      <c r="S31" s="13">
        <f>SUM(S27:S30)</f>
        <v>2472592</v>
      </c>
      <c r="T31" s="13">
        <f>SUM(T27:T30)</f>
        <v>2218225</v>
      </c>
      <c r="U31" s="31">
        <f t="shared" si="4"/>
        <v>0.89712536479936844</v>
      </c>
    </row>
    <row r="32" spans="1:23" ht="15.75" x14ac:dyDescent="0.3">
      <c r="A32" s="11"/>
      <c r="B32" s="11"/>
      <c r="C32" s="1"/>
      <c r="D32" s="5"/>
      <c r="E32" s="1"/>
      <c r="F32" s="1"/>
      <c r="G32" s="1"/>
      <c r="H32" s="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8"/>
    </row>
    <row r="33" spans="1:20" ht="15.75" x14ac:dyDescent="0.3">
      <c r="A33" s="11"/>
      <c r="B33" s="45"/>
      <c r="C33" s="35"/>
      <c r="D33" s="44"/>
      <c r="E33" s="44"/>
      <c r="F33" s="44"/>
      <c r="G33" s="35"/>
      <c r="H33" s="44"/>
      <c r="I33" s="44"/>
      <c r="J33" s="1"/>
      <c r="K33" s="1"/>
      <c r="L33" s="1"/>
      <c r="M33" s="1"/>
      <c r="N33" s="35"/>
      <c r="O33" s="44"/>
      <c r="P33" s="44"/>
      <c r="Q33" s="44"/>
      <c r="R33" s="1"/>
      <c r="S33" s="1"/>
      <c r="T33" s="28"/>
    </row>
    <row r="34" spans="1:20" ht="15.75" x14ac:dyDescent="0.3">
      <c r="A34" s="11"/>
      <c r="B34" s="1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/>
      <c r="O34" s="44"/>
      <c r="P34" s="44"/>
      <c r="Q34" s="44"/>
      <c r="R34" s="1"/>
      <c r="S34" s="1"/>
    </row>
    <row r="35" spans="1:20" ht="15.75" x14ac:dyDescent="0.3">
      <c r="A35" s="11"/>
      <c r="B35" s="1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20" ht="15.75" x14ac:dyDescent="0.3">
      <c r="A36" s="11"/>
      <c r="B36" s="1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mergeCells count="7">
    <mergeCell ref="N5:Q5"/>
    <mergeCell ref="R5:U5"/>
    <mergeCell ref="A2:S2"/>
    <mergeCell ref="A3:S3"/>
    <mergeCell ref="B5:E5"/>
    <mergeCell ref="F5:I5"/>
    <mergeCell ref="J5:M5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L38"/>
  <sheetViews>
    <sheetView workbookViewId="0">
      <selection activeCell="L38" sqref="L38"/>
    </sheetView>
  </sheetViews>
  <sheetFormatPr defaultRowHeight="15" x14ac:dyDescent="0.25"/>
  <sheetData>
    <row r="38" spans="12:12" x14ac:dyDescent="0.25">
      <c r="L38" s="3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Összesített kv.</vt:lpstr>
      <vt:lpstr>Munka2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2021-05-25T13:31:53Z</cp:lastPrinted>
  <dcterms:created xsi:type="dcterms:W3CDTF">2014-01-03T21:48:14Z</dcterms:created>
  <dcterms:modified xsi:type="dcterms:W3CDTF">2021-05-27T11:41:53Z</dcterms:modified>
</cp:coreProperties>
</file>