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K:\2021. évi Testületi ülések\Rlak, 06.24\költségvetés módosítása\I. módosítás\"/>
    </mc:Choice>
  </mc:AlternateContent>
  <xr:revisionPtr revIDLastSave="0" documentId="13_ncr:1_{7810C18B-8574-4005-B330-31F1079C2DE8}" xr6:coauthVersionLast="47" xr6:coauthVersionMax="47" xr10:uidLastSave="{00000000-0000-0000-0000-000000000000}"/>
  <bookViews>
    <workbookView xWindow="-108" yWindow="-108" windowWidth="23256" windowHeight="12576" xr2:uid="{761CA4A8-AD2D-4F43-A467-D6EC96920525}"/>
  </bookViews>
  <sheets>
    <sheet name="Hivatal kiadás" sheetId="1" r:id="rId1"/>
  </sheets>
  <definedNames>
    <definedName name="_xlnm.Print_Area" localSheetId="0">'Hivatal kiadás'!$A$1:$F$122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1" l="1"/>
  <c r="E5" i="1"/>
  <c r="C6" i="1"/>
  <c r="E6" i="1"/>
  <c r="C7" i="1"/>
  <c r="E7" i="1"/>
  <c r="C8" i="1"/>
  <c r="C9" i="1"/>
  <c r="E9" i="1"/>
  <c r="C10" i="1"/>
  <c r="E10" i="1"/>
  <c r="C11" i="1"/>
  <c r="E11" i="1"/>
  <c r="C12" i="1"/>
  <c r="E12" i="1"/>
  <c r="C13" i="1"/>
  <c r="E13" i="1"/>
  <c r="C14" i="1"/>
  <c r="E14" i="1"/>
  <c r="C15" i="1"/>
  <c r="E15" i="1"/>
  <c r="E16" i="1"/>
  <c r="C17" i="1"/>
  <c r="E17" i="1"/>
  <c r="C18" i="1"/>
  <c r="E18" i="1" s="1"/>
  <c r="F18" i="1"/>
  <c r="C19" i="1"/>
  <c r="E19" i="1" s="1"/>
  <c r="C20" i="1"/>
  <c r="E20" i="1" s="1"/>
  <c r="C21" i="1"/>
  <c r="E21" i="1" s="1"/>
  <c r="F22" i="1"/>
  <c r="D23" i="1"/>
  <c r="F23" i="1"/>
  <c r="C24" i="1"/>
  <c r="E24" i="1"/>
  <c r="C25" i="1"/>
  <c r="C26" i="1"/>
  <c r="E26" i="1" s="1"/>
  <c r="C27" i="1"/>
  <c r="E27" i="1"/>
  <c r="F28" i="1"/>
  <c r="C28" i="1" s="1"/>
  <c r="E28" i="1" s="1"/>
  <c r="C29" i="1"/>
  <c r="E29" i="1" s="1"/>
  <c r="C30" i="1"/>
  <c r="E30" i="1" s="1"/>
  <c r="F31" i="1"/>
  <c r="C32" i="1"/>
  <c r="E32" i="1"/>
  <c r="C33" i="1"/>
  <c r="E33" i="1"/>
  <c r="C34" i="1"/>
  <c r="E34" i="1"/>
  <c r="C35" i="1"/>
  <c r="E35" i="1"/>
  <c r="C36" i="1"/>
  <c r="E36" i="1"/>
  <c r="C37" i="1"/>
  <c r="E37" i="1"/>
  <c r="C38" i="1"/>
  <c r="E38" i="1"/>
  <c r="F39" i="1"/>
  <c r="C39" i="1" s="1"/>
  <c r="C40" i="1"/>
  <c r="E40" i="1" s="1"/>
  <c r="C41" i="1"/>
  <c r="E41" i="1" s="1"/>
  <c r="F42" i="1"/>
  <c r="C43" i="1"/>
  <c r="E43" i="1"/>
  <c r="C44" i="1"/>
  <c r="E44" i="1"/>
  <c r="C45" i="1"/>
  <c r="E45" i="1"/>
  <c r="C46" i="1"/>
  <c r="E46" i="1"/>
  <c r="C47" i="1"/>
  <c r="E47" i="1"/>
  <c r="F48" i="1"/>
  <c r="C48" i="1" s="1"/>
  <c r="E48" i="1" s="1"/>
  <c r="C50" i="1"/>
  <c r="C51" i="1"/>
  <c r="C52" i="1"/>
  <c r="C53" i="1"/>
  <c r="C54" i="1"/>
  <c r="C55" i="1"/>
  <c r="C56" i="1"/>
  <c r="C57" i="1"/>
  <c r="D73" i="1"/>
  <c r="C81" i="1"/>
  <c r="E81" i="1"/>
  <c r="F81" i="1"/>
  <c r="C96" i="1"/>
  <c r="D96" i="1"/>
  <c r="E96" i="1"/>
  <c r="F96" i="1"/>
  <c r="F49" i="1" l="1"/>
  <c r="F73" i="1" s="1"/>
  <c r="F97" i="1" s="1"/>
  <c r="F121" i="1" s="1"/>
  <c r="D97" i="1"/>
  <c r="D121" i="1" s="1"/>
  <c r="C22" i="1"/>
  <c r="C23" i="1" s="1"/>
  <c r="E22" i="1"/>
  <c r="E23" i="1"/>
  <c r="E39" i="1"/>
  <c r="C42" i="1"/>
  <c r="C31" i="1"/>
  <c r="C49" i="1" l="1"/>
  <c r="E42" i="1"/>
  <c r="E31" i="1"/>
  <c r="E49" i="1" l="1"/>
  <c r="E73" i="1" s="1"/>
  <c r="E97" i="1" s="1"/>
  <c r="E121" i="1" s="1"/>
  <c r="C73" i="1"/>
  <c r="C97" i="1" s="1"/>
  <c r="C121" i="1" s="1"/>
</calcChain>
</file>

<file path=xl/sharedStrings.xml><?xml version="1.0" encoding="utf-8"?>
<sst xmlns="http://schemas.openxmlformats.org/spreadsheetml/2006/main" count="239" uniqueCount="238">
  <si>
    <t>KIADÁSOK ÖSSZESEN (K1-9)</t>
  </si>
  <si>
    <t>K9</t>
  </si>
  <si>
    <t xml:space="preserve">Finanszírozási kiadások </t>
  </si>
  <si>
    <t>K93</t>
  </si>
  <si>
    <t>Adóssághoz nem kapcsolódó származékos ügyletek kiadásai</t>
  </si>
  <si>
    <t>K92</t>
  </si>
  <si>
    <t xml:space="preserve">Külföldi finanszírozás kiadásai </t>
  </si>
  <si>
    <t>K924</t>
  </si>
  <si>
    <t>Külföldi hitelek, kölcsönök törlesztése</t>
  </si>
  <si>
    <t>K923</t>
  </si>
  <si>
    <t>Külföldi értékpapírok beváltása</t>
  </si>
  <si>
    <t>K922</t>
  </si>
  <si>
    <t>Befektetési célú külföldi értékpapírok vásárlása</t>
  </si>
  <si>
    <t>K921</t>
  </si>
  <si>
    <t>Forgatási célú külföldi értékpapírok vásárlása</t>
  </si>
  <si>
    <t>K91</t>
  </si>
  <si>
    <t xml:space="preserve">Belföldi finanszírozás kiadásai </t>
  </si>
  <si>
    <t>K918</t>
  </si>
  <si>
    <t>Központi költségvetés sajátos finanszírozási kiadásai</t>
  </si>
  <si>
    <t>K917</t>
  </si>
  <si>
    <t>Pénzügyi lízing kiadásai</t>
  </si>
  <si>
    <t>K916</t>
  </si>
  <si>
    <t>Pénzeszközök betétként elhelyezése</t>
  </si>
  <si>
    <t>K915</t>
  </si>
  <si>
    <t>Központi, irányító szervi támogatások folyósítása</t>
  </si>
  <si>
    <t>K914</t>
  </si>
  <si>
    <t>Államháztartáson belüli megelőlegezések visszafizetése</t>
  </si>
  <si>
    <t>K913</t>
  </si>
  <si>
    <t>Államháztartáson belüli megelőlegezések folyósítása</t>
  </si>
  <si>
    <t>K912</t>
  </si>
  <si>
    <t xml:space="preserve">Belföldi értékpapírok kiadásai </t>
  </si>
  <si>
    <t>K9124</t>
  </si>
  <si>
    <t>Befektetési célú belföldi értékpapírok beváltása</t>
  </si>
  <si>
    <t>K9123</t>
  </si>
  <si>
    <t>Befektetési célú belföldi értékpapírok vásárlása</t>
  </si>
  <si>
    <t>K9122</t>
  </si>
  <si>
    <t>Forgatási célú belföldi értékpapírok beváltása</t>
  </si>
  <si>
    <t>K9121</t>
  </si>
  <si>
    <t>Forgatási célú belföldi értékpapírok vásárlása</t>
  </si>
  <si>
    <t>K911</t>
  </si>
  <si>
    <t xml:space="preserve">Hitel-, kölcsöntörlesztés államháztartáson kívülre </t>
  </si>
  <si>
    <t>K9113</t>
  </si>
  <si>
    <t xml:space="preserve">Rövid lejáratú hitelek, kölcsönök törlesztése </t>
  </si>
  <si>
    <t>K9112</t>
  </si>
  <si>
    <t>Likviditási célú hitelek, kölcsönök törlesztése pénzügyi vállalkozásnak</t>
  </si>
  <si>
    <t>K9111</t>
  </si>
  <si>
    <t xml:space="preserve">Hosszú lejáratú hitelek, kölcsönök törlesztése </t>
  </si>
  <si>
    <t>K1-K8</t>
  </si>
  <si>
    <t xml:space="preserve">Költségvetési kiadások </t>
  </si>
  <si>
    <t>Felhalmozási kiadások összesen</t>
  </si>
  <si>
    <t>K8</t>
  </si>
  <si>
    <t xml:space="preserve">Egyéb felhalmozási célú kiadások </t>
  </si>
  <si>
    <t>K88</t>
  </si>
  <si>
    <t xml:space="preserve">Egyéb felhalmozási célú támogatások államháztartáson kívülre </t>
  </si>
  <si>
    <t>K87</t>
  </si>
  <si>
    <t>Lakástámogatás</t>
  </si>
  <si>
    <t>K86</t>
  </si>
  <si>
    <t>Felhalmozási célú visszatérítendő támogatások, kölcsönök nyújtása államháztartáson kívülre</t>
  </si>
  <si>
    <t>K85</t>
  </si>
  <si>
    <t>Felhalmozási célú garancia- és kezességvállalásból származó kifizetés államháztartáson kívülre</t>
  </si>
  <si>
    <t>K84</t>
  </si>
  <si>
    <t>Egyéb felhalmozási célú támogatások államháztartáson belülre</t>
  </si>
  <si>
    <t>K83</t>
  </si>
  <si>
    <t>Felhalmozási célú visszatérítendő támogatások, kölcsönök törlesztése államháztartáson belülre</t>
  </si>
  <si>
    <t>K82</t>
  </si>
  <si>
    <t>Felhalmozási célú visszatérítendő támogatások, kölcsönök nyújtása államháztartáson belülre</t>
  </si>
  <si>
    <t>K81</t>
  </si>
  <si>
    <t>Felhalmozási célú garancia- és kezességvállalásból származó kifizetés államháztartáson belülre</t>
  </si>
  <si>
    <t>K7</t>
  </si>
  <si>
    <t xml:space="preserve">Felújítások </t>
  </si>
  <si>
    <t>K74</t>
  </si>
  <si>
    <t>Felújítási célú előzetesen felszámított általános forgalmi adó</t>
  </si>
  <si>
    <t>K73</t>
  </si>
  <si>
    <t xml:space="preserve">Egyéb tárgyi eszközök felújítása </t>
  </si>
  <si>
    <t>K72</t>
  </si>
  <si>
    <t>Informatikai eszközök felújítása</t>
  </si>
  <si>
    <t>K71</t>
  </si>
  <si>
    <t>Ingatlanok felújítása</t>
  </si>
  <si>
    <t>K6</t>
  </si>
  <si>
    <t xml:space="preserve">Beruházások </t>
  </si>
  <si>
    <t>K67</t>
  </si>
  <si>
    <t>Beruházási célú előzetesen felszámított általános forgalmi adó</t>
  </si>
  <si>
    <t>K66</t>
  </si>
  <si>
    <t>Meglévő részesedések növeléséhez kapcsolódó kiadások</t>
  </si>
  <si>
    <t>K65</t>
  </si>
  <si>
    <t>Részesedések beszerzése</t>
  </si>
  <si>
    <t>K64</t>
  </si>
  <si>
    <t>Egyéb tárgyi eszközök beszerzése, létesítése</t>
  </si>
  <si>
    <t>K63</t>
  </si>
  <si>
    <t>Informatikai eszközök beszerzése, létesítése</t>
  </si>
  <si>
    <t>K62</t>
  </si>
  <si>
    <t>Ingatlanok beszerzése, létesítése</t>
  </si>
  <si>
    <t>K61</t>
  </si>
  <si>
    <t>Immateriális javak beszerzése, létesítése</t>
  </si>
  <si>
    <t>Működési kiadások összesen</t>
  </si>
  <si>
    <t>K5</t>
  </si>
  <si>
    <t xml:space="preserve">Egyéb működési célú kiadások </t>
  </si>
  <si>
    <t>K513</t>
  </si>
  <si>
    <t>Tartalékok-cél</t>
  </si>
  <si>
    <t>Tartalékok-általános</t>
  </si>
  <si>
    <t>K512</t>
  </si>
  <si>
    <t>Egyéb működési célú támogatások államháztartáson kívülre</t>
  </si>
  <si>
    <t>K510</t>
  </si>
  <si>
    <t>Kamattámogatások</t>
  </si>
  <si>
    <t>K509</t>
  </si>
  <si>
    <t>Árkiegészítések, ártámogatások</t>
  </si>
  <si>
    <t>K508</t>
  </si>
  <si>
    <t>Működési célú visszatérítendő támogatások, kölcsönök nyújtása államháztartáson kívülre</t>
  </si>
  <si>
    <t>K507</t>
  </si>
  <si>
    <t>Működési célú garancia- és kezességvállalásból származó kifizetés államháztartáson kívülre</t>
  </si>
  <si>
    <t>K506</t>
  </si>
  <si>
    <t>Egyéb működési célú támogatások államháztartáson belülre</t>
  </si>
  <si>
    <t>K505</t>
  </si>
  <si>
    <t>Működési célú visszatérítendő támogatások, kölcsönök törlesztése államháztartáson belülre</t>
  </si>
  <si>
    <t>K504</t>
  </si>
  <si>
    <t>Működési célú visszatérítendő támogatások, kölcsönök nyújtása államháztartáson belülre</t>
  </si>
  <si>
    <t>K503</t>
  </si>
  <si>
    <t>Működési célú garancia- és kezességvállalásból származó kifizetés államháztartáson belülre</t>
  </si>
  <si>
    <t>K502</t>
  </si>
  <si>
    <t>Elvonások és befizetések</t>
  </si>
  <si>
    <t>K501</t>
  </si>
  <si>
    <t>Nemzetközi kötelezettségek</t>
  </si>
  <si>
    <t>K4</t>
  </si>
  <si>
    <t xml:space="preserve">Ellátottak pénzbeli juttatásai </t>
  </si>
  <si>
    <t>K48</t>
  </si>
  <si>
    <t>Egyéb nem intézményi ellátások</t>
  </si>
  <si>
    <t>K47</t>
  </si>
  <si>
    <t>Intézményi ellátottak pénzbeli juttatásai</t>
  </si>
  <si>
    <t>K46</t>
  </si>
  <si>
    <t>Lakhatással kapcsolatos ellátások</t>
  </si>
  <si>
    <t>K45</t>
  </si>
  <si>
    <t>Foglalkoztatással, munkanélküliséggel kapcsolatos ellátások</t>
  </si>
  <si>
    <t>K44</t>
  </si>
  <si>
    <t>Betegséggel kapcsolatos (nem társadalombiztosítási) ellátások</t>
  </si>
  <si>
    <t>K43</t>
  </si>
  <si>
    <t>Pénzbeli kárpótlások, kártérítések</t>
  </si>
  <si>
    <t>K42</t>
  </si>
  <si>
    <t>Családi támogatások</t>
  </si>
  <si>
    <t>K41</t>
  </si>
  <si>
    <t>Társadalombiztosítási ellátások</t>
  </si>
  <si>
    <t>K3</t>
  </si>
  <si>
    <t xml:space="preserve">Dologi kiadások </t>
  </si>
  <si>
    <t>K35</t>
  </si>
  <si>
    <t xml:space="preserve">Különféle befizetések és egyéb dologi kiadások </t>
  </si>
  <si>
    <t>K355</t>
  </si>
  <si>
    <t>Egyéb dologi kiadások</t>
  </si>
  <si>
    <t>K354</t>
  </si>
  <si>
    <t>Egyéb pénzügyi műveletek kiadásai</t>
  </si>
  <si>
    <t>K353</t>
  </si>
  <si>
    <t xml:space="preserve">Kamatkiadások </t>
  </si>
  <si>
    <t>K352</t>
  </si>
  <si>
    <t xml:space="preserve">Fizetendő általános forgalmi adó </t>
  </si>
  <si>
    <t>K351</t>
  </si>
  <si>
    <t>Működési célú előzetesen felszámított általános forgalmi adó</t>
  </si>
  <si>
    <t>K34</t>
  </si>
  <si>
    <t xml:space="preserve">Kiküldetések, reklám- és propagandakiadások </t>
  </si>
  <si>
    <t>K342</t>
  </si>
  <si>
    <t>Reklám- és propagandakiadások</t>
  </si>
  <si>
    <t>K341</t>
  </si>
  <si>
    <t>Kiküldetések kiadásai</t>
  </si>
  <si>
    <t>K33</t>
  </si>
  <si>
    <t xml:space="preserve">Szolgáltatási kiadások </t>
  </si>
  <si>
    <t>K337</t>
  </si>
  <si>
    <t>Egyéb szolgáltatások</t>
  </si>
  <si>
    <t>K336</t>
  </si>
  <si>
    <t xml:space="preserve">Szakmai tevékenységet segítő szolgáltatások </t>
  </si>
  <si>
    <t>K335</t>
  </si>
  <si>
    <t>Közvetített szolgáltatások</t>
  </si>
  <si>
    <t>K334</t>
  </si>
  <si>
    <t>Karbantartási, kisjavítási szolgáltatások</t>
  </si>
  <si>
    <t>K333</t>
  </si>
  <si>
    <t>Bérleti és lízing díjak</t>
  </si>
  <si>
    <t>K332</t>
  </si>
  <si>
    <t>Vásárolt élelmezés</t>
  </si>
  <si>
    <t>K331</t>
  </si>
  <si>
    <t>Közüzemi díjak</t>
  </si>
  <si>
    <t>K32</t>
  </si>
  <si>
    <t xml:space="preserve">Kommunikációs szolgáltatások </t>
  </si>
  <si>
    <t>K322</t>
  </si>
  <si>
    <t>Egyéb kommunikációs szolgáltatások</t>
  </si>
  <si>
    <t>K321</t>
  </si>
  <si>
    <t>Informatikai szolgáltatások igénybevétele</t>
  </si>
  <si>
    <t>K31</t>
  </si>
  <si>
    <t xml:space="preserve">Készletbeszerzés </t>
  </si>
  <si>
    <t>K313</t>
  </si>
  <si>
    <t>Árubeszerzés</t>
  </si>
  <si>
    <t>K312</t>
  </si>
  <si>
    <t>Üzemeltetési anyagok beszerzése</t>
  </si>
  <si>
    <t>K311</t>
  </si>
  <si>
    <t>Szakmai anyagok beszerzése</t>
  </si>
  <si>
    <t>K2</t>
  </si>
  <si>
    <t xml:space="preserve">Munkaadókat terhelő járulékok és szociális hozzájárulási adó                                                                            </t>
  </si>
  <si>
    <t>K1</t>
  </si>
  <si>
    <t xml:space="preserve">Személyi juttatások </t>
  </si>
  <si>
    <t>K12</t>
  </si>
  <si>
    <t xml:space="preserve">Külső személyi juttatások </t>
  </si>
  <si>
    <t>K123</t>
  </si>
  <si>
    <t>Egyéb külső személyi juttatások</t>
  </si>
  <si>
    <t>K122</t>
  </si>
  <si>
    <t>Munkavégzésre irányuló egyéb jogviszonyban nem saját foglalkoztatottnak fizetett juttatások</t>
  </si>
  <si>
    <t>K121</t>
  </si>
  <si>
    <t>Választott tisztségviselők juttatásai</t>
  </si>
  <si>
    <t>K11</t>
  </si>
  <si>
    <t xml:space="preserve">Foglalkoztatottak személyi juttatásai </t>
  </si>
  <si>
    <t>K1113</t>
  </si>
  <si>
    <t>Foglalkoztatottak egyéb személyi juttatásai</t>
  </si>
  <si>
    <t>K1112</t>
  </si>
  <si>
    <t>Szociális támogatások</t>
  </si>
  <si>
    <t>K1111</t>
  </si>
  <si>
    <t>Lakhatási támogatások</t>
  </si>
  <si>
    <t>K1110</t>
  </si>
  <si>
    <t>Egyéb költségtérítések</t>
  </si>
  <si>
    <t>K1109</t>
  </si>
  <si>
    <t>Közlekedési költségtérítés</t>
  </si>
  <si>
    <t>K1108</t>
  </si>
  <si>
    <t>Ruházati költségtérítés</t>
  </si>
  <si>
    <t>K1107</t>
  </si>
  <si>
    <t>Béren kívüli juttatások</t>
  </si>
  <si>
    <t>K1106</t>
  </si>
  <si>
    <t>Jubileumi jutalom</t>
  </si>
  <si>
    <t>K1105</t>
  </si>
  <si>
    <t>Végkielégítés</t>
  </si>
  <si>
    <t>K1104</t>
  </si>
  <si>
    <t>Készenléti, ügyeleti, helyettesítési díj, túlóra, túlszolgálat</t>
  </si>
  <si>
    <t>K1103</t>
  </si>
  <si>
    <t>Céljuttatás, projektprémium</t>
  </si>
  <si>
    <t>K1102</t>
  </si>
  <si>
    <t>Normatív jutalmak</t>
  </si>
  <si>
    <t>K1101</t>
  </si>
  <si>
    <t>Törvény szerinti illetmények, munkabérek</t>
  </si>
  <si>
    <t>ÖSSZESEN</t>
  </si>
  <si>
    <t xml:space="preserve">állami (államigazgatási) feladatok </t>
  </si>
  <si>
    <t>önként vállalt feladatok</t>
  </si>
  <si>
    <t>kötelező feladatok</t>
  </si>
  <si>
    <t>Rovat-szám</t>
  </si>
  <si>
    <t>Rovat megnevezése</t>
  </si>
  <si>
    <t>Kiadások (E Ft)</t>
  </si>
  <si>
    <t>Répcelaki Közös Önkormányzati Hivatal 2021. évi költségvetése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</si>
</sst>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\ ##########"/>
    <numFmt numFmtId="165" formatCode="0__"/>
  </numFmts>
  <fonts count="1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indexed="8"/>
      <name val="Bookman Old Style"/>
      <family val="1"/>
      <charset val="238"/>
    </font>
    <font>
      <sz val="12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b/>
      <sz val="10"/>
      <name val="Arial"/>
      <family val="2"/>
      <charset val="238"/>
    </font>
    <font>
      <b/>
      <sz val="10"/>
      <name val="Bookman Old Style"/>
      <family val="1"/>
      <charset val="238"/>
    </font>
    <font>
      <b/>
      <sz val="12"/>
      <name val="Bookman Old Style"/>
      <family val="1"/>
      <charset val="238"/>
    </font>
    <font>
      <sz val="10"/>
      <name val="Arial"/>
      <family val="2"/>
      <charset val="238"/>
    </font>
    <font>
      <sz val="10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b/>
      <sz val="11"/>
      <name val="Bookman Old Style"/>
      <family val="1"/>
      <charset val="238"/>
    </font>
    <font>
      <b/>
      <sz val="10"/>
      <color indexed="8"/>
      <name val="Bookman Old Style"/>
      <family val="1"/>
      <charset val="238"/>
    </font>
    <font>
      <b/>
      <sz val="14"/>
      <color theme="1"/>
      <name val="Calibri"/>
      <family val="2"/>
      <charset val="238"/>
      <scheme val="minor"/>
    </font>
    <font>
      <b/>
      <i/>
      <u/>
      <sz val="12"/>
      <color indexed="8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b/>
      <sz val="14"/>
      <color indexed="8"/>
      <name val="Bookman Old Style"/>
      <family val="1"/>
      <charset val="238"/>
    </font>
    <font>
      <sz val="10"/>
      <color theme="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1" fontId="2" fillId="2" borderId="1" xfId="0" applyNumberFormat="1" applyFont="1" applyFill="1" applyBorder="1"/>
    <xf numFmtId="0" fontId="3" fillId="3" borderId="1" xfId="0" applyFont="1" applyFill="1" applyBorder="1"/>
    <xf numFmtId="0" fontId="4" fillId="3" borderId="1" xfId="0" applyFont="1" applyFill="1" applyBorder="1"/>
    <xf numFmtId="0" fontId="5" fillId="0" borderId="0" xfId="0" applyFont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4" fillId="4" borderId="1" xfId="0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1" fontId="13" fillId="5" borderId="1" xfId="0" applyNumberFormat="1" applyFont="1" applyFill="1" applyBorder="1"/>
    <xf numFmtId="164" fontId="4" fillId="4" borderId="1" xfId="0" applyNumberFormat="1" applyFont="1" applyFill="1" applyBorder="1" applyAlignment="1">
      <alignment vertical="center"/>
    </xf>
    <xf numFmtId="0" fontId="4" fillId="4" borderId="1" xfId="0" applyFont="1" applyFill="1" applyBorder="1" applyAlignment="1">
      <alignment horizontal="left" vertical="center"/>
    </xf>
    <xf numFmtId="0" fontId="2" fillId="6" borderId="1" xfId="0" applyFont="1" applyFill="1" applyBorder="1"/>
    <xf numFmtId="164" fontId="2" fillId="6" borderId="1" xfId="0" applyNumberFormat="1" applyFont="1" applyFill="1" applyBorder="1" applyAlignment="1">
      <alignment vertical="center"/>
    </xf>
    <xf numFmtId="0" fontId="14" fillId="7" borderId="1" xfId="0" applyFont="1" applyFill="1" applyBorder="1"/>
    <xf numFmtId="0" fontId="0" fillId="0" borderId="1" xfId="0" applyBorder="1"/>
    <xf numFmtId="0" fontId="15" fillId="0" borderId="1" xfId="0" applyFont="1" applyBorder="1"/>
    <xf numFmtId="164" fontId="2" fillId="0" borderId="1" xfId="0" applyNumberFormat="1" applyFont="1" applyBorder="1" applyAlignment="1">
      <alignment vertical="center"/>
    </xf>
    <xf numFmtId="0" fontId="11" fillId="0" borderId="1" xfId="0" applyFont="1" applyBorder="1" applyAlignment="1">
      <alignment horizontal="left" vertical="center" wrapText="1"/>
    </xf>
    <xf numFmtId="164" fontId="10" fillId="0" borderId="1" xfId="0" applyNumberFormat="1" applyFont="1" applyBorder="1" applyAlignment="1">
      <alignment vertical="center"/>
    </xf>
    <xf numFmtId="0" fontId="2" fillId="6" borderId="1" xfId="0" applyFont="1" applyFill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165" fontId="10" fillId="0" borderId="1" xfId="0" applyNumberFormat="1" applyFont="1" applyBorder="1" applyAlignment="1">
      <alignment horizontal="left" vertical="center"/>
    </xf>
    <xf numFmtId="1" fontId="4" fillId="6" borderId="1" xfId="0" applyNumberFormat="1" applyFont="1" applyFill="1" applyBorder="1"/>
    <xf numFmtId="0" fontId="9" fillId="0" borderId="1" xfId="0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1" fontId="12" fillId="0" borderId="1" xfId="0" applyNumberFormat="1" applyFont="1" applyBorder="1"/>
    <xf numFmtId="0" fontId="9" fillId="8" borderId="1" xfId="0" applyFont="1" applyFill="1" applyBorder="1" applyAlignment="1">
      <alignment horizontal="left" vertical="center" wrapText="1"/>
    </xf>
    <xf numFmtId="0" fontId="1" fillId="0" borderId="0" xfId="0" applyFont="1"/>
    <xf numFmtId="0" fontId="1" fillId="6" borderId="1" xfId="0" applyFont="1" applyFill="1" applyBorder="1"/>
    <xf numFmtId="1" fontId="12" fillId="6" borderId="1" xfId="0" applyNumberFormat="1" applyFont="1" applyFill="1" applyBorder="1"/>
    <xf numFmtId="0" fontId="2" fillId="6" borderId="1" xfId="0" applyFont="1" applyFill="1" applyBorder="1" applyAlignment="1">
      <alignment horizontal="left" vertical="center" wrapText="1"/>
    </xf>
    <xf numFmtId="0" fontId="1" fillId="0" borderId="1" xfId="0" applyFont="1" applyBorder="1"/>
    <xf numFmtId="0" fontId="2" fillId="0" borderId="1" xfId="0" applyFont="1" applyBorder="1"/>
    <xf numFmtId="164" fontId="12" fillId="0" borderId="1" xfId="0" applyNumberFormat="1" applyFont="1" applyBorder="1" applyAlignment="1">
      <alignment vertical="center"/>
    </xf>
    <xf numFmtId="1" fontId="10" fillId="0" borderId="1" xfId="0" applyNumberFormat="1" applyFont="1" applyBorder="1"/>
    <xf numFmtId="0" fontId="10" fillId="8" borderId="1" xfId="0" applyFont="1" applyFill="1" applyBorder="1" applyAlignment="1">
      <alignment horizontal="left" vertical="center" wrapText="1"/>
    </xf>
    <xf numFmtId="0" fontId="15" fillId="6" borderId="1" xfId="0" applyFont="1" applyFill="1" applyBorder="1"/>
    <xf numFmtId="0" fontId="2" fillId="6" borderId="1" xfId="0" applyFont="1" applyFill="1" applyBorder="1" applyAlignment="1">
      <alignment vertical="center" wrapText="1"/>
    </xf>
    <xf numFmtId="1" fontId="1" fillId="0" borderId="1" xfId="0" applyNumberFormat="1" applyFont="1" applyBorder="1"/>
    <xf numFmtId="0" fontId="12" fillId="0" borderId="1" xfId="0" applyFont="1" applyBorder="1" applyAlignment="1">
      <alignment vertical="center" wrapText="1"/>
    </xf>
    <xf numFmtId="1" fontId="0" fillId="0" borderId="1" xfId="0" applyNumberFormat="1" applyBorder="1"/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>
      <alignment vertical="center"/>
    </xf>
    <xf numFmtId="0" fontId="10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0" fillId="0" borderId="0" xfId="0" applyAlignment="1">
      <alignment horizontal="center" wrapText="1"/>
    </xf>
    <xf numFmtId="0" fontId="16" fillId="0" borderId="0" xfId="0" applyFont="1" applyAlignment="1">
      <alignment horizontal="center" wrapText="1"/>
    </xf>
    <xf numFmtId="0" fontId="17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16" fillId="0" borderId="0" xfId="0" applyFont="1" applyAlignment="1">
      <alignment horizontal="center" wrapText="1"/>
    </xf>
    <xf numFmtId="0" fontId="18" fillId="0" borderId="2" xfId="0" applyFont="1" applyBorder="1" applyAlignment="1">
      <alignment horizont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1D1C7A-D81B-4011-B0A6-0BE497C4522A}">
  <dimension ref="A1:W121"/>
  <sheetViews>
    <sheetView tabSelected="1" view="pageLayout" zoomScaleNormal="100" workbookViewId="0">
      <selection activeCell="D3" sqref="D3:F3"/>
    </sheetView>
  </sheetViews>
  <sheetFormatPr defaultRowHeight="14.4" x14ac:dyDescent="0.3"/>
  <cols>
    <col min="1" max="1" width="54.6640625" customWidth="1"/>
    <col min="2" max="2" width="10.44140625" customWidth="1"/>
    <col min="3" max="3" width="12.5546875" customWidth="1"/>
    <col min="4" max="4" width="12.88671875" customWidth="1"/>
    <col min="5" max="5" width="14.5546875" customWidth="1"/>
    <col min="6" max="6" width="17.5546875" customWidth="1"/>
  </cols>
  <sheetData>
    <row r="1" spans="1:6" ht="20.25" customHeight="1" x14ac:dyDescent="0.35">
      <c r="A1" s="62" t="s">
        <v>237</v>
      </c>
      <c r="B1" s="63"/>
      <c r="C1" s="63"/>
      <c r="D1" s="63"/>
      <c r="E1" s="63"/>
      <c r="F1" s="64"/>
    </row>
    <row r="2" spans="1:6" ht="19.5" customHeight="1" x14ac:dyDescent="0.35">
      <c r="A2" s="65" t="s">
        <v>236</v>
      </c>
      <c r="B2" s="63"/>
      <c r="C2" s="63"/>
      <c r="D2" s="63"/>
      <c r="E2" s="63"/>
      <c r="F2" s="64"/>
    </row>
    <row r="3" spans="1:6" ht="28.5" customHeight="1" x14ac:dyDescent="0.35">
      <c r="A3" s="61"/>
      <c r="B3" s="60"/>
      <c r="C3" s="60"/>
      <c r="D3" s="66"/>
      <c r="E3" s="66"/>
      <c r="F3" s="66"/>
    </row>
    <row r="4" spans="1:6" ht="40.200000000000003" x14ac:dyDescent="0.3">
      <c r="A4" s="59" t="s">
        <v>235</v>
      </c>
      <c r="B4" s="58" t="s">
        <v>234</v>
      </c>
      <c r="C4" s="57" t="s">
        <v>233</v>
      </c>
      <c r="D4" s="57" t="s">
        <v>232</v>
      </c>
      <c r="E4" s="57" t="s">
        <v>231</v>
      </c>
      <c r="F4" s="57" t="s">
        <v>230</v>
      </c>
    </row>
    <row r="5" spans="1:6" x14ac:dyDescent="0.3">
      <c r="A5" s="56" t="s">
        <v>229</v>
      </c>
      <c r="B5" s="56" t="s">
        <v>228</v>
      </c>
      <c r="C5" s="48">
        <f t="shared" ref="C5:C17" si="0">F5*0.5</f>
        <v>39877.5</v>
      </c>
      <c r="D5" s="48"/>
      <c r="E5" s="48">
        <f t="shared" ref="E5:E21" si="1">SUM(F5-C5)</f>
        <v>39877.5</v>
      </c>
      <c r="F5" s="54">
        <v>79755</v>
      </c>
    </row>
    <row r="6" spans="1:6" x14ac:dyDescent="0.3">
      <c r="A6" s="56" t="s">
        <v>227</v>
      </c>
      <c r="B6" s="32" t="s">
        <v>226</v>
      </c>
      <c r="C6" s="48">
        <f t="shared" si="0"/>
        <v>0</v>
      </c>
      <c r="D6" s="48"/>
      <c r="E6" s="48">
        <f t="shared" si="1"/>
        <v>0</v>
      </c>
      <c r="F6" s="54">
        <v>0</v>
      </c>
    </row>
    <row r="7" spans="1:6" x14ac:dyDescent="0.3">
      <c r="A7" s="56" t="s">
        <v>225</v>
      </c>
      <c r="B7" s="32" t="s">
        <v>224</v>
      </c>
      <c r="C7" s="48">
        <f t="shared" si="0"/>
        <v>172</v>
      </c>
      <c r="D7" s="48"/>
      <c r="E7" s="48">
        <f t="shared" si="1"/>
        <v>172</v>
      </c>
      <c r="F7" s="54">
        <v>344</v>
      </c>
    </row>
    <row r="8" spans="1:6" ht="26.4" x14ac:dyDescent="0.3">
      <c r="A8" s="55" t="s">
        <v>223</v>
      </c>
      <c r="B8" s="32" t="s">
        <v>222</v>
      </c>
      <c r="C8" s="48">
        <f t="shared" si="0"/>
        <v>163.5</v>
      </c>
      <c r="D8" s="48"/>
      <c r="E8" s="48">
        <v>163</v>
      </c>
      <c r="F8" s="54">
        <v>327</v>
      </c>
    </row>
    <row r="9" spans="1:6" x14ac:dyDescent="0.3">
      <c r="A9" s="55" t="s">
        <v>221</v>
      </c>
      <c r="B9" s="32" t="s">
        <v>220</v>
      </c>
      <c r="C9" s="48">
        <f t="shared" si="0"/>
        <v>0</v>
      </c>
      <c r="D9" s="48"/>
      <c r="E9" s="48">
        <f t="shared" si="1"/>
        <v>0</v>
      </c>
      <c r="F9" s="54"/>
    </row>
    <row r="10" spans="1:6" x14ac:dyDescent="0.3">
      <c r="A10" s="55" t="s">
        <v>219</v>
      </c>
      <c r="B10" s="32" t="s">
        <v>218</v>
      </c>
      <c r="C10" s="48">
        <f t="shared" si="0"/>
        <v>583</v>
      </c>
      <c r="D10" s="48"/>
      <c r="E10" s="48">
        <f t="shared" si="1"/>
        <v>583</v>
      </c>
      <c r="F10" s="54">
        <v>1166</v>
      </c>
    </row>
    <row r="11" spans="1:6" x14ac:dyDescent="0.3">
      <c r="A11" s="55" t="s">
        <v>217</v>
      </c>
      <c r="B11" s="32" t="s">
        <v>216</v>
      </c>
      <c r="C11" s="48">
        <f t="shared" si="0"/>
        <v>2162</v>
      </c>
      <c r="D11" s="48"/>
      <c r="E11" s="48">
        <f t="shared" si="1"/>
        <v>2162</v>
      </c>
      <c r="F11" s="54">
        <v>4324</v>
      </c>
    </row>
    <row r="12" spans="1:6" x14ac:dyDescent="0.3">
      <c r="A12" s="55" t="s">
        <v>215</v>
      </c>
      <c r="B12" s="32" t="s">
        <v>214</v>
      </c>
      <c r="C12" s="48">
        <f t="shared" si="0"/>
        <v>0</v>
      </c>
      <c r="D12" s="48"/>
      <c r="E12" s="48">
        <f t="shared" si="1"/>
        <v>0</v>
      </c>
      <c r="F12" s="54"/>
    </row>
    <row r="13" spans="1:6" x14ac:dyDescent="0.3">
      <c r="A13" s="12" t="s">
        <v>213</v>
      </c>
      <c r="B13" s="32" t="s">
        <v>212</v>
      </c>
      <c r="C13" s="48">
        <f t="shared" si="0"/>
        <v>250</v>
      </c>
      <c r="D13" s="48"/>
      <c r="E13" s="48">
        <f t="shared" si="1"/>
        <v>250</v>
      </c>
      <c r="F13" s="54">
        <v>500</v>
      </c>
    </row>
    <row r="14" spans="1:6" x14ac:dyDescent="0.3">
      <c r="A14" s="12" t="s">
        <v>211</v>
      </c>
      <c r="B14" s="32" t="s">
        <v>210</v>
      </c>
      <c r="C14" s="48">
        <f t="shared" si="0"/>
        <v>250</v>
      </c>
      <c r="D14" s="48"/>
      <c r="E14" s="48">
        <f t="shared" si="1"/>
        <v>250</v>
      </c>
      <c r="F14" s="54">
        <v>500</v>
      </c>
    </row>
    <row r="15" spans="1:6" x14ac:dyDescent="0.3">
      <c r="A15" s="12" t="s">
        <v>209</v>
      </c>
      <c r="B15" s="32" t="s">
        <v>208</v>
      </c>
      <c r="C15" s="48">
        <f t="shared" si="0"/>
        <v>0</v>
      </c>
      <c r="D15" s="48"/>
      <c r="E15" s="48">
        <f t="shared" si="1"/>
        <v>0</v>
      </c>
      <c r="F15" s="54"/>
    </row>
    <row r="16" spans="1:6" x14ac:dyDescent="0.3">
      <c r="A16" s="12" t="s">
        <v>207</v>
      </c>
      <c r="B16" s="32" t="s">
        <v>206</v>
      </c>
      <c r="C16" s="48">
        <v>125</v>
      </c>
      <c r="D16" s="48"/>
      <c r="E16" s="48">
        <f t="shared" si="1"/>
        <v>0</v>
      </c>
      <c r="F16" s="54">
        <v>125</v>
      </c>
    </row>
    <row r="17" spans="1:6" x14ac:dyDescent="0.3">
      <c r="A17" s="12" t="s">
        <v>205</v>
      </c>
      <c r="B17" s="32" t="s">
        <v>204</v>
      </c>
      <c r="C17" s="48">
        <f t="shared" si="0"/>
        <v>1000</v>
      </c>
      <c r="D17" s="48"/>
      <c r="E17" s="48">
        <f t="shared" si="1"/>
        <v>1000</v>
      </c>
      <c r="F17" s="54">
        <v>2000</v>
      </c>
    </row>
    <row r="18" spans="1:6" s="41" customFormat="1" x14ac:dyDescent="0.3">
      <c r="A18" s="53" t="s">
        <v>203</v>
      </c>
      <c r="B18" s="47" t="s">
        <v>202</v>
      </c>
      <c r="C18" s="39">
        <f>SUM(C5:C17)</f>
        <v>44583</v>
      </c>
      <c r="D18" s="39"/>
      <c r="E18" s="39">
        <f t="shared" si="1"/>
        <v>44458</v>
      </c>
      <c r="F18" s="52">
        <f>SUM(F5:F17)</f>
        <v>89041</v>
      </c>
    </row>
    <row r="19" spans="1:6" x14ac:dyDescent="0.3">
      <c r="A19" s="12" t="s">
        <v>201</v>
      </c>
      <c r="B19" s="32" t="s">
        <v>200</v>
      </c>
      <c r="C19" s="39">
        <f>F19*0.5</f>
        <v>0</v>
      </c>
      <c r="D19" s="29"/>
      <c r="E19" s="39">
        <f t="shared" si="1"/>
        <v>0</v>
      </c>
      <c r="F19" s="28"/>
    </row>
    <row r="20" spans="1:6" ht="26.4" x14ac:dyDescent="0.3">
      <c r="A20" s="12" t="s">
        <v>199</v>
      </c>
      <c r="B20" s="32" t="s">
        <v>198</v>
      </c>
      <c r="C20" s="39">
        <f>F20*0.5</f>
        <v>0</v>
      </c>
      <c r="D20" s="29"/>
      <c r="E20" s="39">
        <f t="shared" si="1"/>
        <v>0</v>
      </c>
      <c r="F20" s="28"/>
    </row>
    <row r="21" spans="1:6" x14ac:dyDescent="0.3">
      <c r="A21" s="34" t="s">
        <v>197</v>
      </c>
      <c r="B21" s="32" t="s">
        <v>196</v>
      </c>
      <c r="C21" s="39">
        <f>F21*0.5</f>
        <v>40</v>
      </c>
      <c r="D21" s="29"/>
      <c r="E21" s="39">
        <f t="shared" si="1"/>
        <v>40</v>
      </c>
      <c r="F21" s="28">
        <v>80</v>
      </c>
    </row>
    <row r="22" spans="1:6" x14ac:dyDescent="0.3">
      <c r="A22" s="18" t="s">
        <v>195</v>
      </c>
      <c r="B22" s="47" t="s">
        <v>194</v>
      </c>
      <c r="C22" s="39">
        <f>SUM(C21)</f>
        <v>40</v>
      </c>
      <c r="D22" s="29"/>
      <c r="E22" s="39">
        <f>SUM(E21)</f>
        <v>40</v>
      </c>
      <c r="F22" s="28">
        <f>SUM(F21)</f>
        <v>80</v>
      </c>
    </row>
    <row r="23" spans="1:6" x14ac:dyDescent="0.3">
      <c r="A23" s="51" t="s">
        <v>193</v>
      </c>
      <c r="B23" s="26" t="s">
        <v>192</v>
      </c>
      <c r="C23" s="43">
        <f>SUM(C18,C22)</f>
        <v>44623</v>
      </c>
      <c r="D23" s="43">
        <f>SUM(D18,D22)</f>
        <v>0</v>
      </c>
      <c r="E23" s="43">
        <f>SUM(E18,E22)</f>
        <v>44498</v>
      </c>
      <c r="F23" s="43">
        <f>SUM(F18,F22)</f>
        <v>89121</v>
      </c>
    </row>
    <row r="24" spans="1:6" ht="27.6" x14ac:dyDescent="0.3">
      <c r="A24" s="44" t="s">
        <v>191</v>
      </c>
      <c r="B24" s="26" t="s">
        <v>190</v>
      </c>
      <c r="C24" s="43">
        <f t="shared" ref="C24:C57" si="2">F24*0.5</f>
        <v>7275</v>
      </c>
      <c r="D24" s="50"/>
      <c r="E24" s="43">
        <f>F24-C24</f>
        <v>7275</v>
      </c>
      <c r="F24" s="42">
        <v>14550</v>
      </c>
    </row>
    <row r="25" spans="1:6" x14ac:dyDescent="0.3">
      <c r="A25" s="12" t="s">
        <v>189</v>
      </c>
      <c r="B25" s="32" t="s">
        <v>188</v>
      </c>
      <c r="C25" s="48">
        <f t="shared" si="2"/>
        <v>207.5</v>
      </c>
      <c r="D25" s="29"/>
      <c r="E25" s="48">
        <v>207</v>
      </c>
      <c r="F25" s="28">
        <v>415</v>
      </c>
    </row>
    <row r="26" spans="1:6" x14ac:dyDescent="0.3">
      <c r="A26" s="12" t="s">
        <v>187</v>
      </c>
      <c r="B26" s="32" t="s">
        <v>186</v>
      </c>
      <c r="C26" s="48">
        <f t="shared" si="2"/>
        <v>700</v>
      </c>
      <c r="D26" s="29"/>
      <c r="E26" s="48">
        <f t="shared" ref="E26:E49" si="3">SUM(F26-C26)</f>
        <v>700</v>
      </c>
      <c r="F26" s="28">
        <v>1400</v>
      </c>
    </row>
    <row r="27" spans="1:6" x14ac:dyDescent="0.3">
      <c r="A27" s="12" t="s">
        <v>185</v>
      </c>
      <c r="B27" s="32" t="s">
        <v>184</v>
      </c>
      <c r="C27" s="48">
        <f t="shared" si="2"/>
        <v>0</v>
      </c>
      <c r="D27" s="29"/>
      <c r="E27" s="48">
        <f t="shared" si="3"/>
        <v>0</v>
      </c>
      <c r="F27" s="28"/>
    </row>
    <row r="28" spans="1:6" s="41" customFormat="1" x14ac:dyDescent="0.3">
      <c r="A28" s="18" t="s">
        <v>183</v>
      </c>
      <c r="B28" s="47" t="s">
        <v>182</v>
      </c>
      <c r="C28" s="39">
        <f t="shared" si="2"/>
        <v>907.5</v>
      </c>
      <c r="D28" s="46"/>
      <c r="E28" s="39">
        <f t="shared" si="3"/>
        <v>907.5</v>
      </c>
      <c r="F28" s="45">
        <f>SUM(F25:F27)</f>
        <v>1815</v>
      </c>
    </row>
    <row r="29" spans="1:6" x14ac:dyDescent="0.3">
      <c r="A29" s="12" t="s">
        <v>181</v>
      </c>
      <c r="B29" s="32" t="s">
        <v>180</v>
      </c>
      <c r="C29" s="48">
        <f t="shared" si="2"/>
        <v>750</v>
      </c>
      <c r="D29" s="29"/>
      <c r="E29" s="48">
        <f t="shared" si="3"/>
        <v>750</v>
      </c>
      <c r="F29" s="28">
        <v>1500</v>
      </c>
    </row>
    <row r="30" spans="1:6" x14ac:dyDescent="0.3">
      <c r="A30" s="12" t="s">
        <v>179</v>
      </c>
      <c r="B30" s="32" t="s">
        <v>178</v>
      </c>
      <c r="C30" s="48">
        <f t="shared" si="2"/>
        <v>100</v>
      </c>
      <c r="D30" s="29"/>
      <c r="E30" s="48">
        <f t="shared" si="3"/>
        <v>100</v>
      </c>
      <c r="F30" s="28">
        <v>200</v>
      </c>
    </row>
    <row r="31" spans="1:6" s="41" customFormat="1" ht="15" customHeight="1" x14ac:dyDescent="0.3">
      <c r="A31" s="18" t="s">
        <v>177</v>
      </c>
      <c r="B31" s="47" t="s">
        <v>176</v>
      </c>
      <c r="C31" s="39">
        <f t="shared" si="2"/>
        <v>850</v>
      </c>
      <c r="D31" s="46"/>
      <c r="E31" s="39">
        <f t="shared" si="3"/>
        <v>850</v>
      </c>
      <c r="F31" s="45">
        <f>SUM(F29:F30)</f>
        <v>1700</v>
      </c>
    </row>
    <row r="32" spans="1:6" x14ac:dyDescent="0.3">
      <c r="A32" s="12" t="s">
        <v>175</v>
      </c>
      <c r="B32" s="32" t="s">
        <v>174</v>
      </c>
      <c r="C32" s="48">
        <f t="shared" si="2"/>
        <v>1250</v>
      </c>
      <c r="D32" s="29"/>
      <c r="E32" s="48">
        <f t="shared" si="3"/>
        <v>1250</v>
      </c>
      <c r="F32" s="28">
        <v>2500</v>
      </c>
    </row>
    <row r="33" spans="1:6" x14ac:dyDescent="0.3">
      <c r="A33" s="12" t="s">
        <v>173</v>
      </c>
      <c r="B33" s="32" t="s">
        <v>172</v>
      </c>
      <c r="C33" s="48">
        <f t="shared" si="2"/>
        <v>0</v>
      </c>
      <c r="D33" s="29"/>
      <c r="E33" s="48">
        <f t="shared" si="3"/>
        <v>0</v>
      </c>
      <c r="F33" s="28"/>
    </row>
    <row r="34" spans="1:6" x14ac:dyDescent="0.3">
      <c r="A34" s="12" t="s">
        <v>171</v>
      </c>
      <c r="B34" s="32" t="s">
        <v>170</v>
      </c>
      <c r="C34" s="48">
        <f t="shared" si="2"/>
        <v>0</v>
      </c>
      <c r="D34" s="29"/>
      <c r="E34" s="48">
        <f t="shared" si="3"/>
        <v>0</v>
      </c>
      <c r="F34" s="28">
        <v>0</v>
      </c>
    </row>
    <row r="35" spans="1:6" x14ac:dyDescent="0.3">
      <c r="A35" s="12" t="s">
        <v>169</v>
      </c>
      <c r="B35" s="32" t="s">
        <v>168</v>
      </c>
      <c r="C35" s="48">
        <f t="shared" si="2"/>
        <v>200</v>
      </c>
      <c r="D35" s="29"/>
      <c r="E35" s="48">
        <f t="shared" si="3"/>
        <v>200</v>
      </c>
      <c r="F35" s="28">
        <v>400</v>
      </c>
    </row>
    <row r="36" spans="1:6" x14ac:dyDescent="0.3">
      <c r="A36" s="49" t="s">
        <v>167</v>
      </c>
      <c r="B36" s="32" t="s">
        <v>166</v>
      </c>
      <c r="C36" s="48">
        <f t="shared" si="2"/>
        <v>50</v>
      </c>
      <c r="D36" s="29"/>
      <c r="E36" s="48">
        <f t="shared" si="3"/>
        <v>50</v>
      </c>
      <c r="F36" s="28">
        <v>100</v>
      </c>
    </row>
    <row r="37" spans="1:6" x14ac:dyDescent="0.3">
      <c r="A37" s="34" t="s">
        <v>165</v>
      </c>
      <c r="B37" s="32" t="s">
        <v>164</v>
      </c>
      <c r="C37" s="48">
        <f t="shared" si="2"/>
        <v>1600</v>
      </c>
      <c r="D37" s="29"/>
      <c r="E37" s="48">
        <f t="shared" si="3"/>
        <v>1600</v>
      </c>
      <c r="F37" s="28">
        <v>3200</v>
      </c>
    </row>
    <row r="38" spans="1:6" x14ac:dyDescent="0.3">
      <c r="A38" s="12" t="s">
        <v>163</v>
      </c>
      <c r="B38" s="32" t="s">
        <v>162</v>
      </c>
      <c r="C38" s="48">
        <f t="shared" si="2"/>
        <v>2000</v>
      </c>
      <c r="D38" s="29"/>
      <c r="E38" s="48">
        <f t="shared" si="3"/>
        <v>2000</v>
      </c>
      <c r="F38" s="28">
        <v>4000</v>
      </c>
    </row>
    <row r="39" spans="1:6" s="41" customFormat="1" x14ac:dyDescent="0.3">
      <c r="A39" s="18" t="s">
        <v>161</v>
      </c>
      <c r="B39" s="47" t="s">
        <v>160</v>
      </c>
      <c r="C39" s="39">
        <f t="shared" si="2"/>
        <v>5100</v>
      </c>
      <c r="D39" s="46"/>
      <c r="E39" s="39">
        <f t="shared" si="3"/>
        <v>5100</v>
      </c>
      <c r="F39" s="45">
        <f>SUM(F32:F38)</f>
        <v>10200</v>
      </c>
    </row>
    <row r="40" spans="1:6" x14ac:dyDescent="0.3">
      <c r="A40" s="12" t="s">
        <v>159</v>
      </c>
      <c r="B40" s="32" t="s">
        <v>158</v>
      </c>
      <c r="C40" s="48">
        <f t="shared" si="2"/>
        <v>75</v>
      </c>
      <c r="D40" s="29"/>
      <c r="E40" s="48">
        <f t="shared" si="3"/>
        <v>75</v>
      </c>
      <c r="F40" s="28">
        <v>150</v>
      </c>
    </row>
    <row r="41" spans="1:6" x14ac:dyDescent="0.3">
      <c r="A41" s="12" t="s">
        <v>157</v>
      </c>
      <c r="B41" s="32" t="s">
        <v>156</v>
      </c>
      <c r="C41" s="48">
        <f t="shared" si="2"/>
        <v>0</v>
      </c>
      <c r="D41" s="29"/>
      <c r="E41" s="48">
        <f t="shared" si="3"/>
        <v>0</v>
      </c>
      <c r="F41" s="28">
        <v>0</v>
      </c>
    </row>
    <row r="42" spans="1:6" s="41" customFormat="1" x14ac:dyDescent="0.3">
      <c r="A42" s="18" t="s">
        <v>155</v>
      </c>
      <c r="B42" s="47" t="s">
        <v>154</v>
      </c>
      <c r="C42" s="39">
        <f t="shared" si="2"/>
        <v>75</v>
      </c>
      <c r="D42" s="46"/>
      <c r="E42" s="39">
        <f t="shared" si="3"/>
        <v>75</v>
      </c>
      <c r="F42" s="45">
        <f>SUM(F40:F41)</f>
        <v>150</v>
      </c>
    </row>
    <row r="43" spans="1:6" ht="26.4" x14ac:dyDescent="0.3">
      <c r="A43" s="12" t="s">
        <v>153</v>
      </c>
      <c r="B43" s="32" t="s">
        <v>152</v>
      </c>
      <c r="C43" s="48">
        <f t="shared" si="2"/>
        <v>1250</v>
      </c>
      <c r="D43" s="29"/>
      <c r="E43" s="48">
        <f t="shared" si="3"/>
        <v>1250</v>
      </c>
      <c r="F43" s="28">
        <v>2500</v>
      </c>
    </row>
    <row r="44" spans="1:6" x14ac:dyDescent="0.3">
      <c r="A44" s="12" t="s">
        <v>151</v>
      </c>
      <c r="B44" s="32" t="s">
        <v>150</v>
      </c>
      <c r="C44" s="48">
        <f t="shared" si="2"/>
        <v>0</v>
      </c>
      <c r="D44" s="29"/>
      <c r="E44" s="48">
        <f t="shared" si="3"/>
        <v>0</v>
      </c>
      <c r="F44" s="28"/>
    </row>
    <row r="45" spans="1:6" x14ac:dyDescent="0.3">
      <c r="A45" s="12" t="s">
        <v>149</v>
      </c>
      <c r="B45" s="32" t="s">
        <v>148</v>
      </c>
      <c r="C45" s="48">
        <f t="shared" si="2"/>
        <v>0</v>
      </c>
      <c r="D45" s="29"/>
      <c r="E45" s="48">
        <f t="shared" si="3"/>
        <v>0</v>
      </c>
      <c r="F45" s="28"/>
    </row>
    <row r="46" spans="1:6" x14ac:dyDescent="0.3">
      <c r="A46" s="12" t="s">
        <v>147</v>
      </c>
      <c r="B46" s="32" t="s">
        <v>146</v>
      </c>
      <c r="C46" s="48">
        <f t="shared" si="2"/>
        <v>0</v>
      </c>
      <c r="D46" s="29"/>
      <c r="E46" s="48">
        <f t="shared" si="3"/>
        <v>0</v>
      </c>
      <c r="F46" s="28"/>
    </row>
    <row r="47" spans="1:6" x14ac:dyDescent="0.3">
      <c r="A47" s="12" t="s">
        <v>145</v>
      </c>
      <c r="B47" s="32" t="s">
        <v>144</v>
      </c>
      <c r="C47" s="48">
        <f t="shared" si="2"/>
        <v>10</v>
      </c>
      <c r="D47" s="29"/>
      <c r="E47" s="48">
        <f t="shared" si="3"/>
        <v>10</v>
      </c>
      <c r="F47" s="28">
        <v>20</v>
      </c>
    </row>
    <row r="48" spans="1:6" x14ac:dyDescent="0.3">
      <c r="A48" s="18" t="s">
        <v>143</v>
      </c>
      <c r="B48" s="47" t="s">
        <v>142</v>
      </c>
      <c r="C48" s="39">
        <f t="shared" si="2"/>
        <v>1260</v>
      </c>
      <c r="D48" s="46"/>
      <c r="E48" s="39">
        <f t="shared" si="3"/>
        <v>1260</v>
      </c>
      <c r="F48" s="45">
        <f>SUM(F43:F47)</f>
        <v>2520</v>
      </c>
    </row>
    <row r="49" spans="1:6" s="41" customFormat="1" x14ac:dyDescent="0.3">
      <c r="A49" s="44" t="s">
        <v>141</v>
      </c>
      <c r="B49" s="26" t="s">
        <v>140</v>
      </c>
      <c r="C49" s="39">
        <f t="shared" si="2"/>
        <v>8192.5</v>
      </c>
      <c r="D49" s="25"/>
      <c r="E49" s="43">
        <f t="shared" si="3"/>
        <v>8192.5</v>
      </c>
      <c r="F49" s="42">
        <f>SUM(F28,F31,F39,F42,F48)</f>
        <v>16385</v>
      </c>
    </row>
    <row r="50" spans="1:6" hidden="1" x14ac:dyDescent="0.3">
      <c r="A50" s="11" t="s">
        <v>139</v>
      </c>
      <c r="B50" s="32" t="s">
        <v>138</v>
      </c>
      <c r="C50" s="39">
        <f t="shared" si="2"/>
        <v>0</v>
      </c>
      <c r="D50" s="29"/>
      <c r="E50" s="29"/>
      <c r="F50" s="28"/>
    </row>
    <row r="51" spans="1:6" hidden="1" x14ac:dyDescent="0.3">
      <c r="A51" s="11" t="s">
        <v>137</v>
      </c>
      <c r="B51" s="32" t="s">
        <v>136</v>
      </c>
      <c r="C51" s="39">
        <f t="shared" si="2"/>
        <v>0</v>
      </c>
      <c r="D51" s="29"/>
      <c r="E51" s="29"/>
      <c r="F51" s="28"/>
    </row>
    <row r="52" spans="1:6" hidden="1" x14ac:dyDescent="0.3">
      <c r="A52" s="40" t="s">
        <v>135</v>
      </c>
      <c r="B52" s="32" t="s">
        <v>134</v>
      </c>
      <c r="C52" s="39">
        <f t="shared" si="2"/>
        <v>0</v>
      </c>
      <c r="D52" s="29"/>
      <c r="E52" s="29"/>
      <c r="F52" s="28"/>
    </row>
    <row r="53" spans="1:6" ht="26.4" hidden="1" x14ac:dyDescent="0.3">
      <c r="A53" s="40" t="s">
        <v>133</v>
      </c>
      <c r="B53" s="32" t="s">
        <v>132</v>
      </c>
      <c r="C53" s="39">
        <f t="shared" si="2"/>
        <v>0</v>
      </c>
      <c r="D53" s="29"/>
      <c r="E53" s="29"/>
      <c r="F53" s="28"/>
    </row>
    <row r="54" spans="1:6" ht="26.4" hidden="1" x14ac:dyDescent="0.3">
      <c r="A54" s="40" t="s">
        <v>131</v>
      </c>
      <c r="B54" s="32" t="s">
        <v>130</v>
      </c>
      <c r="C54" s="39">
        <f t="shared" si="2"/>
        <v>0</v>
      </c>
      <c r="D54" s="29"/>
      <c r="E54" s="29"/>
      <c r="F54" s="28"/>
    </row>
    <row r="55" spans="1:6" hidden="1" x14ac:dyDescent="0.3">
      <c r="A55" s="11" t="s">
        <v>129</v>
      </c>
      <c r="B55" s="32" t="s">
        <v>128</v>
      </c>
      <c r="C55" s="39">
        <f t="shared" si="2"/>
        <v>0</v>
      </c>
      <c r="D55" s="29"/>
      <c r="E55" s="29"/>
      <c r="F55" s="28"/>
    </row>
    <row r="56" spans="1:6" hidden="1" x14ac:dyDescent="0.3">
      <c r="A56" s="11" t="s">
        <v>127</v>
      </c>
      <c r="B56" s="32" t="s">
        <v>126</v>
      </c>
      <c r="C56" s="39">
        <f t="shared" si="2"/>
        <v>0</v>
      </c>
      <c r="D56" s="29"/>
      <c r="E56" s="29"/>
      <c r="F56" s="28"/>
    </row>
    <row r="57" spans="1:6" hidden="1" x14ac:dyDescent="0.3">
      <c r="A57" s="11" t="s">
        <v>125</v>
      </c>
      <c r="B57" s="32" t="s">
        <v>124</v>
      </c>
      <c r="C57" s="39">
        <f t="shared" si="2"/>
        <v>0</v>
      </c>
      <c r="D57" s="29"/>
      <c r="E57" s="29"/>
      <c r="F57" s="28"/>
    </row>
    <row r="58" spans="1:6" x14ac:dyDescent="0.3">
      <c r="A58" s="31" t="s">
        <v>123</v>
      </c>
      <c r="B58" s="30" t="s">
        <v>122</v>
      </c>
      <c r="C58" s="29"/>
      <c r="D58" s="29"/>
      <c r="E58" s="29"/>
      <c r="F58" s="28"/>
    </row>
    <row r="59" spans="1:6" hidden="1" x14ac:dyDescent="0.3">
      <c r="A59" s="38" t="s">
        <v>121</v>
      </c>
      <c r="B59" s="32" t="s">
        <v>120</v>
      </c>
      <c r="C59" s="29"/>
      <c r="D59" s="29"/>
      <c r="E59" s="29"/>
      <c r="F59" s="28"/>
    </row>
    <row r="60" spans="1:6" hidden="1" x14ac:dyDescent="0.3">
      <c r="A60" s="38" t="s">
        <v>119</v>
      </c>
      <c r="B60" s="32" t="s">
        <v>118</v>
      </c>
      <c r="C60" s="29"/>
      <c r="D60" s="29"/>
      <c r="E60" s="29"/>
      <c r="F60" s="28"/>
    </row>
    <row r="61" spans="1:6" ht="26.4" hidden="1" x14ac:dyDescent="0.3">
      <c r="A61" s="38" t="s">
        <v>117</v>
      </c>
      <c r="B61" s="32" t="s">
        <v>116</v>
      </c>
      <c r="C61" s="29"/>
      <c r="D61" s="29"/>
      <c r="E61" s="29"/>
      <c r="F61" s="28"/>
    </row>
    <row r="62" spans="1:6" ht="26.4" hidden="1" x14ac:dyDescent="0.3">
      <c r="A62" s="38" t="s">
        <v>115</v>
      </c>
      <c r="B62" s="32" t="s">
        <v>114</v>
      </c>
      <c r="C62" s="29"/>
      <c r="D62" s="29"/>
      <c r="E62" s="29"/>
      <c r="F62" s="28"/>
    </row>
    <row r="63" spans="1:6" ht="26.4" hidden="1" x14ac:dyDescent="0.3">
      <c r="A63" s="38" t="s">
        <v>113</v>
      </c>
      <c r="B63" s="32" t="s">
        <v>112</v>
      </c>
      <c r="C63" s="29"/>
      <c r="D63" s="29"/>
      <c r="E63" s="29"/>
      <c r="F63" s="28"/>
    </row>
    <row r="64" spans="1:6" ht="26.4" hidden="1" x14ac:dyDescent="0.3">
      <c r="A64" s="38" t="s">
        <v>111</v>
      </c>
      <c r="B64" s="32" t="s">
        <v>110</v>
      </c>
      <c r="C64" s="29"/>
      <c r="D64" s="29"/>
      <c r="E64" s="29"/>
      <c r="F64" s="28"/>
    </row>
    <row r="65" spans="1:6" ht="26.4" hidden="1" x14ac:dyDescent="0.3">
      <c r="A65" s="38" t="s">
        <v>109</v>
      </c>
      <c r="B65" s="32" t="s">
        <v>108</v>
      </c>
      <c r="C65" s="29"/>
      <c r="D65" s="29"/>
      <c r="E65" s="29"/>
      <c r="F65" s="28"/>
    </row>
    <row r="66" spans="1:6" ht="26.4" hidden="1" x14ac:dyDescent="0.3">
      <c r="A66" s="38" t="s">
        <v>107</v>
      </c>
      <c r="B66" s="32" t="s">
        <v>106</v>
      </c>
      <c r="C66" s="29"/>
      <c r="D66" s="29"/>
      <c r="E66" s="29"/>
      <c r="F66" s="28"/>
    </row>
    <row r="67" spans="1:6" hidden="1" x14ac:dyDescent="0.3">
      <c r="A67" s="38" t="s">
        <v>105</v>
      </c>
      <c r="B67" s="32" t="s">
        <v>104</v>
      </c>
      <c r="C67" s="29"/>
      <c r="D67" s="29"/>
      <c r="E67" s="29"/>
      <c r="F67" s="28"/>
    </row>
    <row r="68" spans="1:6" x14ac:dyDescent="0.3">
      <c r="A68" s="37" t="s">
        <v>103</v>
      </c>
      <c r="B68" s="32" t="s">
        <v>102</v>
      </c>
      <c r="C68" s="29"/>
      <c r="D68" s="29"/>
      <c r="E68" s="29"/>
      <c r="F68" s="28"/>
    </row>
    <row r="69" spans="1:6" ht="26.4" x14ac:dyDescent="0.3">
      <c r="A69" s="38" t="s">
        <v>101</v>
      </c>
      <c r="B69" s="32" t="s">
        <v>100</v>
      </c>
      <c r="C69" s="29"/>
      <c r="D69" s="29"/>
      <c r="E69" s="29"/>
      <c r="F69" s="28"/>
    </row>
    <row r="70" spans="1:6" x14ac:dyDescent="0.3">
      <c r="A70" s="37" t="s">
        <v>99</v>
      </c>
      <c r="B70" s="32" t="s">
        <v>97</v>
      </c>
      <c r="C70" s="29"/>
      <c r="D70" s="29"/>
      <c r="E70" s="29"/>
      <c r="F70" s="28"/>
    </row>
    <row r="71" spans="1:6" x14ac:dyDescent="0.3">
      <c r="A71" s="37" t="s">
        <v>98</v>
      </c>
      <c r="B71" s="32" t="s">
        <v>97</v>
      </c>
      <c r="C71" s="29"/>
      <c r="D71" s="29"/>
      <c r="E71" s="29"/>
      <c r="F71" s="28"/>
    </row>
    <row r="72" spans="1:6" x14ac:dyDescent="0.3">
      <c r="A72" s="31" t="s">
        <v>96</v>
      </c>
      <c r="B72" s="30" t="s">
        <v>95</v>
      </c>
      <c r="C72" s="29"/>
      <c r="D72" s="29"/>
      <c r="E72" s="29"/>
      <c r="F72" s="28"/>
    </row>
    <row r="73" spans="1:6" ht="15.6" x14ac:dyDescent="0.3">
      <c r="A73" s="27" t="s">
        <v>94</v>
      </c>
      <c r="B73" s="30"/>
      <c r="C73" s="36">
        <f>SUM(C23,C24,C49)</f>
        <v>60090.5</v>
      </c>
      <c r="D73" s="36">
        <f>SUM(D23,D24,D49)</f>
        <v>0</v>
      </c>
      <c r="E73" s="36">
        <f>SUM(E23,E24,E49)</f>
        <v>59965.5</v>
      </c>
      <c r="F73" s="36">
        <f>SUM(F23,F24,F49)</f>
        <v>120056</v>
      </c>
    </row>
    <row r="74" spans="1:6" x14ac:dyDescent="0.3">
      <c r="A74" s="35" t="s">
        <v>93</v>
      </c>
      <c r="B74" s="32" t="s">
        <v>92</v>
      </c>
      <c r="C74" s="29"/>
      <c r="D74" s="29"/>
      <c r="E74" s="29"/>
      <c r="F74" s="28"/>
    </row>
    <row r="75" spans="1:6" x14ac:dyDescent="0.3">
      <c r="A75" s="35" t="s">
        <v>91</v>
      </c>
      <c r="B75" s="32" t="s">
        <v>90</v>
      </c>
      <c r="C75" s="29"/>
      <c r="D75" s="29"/>
      <c r="E75" s="29"/>
      <c r="F75" s="28"/>
    </row>
    <row r="76" spans="1:6" x14ac:dyDescent="0.3">
      <c r="A76" s="35" t="s">
        <v>89</v>
      </c>
      <c r="B76" s="32" t="s">
        <v>88</v>
      </c>
      <c r="C76" s="29">
        <v>472</v>
      </c>
      <c r="D76" s="29"/>
      <c r="E76" s="29">
        <v>0</v>
      </c>
      <c r="F76" s="28">
        <v>472</v>
      </c>
    </row>
    <row r="77" spans="1:6" x14ac:dyDescent="0.3">
      <c r="A77" s="35" t="s">
        <v>87</v>
      </c>
      <c r="B77" s="32" t="s">
        <v>86</v>
      </c>
      <c r="C77" s="29"/>
      <c r="D77" s="29"/>
      <c r="E77" s="29">
        <v>0</v>
      </c>
      <c r="F77" s="28"/>
    </row>
    <row r="78" spans="1:6" x14ac:dyDescent="0.3">
      <c r="A78" s="34" t="s">
        <v>85</v>
      </c>
      <c r="B78" s="32" t="s">
        <v>84</v>
      </c>
      <c r="C78" s="29"/>
      <c r="D78" s="29"/>
      <c r="E78" s="29"/>
      <c r="F78" s="28"/>
    </row>
    <row r="79" spans="1:6" x14ac:dyDescent="0.3">
      <c r="A79" s="34" t="s">
        <v>83</v>
      </c>
      <c r="B79" s="32" t="s">
        <v>82</v>
      </c>
      <c r="C79" s="29"/>
      <c r="D79" s="29"/>
      <c r="E79" s="29"/>
      <c r="F79" s="28"/>
    </row>
    <row r="80" spans="1:6" x14ac:dyDescent="0.3">
      <c r="A80" s="34" t="s">
        <v>81</v>
      </c>
      <c r="B80" s="32" t="s">
        <v>80</v>
      </c>
      <c r="C80" s="29">
        <v>128</v>
      </c>
      <c r="D80" s="29"/>
      <c r="E80" s="29"/>
      <c r="F80" s="29">
        <v>128</v>
      </c>
    </row>
    <row r="81" spans="1:6" x14ac:dyDescent="0.3">
      <c r="A81" s="33" t="s">
        <v>79</v>
      </c>
      <c r="B81" s="26" t="s">
        <v>78</v>
      </c>
      <c r="C81" s="25">
        <f>SUM(C76:C80)</f>
        <v>600</v>
      </c>
      <c r="D81" s="25"/>
      <c r="E81" s="25">
        <f>SUM(E76:E80)</f>
        <v>0</v>
      </c>
      <c r="F81" s="25">
        <f>SUM(F76:F80)</f>
        <v>600</v>
      </c>
    </row>
    <row r="82" spans="1:6" x14ac:dyDescent="0.3">
      <c r="A82" s="11" t="s">
        <v>77</v>
      </c>
      <c r="B82" s="32" t="s">
        <v>76</v>
      </c>
      <c r="C82" s="29"/>
      <c r="D82" s="29"/>
      <c r="E82" s="29"/>
      <c r="F82" s="28"/>
    </row>
    <row r="83" spans="1:6" x14ac:dyDescent="0.3">
      <c r="A83" s="11" t="s">
        <v>75</v>
      </c>
      <c r="B83" s="32" t="s">
        <v>74</v>
      </c>
      <c r="C83" s="29"/>
      <c r="D83" s="29"/>
      <c r="E83" s="29"/>
      <c r="F83" s="28"/>
    </row>
    <row r="84" spans="1:6" x14ac:dyDescent="0.3">
      <c r="A84" s="11" t="s">
        <v>73</v>
      </c>
      <c r="B84" s="32" t="s">
        <v>72</v>
      </c>
      <c r="C84" s="29"/>
      <c r="D84" s="29"/>
      <c r="E84" s="29"/>
      <c r="F84" s="28"/>
    </row>
    <row r="85" spans="1:6" ht="26.4" x14ac:dyDescent="0.3">
      <c r="A85" s="11" t="s">
        <v>71</v>
      </c>
      <c r="B85" s="32" t="s">
        <v>70</v>
      </c>
      <c r="C85" s="29"/>
      <c r="D85" s="29"/>
      <c r="E85" s="29"/>
      <c r="F85" s="28"/>
    </row>
    <row r="86" spans="1:6" x14ac:dyDescent="0.3">
      <c r="A86" s="31" t="s">
        <v>69</v>
      </c>
      <c r="B86" s="30" t="s">
        <v>68</v>
      </c>
      <c r="C86" s="29"/>
      <c r="D86" s="29"/>
      <c r="E86" s="29"/>
      <c r="F86" s="28"/>
    </row>
    <row r="87" spans="1:6" ht="26.4" hidden="1" x14ac:dyDescent="0.3">
      <c r="A87" s="11" t="s">
        <v>67</v>
      </c>
      <c r="B87" s="32" t="s">
        <v>66</v>
      </c>
      <c r="C87" s="29"/>
      <c r="D87" s="29"/>
      <c r="E87" s="29"/>
      <c r="F87" s="28"/>
    </row>
    <row r="88" spans="1:6" ht="26.4" hidden="1" x14ac:dyDescent="0.3">
      <c r="A88" s="11" t="s">
        <v>65</v>
      </c>
      <c r="B88" s="32" t="s">
        <v>64</v>
      </c>
      <c r="C88" s="29"/>
      <c r="D88" s="29"/>
      <c r="E88" s="29"/>
      <c r="F88" s="28"/>
    </row>
    <row r="89" spans="1:6" ht="26.4" hidden="1" x14ac:dyDescent="0.3">
      <c r="A89" s="11" t="s">
        <v>63</v>
      </c>
      <c r="B89" s="32" t="s">
        <v>62</v>
      </c>
      <c r="C89" s="29"/>
      <c r="D89" s="29"/>
      <c r="E89" s="29"/>
      <c r="F89" s="28"/>
    </row>
    <row r="90" spans="1:6" ht="26.4" hidden="1" x14ac:dyDescent="0.3">
      <c r="A90" s="11" t="s">
        <v>61</v>
      </c>
      <c r="B90" s="32" t="s">
        <v>60</v>
      </c>
      <c r="C90" s="29"/>
      <c r="D90" s="29"/>
      <c r="E90" s="29"/>
      <c r="F90" s="28"/>
    </row>
    <row r="91" spans="1:6" ht="26.4" hidden="1" x14ac:dyDescent="0.3">
      <c r="A91" s="11" t="s">
        <v>59</v>
      </c>
      <c r="B91" s="32" t="s">
        <v>58</v>
      </c>
      <c r="C91" s="29"/>
      <c r="D91" s="29"/>
      <c r="E91" s="29"/>
      <c r="F91" s="28"/>
    </row>
    <row r="92" spans="1:6" ht="26.4" hidden="1" x14ac:dyDescent="0.3">
      <c r="A92" s="11" t="s">
        <v>57</v>
      </c>
      <c r="B92" s="32" t="s">
        <v>56</v>
      </c>
      <c r="C92" s="29"/>
      <c r="D92" s="29"/>
      <c r="E92" s="29"/>
      <c r="F92" s="28"/>
    </row>
    <row r="93" spans="1:6" hidden="1" x14ac:dyDescent="0.3">
      <c r="A93" s="11" t="s">
        <v>55</v>
      </c>
      <c r="B93" s="32" t="s">
        <v>54</v>
      </c>
      <c r="C93" s="29"/>
      <c r="D93" s="29"/>
      <c r="E93" s="29"/>
      <c r="F93" s="28"/>
    </row>
    <row r="94" spans="1:6" ht="26.4" hidden="1" x14ac:dyDescent="0.3">
      <c r="A94" s="11" t="s">
        <v>53</v>
      </c>
      <c r="B94" s="32" t="s">
        <v>52</v>
      </c>
      <c r="C94" s="29"/>
      <c r="D94" s="29"/>
      <c r="E94" s="29"/>
      <c r="F94" s="28"/>
    </row>
    <row r="95" spans="1:6" x14ac:dyDescent="0.3">
      <c r="A95" s="31" t="s">
        <v>51</v>
      </c>
      <c r="B95" s="30" t="s">
        <v>50</v>
      </c>
      <c r="C95" s="29"/>
      <c r="D95" s="29"/>
      <c r="E95" s="29"/>
      <c r="F95" s="28"/>
    </row>
    <row r="96" spans="1:6" ht="15.6" x14ac:dyDescent="0.3">
      <c r="A96" s="27" t="s">
        <v>49</v>
      </c>
      <c r="B96" s="26"/>
      <c r="C96" s="25">
        <f>C81</f>
        <v>600</v>
      </c>
      <c r="D96" s="25">
        <f>D81</f>
        <v>0</v>
      </c>
      <c r="E96" s="25">
        <f>E81</f>
        <v>0</v>
      </c>
      <c r="F96" s="25">
        <f>F81</f>
        <v>600</v>
      </c>
    </row>
    <row r="97" spans="1:23" ht="20.25" customHeight="1" x14ac:dyDescent="0.35">
      <c r="A97" s="24" t="s">
        <v>48</v>
      </c>
      <c r="B97" s="23" t="s">
        <v>47</v>
      </c>
      <c r="C97" s="22">
        <f>SUM(C73,C96)</f>
        <v>60690.5</v>
      </c>
      <c r="D97" s="22">
        <f>SUM(D73,D96)</f>
        <v>0</v>
      </c>
      <c r="E97" s="22">
        <f>SUM(E73,E96)</f>
        <v>59965.5</v>
      </c>
      <c r="F97" s="22">
        <f>SUM(F73,F96)</f>
        <v>120656</v>
      </c>
    </row>
    <row r="98" spans="1:23" hidden="1" x14ac:dyDescent="0.3">
      <c r="A98" s="11" t="s">
        <v>46</v>
      </c>
      <c r="B98" s="12" t="s">
        <v>45</v>
      </c>
      <c r="C98" s="11"/>
      <c r="D98" s="11"/>
      <c r="E98" s="11"/>
      <c r="F98" s="10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</row>
    <row r="99" spans="1:23" ht="26.4" hidden="1" x14ac:dyDescent="0.3">
      <c r="A99" s="11" t="s">
        <v>44</v>
      </c>
      <c r="B99" s="12" t="s">
        <v>43</v>
      </c>
      <c r="C99" s="11"/>
      <c r="D99" s="11"/>
      <c r="E99" s="11"/>
      <c r="F99" s="10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</row>
    <row r="100" spans="1:23" hidden="1" x14ac:dyDescent="0.3">
      <c r="A100" s="11" t="s">
        <v>42</v>
      </c>
      <c r="B100" s="12" t="s">
        <v>41</v>
      </c>
      <c r="C100" s="11"/>
      <c r="D100" s="11"/>
      <c r="E100" s="11"/>
      <c r="F100" s="10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</row>
    <row r="101" spans="1:23" hidden="1" x14ac:dyDescent="0.3">
      <c r="A101" s="21" t="s">
        <v>40</v>
      </c>
      <c r="B101" s="18" t="s">
        <v>39</v>
      </c>
      <c r="C101" s="21"/>
      <c r="D101" s="21"/>
      <c r="E101" s="21"/>
      <c r="F101" s="20"/>
      <c r="G101" s="19"/>
      <c r="H101" s="19"/>
      <c r="I101" s="19"/>
      <c r="J101" s="19"/>
      <c r="K101" s="19"/>
      <c r="L101" s="19"/>
      <c r="M101" s="19"/>
      <c r="N101" s="19"/>
      <c r="O101" s="19"/>
      <c r="P101" s="19"/>
      <c r="Q101" s="19"/>
      <c r="R101" s="19"/>
      <c r="S101" s="19"/>
      <c r="T101" s="19"/>
      <c r="U101" s="19"/>
      <c r="V101" s="19"/>
      <c r="W101" s="19"/>
    </row>
    <row r="102" spans="1:23" hidden="1" x14ac:dyDescent="0.3">
      <c r="A102" s="17" t="s">
        <v>38</v>
      </c>
      <c r="B102" s="12" t="s">
        <v>37</v>
      </c>
      <c r="C102" s="17"/>
      <c r="D102" s="17"/>
      <c r="E102" s="17"/>
      <c r="F102" s="16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</row>
    <row r="103" spans="1:23" hidden="1" x14ac:dyDescent="0.3">
      <c r="A103" s="17" t="s">
        <v>36</v>
      </c>
      <c r="B103" s="12" t="s">
        <v>35</v>
      </c>
      <c r="C103" s="17"/>
      <c r="D103" s="17"/>
      <c r="E103" s="17"/>
      <c r="F103" s="16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</row>
    <row r="104" spans="1:23" hidden="1" x14ac:dyDescent="0.3">
      <c r="A104" s="11" t="s">
        <v>34</v>
      </c>
      <c r="B104" s="12" t="s">
        <v>33</v>
      </c>
      <c r="C104" s="11"/>
      <c r="D104" s="11"/>
      <c r="E104" s="11"/>
      <c r="F104" s="10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</row>
    <row r="105" spans="1:23" hidden="1" x14ac:dyDescent="0.3">
      <c r="A105" s="11" t="s">
        <v>32</v>
      </c>
      <c r="B105" s="12" t="s">
        <v>31</v>
      </c>
      <c r="C105" s="11"/>
      <c r="D105" s="11"/>
      <c r="E105" s="11"/>
      <c r="F105" s="10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</row>
    <row r="106" spans="1:23" hidden="1" x14ac:dyDescent="0.3">
      <c r="A106" s="6" t="s">
        <v>30</v>
      </c>
      <c r="B106" s="18" t="s">
        <v>29</v>
      </c>
      <c r="C106" s="6"/>
      <c r="D106" s="6"/>
      <c r="E106" s="6"/>
      <c r="F106" s="5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</row>
    <row r="107" spans="1:23" hidden="1" x14ac:dyDescent="0.3">
      <c r="A107" s="17" t="s">
        <v>28</v>
      </c>
      <c r="B107" s="12" t="s">
        <v>27</v>
      </c>
      <c r="C107" s="17"/>
      <c r="D107" s="17"/>
      <c r="E107" s="17"/>
      <c r="F107" s="16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</row>
    <row r="108" spans="1:23" hidden="1" x14ac:dyDescent="0.3">
      <c r="A108" s="17" t="s">
        <v>26</v>
      </c>
      <c r="B108" s="12" t="s">
        <v>25</v>
      </c>
      <c r="C108" s="17"/>
      <c r="D108" s="17"/>
      <c r="E108" s="17"/>
      <c r="F108" s="16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</row>
    <row r="109" spans="1:23" hidden="1" x14ac:dyDescent="0.3">
      <c r="A109" s="6" t="s">
        <v>24</v>
      </c>
      <c r="B109" s="18" t="s">
        <v>23</v>
      </c>
      <c r="C109" s="17"/>
      <c r="D109" s="17"/>
      <c r="E109" s="17"/>
      <c r="F109" s="16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</row>
    <row r="110" spans="1:23" hidden="1" x14ac:dyDescent="0.3">
      <c r="A110" s="17" t="s">
        <v>22</v>
      </c>
      <c r="B110" s="12" t="s">
        <v>21</v>
      </c>
      <c r="C110" s="17"/>
      <c r="D110" s="17"/>
      <c r="E110" s="17"/>
      <c r="F110" s="16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</row>
    <row r="111" spans="1:23" hidden="1" x14ac:dyDescent="0.3">
      <c r="A111" s="17" t="s">
        <v>20</v>
      </c>
      <c r="B111" s="12" t="s">
        <v>19</v>
      </c>
      <c r="C111" s="17"/>
      <c r="D111" s="17"/>
      <c r="E111" s="17"/>
      <c r="F111" s="16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</row>
    <row r="112" spans="1:23" hidden="1" x14ac:dyDescent="0.3">
      <c r="A112" s="17" t="s">
        <v>18</v>
      </c>
      <c r="B112" s="12" t="s">
        <v>17</v>
      </c>
      <c r="C112" s="17"/>
      <c r="D112" s="17"/>
      <c r="E112" s="17"/>
      <c r="F112" s="16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</row>
    <row r="113" spans="1:23" hidden="1" x14ac:dyDescent="0.3">
      <c r="A113" s="14" t="s">
        <v>16</v>
      </c>
      <c r="B113" s="13" t="s">
        <v>15</v>
      </c>
      <c r="C113" s="6"/>
      <c r="D113" s="6"/>
      <c r="E113" s="6"/>
      <c r="F113" s="5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</row>
    <row r="114" spans="1:23" hidden="1" x14ac:dyDescent="0.3">
      <c r="A114" s="17" t="s">
        <v>14</v>
      </c>
      <c r="B114" s="12" t="s">
        <v>13</v>
      </c>
      <c r="C114" s="17"/>
      <c r="D114" s="17"/>
      <c r="E114" s="17"/>
      <c r="F114" s="16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</row>
    <row r="115" spans="1:23" hidden="1" x14ac:dyDescent="0.3">
      <c r="A115" s="11" t="s">
        <v>12</v>
      </c>
      <c r="B115" s="12" t="s">
        <v>11</v>
      </c>
      <c r="C115" s="11"/>
      <c r="D115" s="11"/>
      <c r="E115" s="11"/>
      <c r="F115" s="10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</row>
    <row r="116" spans="1:23" hidden="1" x14ac:dyDescent="0.3">
      <c r="A116" s="17" t="s">
        <v>10</v>
      </c>
      <c r="B116" s="12" t="s">
        <v>9</v>
      </c>
      <c r="C116" s="17"/>
      <c r="D116" s="17"/>
      <c r="E116" s="17"/>
      <c r="F116" s="16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R116" s="15"/>
      <c r="S116" s="15"/>
      <c r="T116" s="15"/>
      <c r="U116" s="15"/>
      <c r="V116" s="15"/>
      <c r="W116" s="15"/>
    </row>
    <row r="117" spans="1:23" hidden="1" x14ac:dyDescent="0.3">
      <c r="A117" s="17" t="s">
        <v>8</v>
      </c>
      <c r="B117" s="12" t="s">
        <v>7</v>
      </c>
      <c r="C117" s="17"/>
      <c r="D117" s="17"/>
      <c r="E117" s="17"/>
      <c r="F117" s="16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15"/>
      <c r="S117" s="15"/>
      <c r="T117" s="15"/>
      <c r="U117" s="15"/>
      <c r="V117" s="15"/>
      <c r="W117" s="15"/>
    </row>
    <row r="118" spans="1:23" hidden="1" x14ac:dyDescent="0.3">
      <c r="A118" s="14" t="s">
        <v>6</v>
      </c>
      <c r="B118" s="13" t="s">
        <v>5</v>
      </c>
      <c r="C118" s="6"/>
      <c r="D118" s="6"/>
      <c r="E118" s="6"/>
      <c r="F118" s="5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</row>
    <row r="119" spans="1:23" ht="26.4" hidden="1" x14ac:dyDescent="0.3">
      <c r="A119" s="11" t="s">
        <v>4</v>
      </c>
      <c r="B119" s="12" t="s">
        <v>3</v>
      </c>
      <c r="C119" s="11"/>
      <c r="D119" s="11"/>
      <c r="E119" s="11"/>
      <c r="F119" s="10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</row>
    <row r="120" spans="1:23" ht="15.6" x14ac:dyDescent="0.3">
      <c r="A120" s="8" t="s">
        <v>2</v>
      </c>
      <c r="B120" s="7" t="s">
        <v>1</v>
      </c>
      <c r="C120" s="6"/>
      <c r="D120" s="6"/>
      <c r="E120" s="6"/>
      <c r="F120" s="5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</row>
    <row r="121" spans="1:23" ht="15.6" x14ac:dyDescent="0.3">
      <c r="A121" s="3" t="s">
        <v>0</v>
      </c>
      <c r="B121" s="2"/>
      <c r="C121" s="1">
        <f>C97</f>
        <v>60690.5</v>
      </c>
      <c r="D121" s="1">
        <f>D97</f>
        <v>0</v>
      </c>
      <c r="E121" s="1">
        <f>E97</f>
        <v>59965.5</v>
      </c>
      <c r="F121" s="1">
        <f>F97</f>
        <v>120656</v>
      </c>
    </row>
  </sheetData>
  <mergeCells count="3">
    <mergeCell ref="A1:F1"/>
    <mergeCell ref="A2:F2"/>
    <mergeCell ref="D3:F3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Hivatal kiadás</vt:lpstr>
      <vt:lpstr>'Hivatal kiadás'!Nyomtatási_terület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2021-06-14T08:00:41Z</dcterms:created>
  <dcterms:modified xsi:type="dcterms:W3CDTF">2021-06-17T12:35:36Z</dcterms:modified>
</cp:coreProperties>
</file>