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24915" windowHeight="11580"/>
  </bookViews>
  <sheets>
    <sheet name="5.  sz.melléklet" sheetId="1" r:id="rId1"/>
  </sheets>
  <calcPr calcId="145621"/>
</workbook>
</file>

<file path=xl/calcChain.xml><?xml version="1.0" encoding="utf-8"?>
<calcChain xmlns="http://schemas.openxmlformats.org/spreadsheetml/2006/main">
  <c r="D13" i="1" l="1"/>
  <c r="F13" i="1"/>
  <c r="G13" i="1"/>
  <c r="H13" i="1" s="1"/>
  <c r="I13" i="1"/>
  <c r="E13" i="1" s="1"/>
  <c r="H14" i="1"/>
  <c r="I14" i="1"/>
  <c r="E14" i="1" s="1"/>
  <c r="D15" i="1"/>
  <c r="D16" i="1"/>
  <c r="E16" i="1" s="1"/>
  <c r="G16" i="1"/>
  <c r="H16" i="1" s="1"/>
  <c r="I16" i="1"/>
  <c r="D17" i="1"/>
  <c r="G17" i="1"/>
  <c r="H17" i="1"/>
  <c r="I17" i="1"/>
  <c r="E17" i="1" s="1"/>
  <c r="C18" i="1"/>
  <c r="E18" i="1" s="1"/>
  <c r="G18" i="1"/>
  <c r="H18" i="1" s="1"/>
  <c r="I18" i="1"/>
  <c r="D19" i="1"/>
  <c r="G19" i="1"/>
  <c r="H19" i="1"/>
  <c r="I19" i="1"/>
  <c r="E19" i="1" s="1"/>
  <c r="C20" i="1"/>
  <c r="D20" i="1"/>
  <c r="F20" i="1"/>
  <c r="G20" i="1"/>
  <c r="C21" i="1"/>
  <c r="D21" i="1"/>
  <c r="F21" i="1"/>
  <c r="G21" i="1"/>
  <c r="E15" i="1" l="1"/>
  <c r="I15" i="1"/>
  <c r="H15" i="1" l="1"/>
  <c r="I20" i="1"/>
  <c r="I21" i="1" l="1"/>
  <c r="E20" i="1"/>
  <c r="H20" i="1"/>
  <c r="H21" i="1" l="1"/>
  <c r="E21" i="1"/>
</calcChain>
</file>

<file path=xl/sharedStrings.xml><?xml version="1.0" encoding="utf-8"?>
<sst xmlns="http://schemas.openxmlformats.org/spreadsheetml/2006/main" count="35" uniqueCount="34">
  <si>
    <t>Összesen:</t>
  </si>
  <si>
    <t>9.</t>
  </si>
  <si>
    <t>IGESZ összesen:</t>
  </si>
  <si>
    <t>8.</t>
  </si>
  <si>
    <t>Nádasdy Kulturális Központ</t>
  </si>
  <si>
    <t>7.</t>
  </si>
  <si>
    <t>Sárvári Csicsergő Óvoda</t>
  </si>
  <si>
    <t>6.</t>
  </si>
  <si>
    <t>Sárvári Vármelléki Óvoda</t>
  </si>
  <si>
    <t>5.</t>
  </si>
  <si>
    <t>Sárvári Gondozási és Gyermekjóléti Központ</t>
  </si>
  <si>
    <t>4.</t>
  </si>
  <si>
    <t>Sárvári Cseperedő Bölcsőde</t>
  </si>
  <si>
    <t>3.</t>
  </si>
  <si>
    <t>Intézmények Gazdálkodását Ellátó Szervezet</t>
  </si>
  <si>
    <t>2.</t>
  </si>
  <si>
    <t>Sárvári Közös Önkormányzati Hivatal</t>
  </si>
  <si>
    <t>1.</t>
  </si>
  <si>
    <t>megoszlás %-a</t>
  </si>
  <si>
    <t>évközi módosítás</t>
  </si>
  <si>
    <t>eredeti</t>
  </si>
  <si>
    <t>megoszlás    %-a</t>
  </si>
  <si>
    <t xml:space="preserve">eredeti </t>
  </si>
  <si>
    <t>megnevezése:</t>
  </si>
  <si>
    <t xml:space="preserve">                                                     </t>
  </si>
  <si>
    <t>összes támogatás</t>
  </si>
  <si>
    <t>önkormányzati támogatás</t>
  </si>
  <si>
    <t>központi költségvetési támogatás</t>
  </si>
  <si>
    <t>Intézmény</t>
  </si>
  <si>
    <t>Sorszám</t>
  </si>
  <si>
    <t>(  Ft-ban )</t>
  </si>
  <si>
    <t>2020. év</t>
  </si>
  <si>
    <t>KÖLTSÉGVETÉSI SZERVEK KÖZPONTI KÖLTSÉGVETÉSI ÉS ÖNKORMÁNYZATI TÁMOGATÁSA</t>
  </si>
  <si>
    <t>SÁRVÁR VÁROS ÖNKORMÁNYZATA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</si>
</sst>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* #,##0.00\ &quot;Ft&quot;_-;\-* #,##0.00\ &quot;Ft&quot;_-;_-* &quot;-&quot;??\ &quot;Ft&quot;_-;_-@_-"/>
    <numFmt numFmtId="43" formatCode="_-* #,##0.00\ _F_t_-;\-* #,##0.00\ _F_t_-;_-* &quot;-&quot;??\ _F_t_-;_-@_-"/>
    <numFmt numFmtId="164" formatCode="_-* #,##0\ _F_t_-;\-* #,##0\ _F_t_-;_-* &quot;-&quot;??\ _F_t_-;_-@_-"/>
    <numFmt numFmtId="165" formatCode="0.0"/>
  </numFmts>
  <fonts count="16" x14ac:knownFonts="1">
    <font>
      <sz val="11"/>
      <color theme="1"/>
      <name val="Calibri"/>
      <family val="2"/>
      <charset val="238"/>
      <scheme val="minor"/>
    </font>
    <font>
      <sz val="10"/>
      <name val="MS Sans Serif"/>
      <family val="2"/>
      <charset val="238"/>
    </font>
    <font>
      <sz val="10"/>
      <name val="Times New Roman"/>
      <family val="1"/>
    </font>
    <font>
      <sz val="10"/>
      <name val="Arial CE"/>
      <charset val="238"/>
    </font>
    <font>
      <b/>
      <sz val="10"/>
      <name val="Times New Roman"/>
      <family val="1"/>
    </font>
    <font>
      <b/>
      <sz val="12"/>
      <name val="Times New Roman"/>
      <family val="1"/>
    </font>
    <font>
      <b/>
      <i/>
      <sz val="10"/>
      <name val="Times New Roman"/>
      <family val="1"/>
    </font>
    <font>
      <sz val="12"/>
      <name val="Times New Roman"/>
      <family val="1"/>
    </font>
    <font>
      <b/>
      <i/>
      <sz val="12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i/>
      <sz val="11"/>
      <name val="Times New Roman"/>
      <family val="1"/>
      <charset val="238"/>
    </font>
    <font>
      <sz val="10"/>
      <name val="Times New Roman"/>
      <family val="1"/>
      <charset val="238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7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5" fillId="0" borderId="0"/>
  </cellStyleXfs>
  <cellXfs count="70">
    <xf numFmtId="0" fontId="0" fillId="0" borderId="0" xfId="0"/>
    <xf numFmtId="0" fontId="2" fillId="0" borderId="0" xfId="3" applyFont="1"/>
    <xf numFmtId="164" fontId="2" fillId="0" borderId="0" xfId="1" applyNumberFormat="1" applyFont="1"/>
    <xf numFmtId="0" fontId="4" fillId="0" borderId="0" xfId="3" applyFont="1" applyBorder="1"/>
    <xf numFmtId="0" fontId="2" fillId="0" borderId="0" xfId="3" applyFont="1" applyBorder="1"/>
    <xf numFmtId="164" fontId="2" fillId="0" borderId="0" xfId="1" applyNumberFormat="1" applyFont="1" applyBorder="1"/>
    <xf numFmtId="164" fontId="5" fillId="0" borderId="0" xfId="1" applyNumberFormat="1" applyFont="1" applyBorder="1"/>
    <xf numFmtId="165" fontId="5" fillId="0" borderId="0" xfId="3" applyNumberFormat="1" applyFont="1" applyBorder="1"/>
    <xf numFmtId="0" fontId="5" fillId="0" borderId="0" xfId="3" applyFont="1" applyBorder="1" applyAlignment="1">
      <alignment horizontal="left"/>
    </xf>
    <xf numFmtId="0" fontId="2" fillId="0" borderId="0" xfId="3" applyFont="1" applyBorder="1" applyAlignment="1">
      <alignment horizontal="right"/>
    </xf>
    <xf numFmtId="0" fontId="6" fillId="0" borderId="0" xfId="3" applyFont="1"/>
    <xf numFmtId="164" fontId="5" fillId="0" borderId="1" xfId="4" applyNumberFormat="1" applyFont="1" applyBorder="1"/>
    <xf numFmtId="165" fontId="7" fillId="0" borderId="2" xfId="3" applyNumberFormat="1" applyFont="1" applyBorder="1"/>
    <xf numFmtId="0" fontId="5" fillId="0" borderId="3" xfId="3" applyFont="1" applyBorder="1" applyAlignment="1">
      <alignment horizontal="left"/>
    </xf>
    <xf numFmtId="0" fontId="2" fillId="0" borderId="4" xfId="3" applyFont="1" applyBorder="1" applyAlignment="1">
      <alignment horizontal="right"/>
    </xf>
    <xf numFmtId="164" fontId="7" fillId="0" borderId="0" xfId="1" applyNumberFormat="1" applyFont="1" applyBorder="1"/>
    <xf numFmtId="164" fontId="5" fillId="0" borderId="5" xfId="4" applyNumberFormat="1" applyFont="1" applyBorder="1"/>
    <xf numFmtId="165" fontId="7" fillId="0" borderId="6" xfId="3" applyNumberFormat="1" applyFont="1" applyBorder="1"/>
    <xf numFmtId="164" fontId="8" fillId="0" borderId="6" xfId="4" applyNumberFormat="1" applyFont="1" applyBorder="1"/>
    <xf numFmtId="0" fontId="8" fillId="0" borderId="7" xfId="3" applyFont="1" applyBorder="1"/>
    <xf numFmtId="0" fontId="2" fillId="0" borderId="8" xfId="3" applyFont="1" applyBorder="1" applyAlignment="1">
      <alignment horizontal="right"/>
    </xf>
    <xf numFmtId="164" fontId="7" fillId="0" borderId="9" xfId="4" applyNumberFormat="1" applyFont="1" applyBorder="1"/>
    <xf numFmtId="165" fontId="7" fillId="0" borderId="10" xfId="3" applyNumberFormat="1" applyFont="1" applyBorder="1"/>
    <xf numFmtId="164" fontId="7" fillId="0" borderId="11" xfId="4" applyNumberFormat="1" applyFont="1" applyBorder="1"/>
    <xf numFmtId="164" fontId="7" fillId="0" borderId="10" xfId="4" applyNumberFormat="1" applyFont="1" applyBorder="1"/>
    <xf numFmtId="0" fontId="7" fillId="0" borderId="12" xfId="3" quotePrefix="1" applyFont="1" applyBorder="1" applyAlignment="1">
      <alignment horizontal="left" wrapText="1"/>
    </xf>
    <xf numFmtId="0" fontId="2" fillId="0" borderId="13" xfId="3" applyFont="1" applyBorder="1" applyAlignment="1">
      <alignment horizontal="right"/>
    </xf>
    <xf numFmtId="0" fontId="7" fillId="0" borderId="12" xfId="3" applyFont="1" applyBorder="1"/>
    <xf numFmtId="0" fontId="7" fillId="0" borderId="12" xfId="3" applyFont="1" applyBorder="1" applyAlignment="1">
      <alignment wrapText="1"/>
    </xf>
    <xf numFmtId="0" fontId="7" fillId="0" borderId="12" xfId="3" applyFont="1" applyBorder="1" applyAlignment="1">
      <alignment horizontal="left"/>
    </xf>
    <xf numFmtId="0" fontId="7" fillId="0" borderId="12" xfId="3" applyFont="1" applyBorder="1" applyAlignment="1">
      <alignment horizontal="left" wrapText="1"/>
    </xf>
    <xf numFmtId="164" fontId="7" fillId="0" borderId="14" xfId="4" applyNumberFormat="1" applyFont="1" applyBorder="1"/>
    <xf numFmtId="165" fontId="7" fillId="0" borderId="15" xfId="3" applyNumberFormat="1" applyFont="1" applyBorder="1"/>
    <xf numFmtId="164" fontId="7" fillId="0" borderId="16" xfId="4" applyNumberFormat="1" applyFont="1" applyBorder="1"/>
    <xf numFmtId="164" fontId="7" fillId="0" borderId="15" xfId="4" applyNumberFormat="1" applyFont="1" applyBorder="1"/>
    <xf numFmtId="0" fontId="7" fillId="0" borderId="17" xfId="3" applyFont="1" applyBorder="1" applyAlignment="1">
      <alignment horizontal="left"/>
    </xf>
    <xf numFmtId="0" fontId="2" fillId="0" borderId="18" xfId="3" applyFont="1" applyBorder="1" applyAlignment="1">
      <alignment horizontal="right"/>
    </xf>
    <xf numFmtId="164" fontId="5" fillId="0" borderId="1" xfId="4" applyNumberFormat="1" applyFont="1" applyBorder="1" applyAlignment="1">
      <alignment horizontal="center" vertical="center" wrapText="1"/>
    </xf>
    <xf numFmtId="0" fontId="9" fillId="0" borderId="19" xfId="3" applyFont="1" applyBorder="1" applyAlignment="1">
      <alignment horizontal="center" vertical="center" wrapText="1"/>
    </xf>
    <xf numFmtId="164" fontId="5" fillId="0" borderId="19" xfId="4" applyNumberFormat="1" applyFont="1" applyBorder="1" applyAlignment="1">
      <alignment horizontal="center" vertical="center" wrapText="1"/>
    </xf>
    <xf numFmtId="164" fontId="5" fillId="0" borderId="19" xfId="4" applyNumberFormat="1" applyFont="1" applyBorder="1" applyAlignment="1">
      <alignment horizontal="center" vertical="center"/>
    </xf>
    <xf numFmtId="0" fontId="9" fillId="0" borderId="20" xfId="3" applyFont="1" applyBorder="1" applyAlignment="1">
      <alignment horizontal="center" vertical="center" wrapText="1"/>
    </xf>
    <xf numFmtId="164" fontId="5" fillId="0" borderId="20" xfId="4" applyNumberFormat="1" applyFont="1" applyBorder="1" applyAlignment="1">
      <alignment horizontal="center" vertical="center" wrapText="1"/>
    </xf>
    <xf numFmtId="164" fontId="5" fillId="0" borderId="20" xfId="4" applyNumberFormat="1" applyFont="1" applyBorder="1" applyAlignment="1">
      <alignment horizontal="center" vertical="center"/>
    </xf>
    <xf numFmtId="0" fontId="5" fillId="0" borderId="20" xfId="3" applyFont="1" applyBorder="1" applyAlignment="1">
      <alignment horizontal="center"/>
    </xf>
    <xf numFmtId="0" fontId="2" fillId="0" borderId="1" xfId="3" applyFont="1" applyBorder="1" applyAlignment="1">
      <alignment horizontal="center" textRotation="255"/>
    </xf>
    <xf numFmtId="164" fontId="5" fillId="0" borderId="20" xfId="4" applyNumberFormat="1" applyFont="1" applyBorder="1" applyAlignment="1">
      <alignment horizontal="center" vertical="center" wrapText="1"/>
    </xf>
    <xf numFmtId="0" fontId="5" fillId="0" borderId="21" xfId="3" applyFont="1" applyBorder="1" applyAlignment="1">
      <alignment horizontal="center" vertical="center" wrapText="1"/>
    </xf>
    <xf numFmtId="0" fontId="5" fillId="0" borderId="22" xfId="3" applyFont="1" applyBorder="1" applyAlignment="1">
      <alignment horizontal="center" vertical="center" wrapText="1"/>
    </xf>
    <xf numFmtId="0" fontId="5" fillId="0" borderId="3" xfId="3" applyFont="1" applyBorder="1" applyAlignment="1">
      <alignment horizontal="center" vertical="center" wrapText="1"/>
    </xf>
    <xf numFmtId="0" fontId="7" fillId="0" borderId="20" xfId="3" applyFont="1" applyBorder="1"/>
    <xf numFmtId="0" fontId="2" fillId="0" borderId="20" xfId="3" applyFont="1" applyBorder="1" applyAlignment="1">
      <alignment horizontal="center" textRotation="255"/>
    </xf>
    <xf numFmtId="0" fontId="5" fillId="0" borderId="0" xfId="3" applyFont="1" applyBorder="1" applyAlignment="1">
      <alignment horizontal="center" vertical="center" wrapText="1"/>
    </xf>
    <xf numFmtId="0" fontId="5" fillId="0" borderId="23" xfId="3" applyFont="1" applyBorder="1" applyAlignment="1">
      <alignment horizontal="center" vertical="center" wrapText="1"/>
    </xf>
    <xf numFmtId="0" fontId="5" fillId="0" borderId="24" xfId="3" applyFont="1" applyBorder="1" applyAlignment="1">
      <alignment horizontal="center" vertical="center" wrapText="1"/>
    </xf>
    <xf numFmtId="164" fontId="5" fillId="0" borderId="25" xfId="4" applyNumberFormat="1" applyFont="1" applyBorder="1" applyAlignment="1">
      <alignment horizontal="center" vertical="center" wrapText="1"/>
    </xf>
    <xf numFmtId="0" fontId="5" fillId="0" borderId="26" xfId="3" applyFont="1" applyBorder="1" applyAlignment="1">
      <alignment horizontal="center" vertical="center" wrapText="1"/>
    </xf>
    <xf numFmtId="0" fontId="5" fillId="0" borderId="27" xfId="3" applyFont="1" applyBorder="1" applyAlignment="1">
      <alignment horizontal="center" vertical="center" wrapText="1"/>
    </xf>
    <xf numFmtId="0" fontId="5" fillId="0" borderId="28" xfId="3" applyFont="1" applyBorder="1" applyAlignment="1">
      <alignment horizontal="center" vertical="center" wrapText="1"/>
    </xf>
    <xf numFmtId="0" fontId="5" fillId="0" borderId="25" xfId="3" applyFont="1" applyBorder="1" applyAlignment="1">
      <alignment horizontal="center"/>
    </xf>
    <xf numFmtId="0" fontId="2" fillId="0" borderId="25" xfId="3" applyFont="1" applyBorder="1" applyAlignment="1">
      <alignment horizontal="center" textRotation="255"/>
    </xf>
    <xf numFmtId="0" fontId="7" fillId="0" borderId="0" xfId="3" applyFont="1"/>
    <xf numFmtId="164" fontId="2" fillId="0" borderId="0" xfId="1" applyNumberFormat="1" applyFont="1" applyAlignment="1">
      <alignment horizontal="center"/>
    </xf>
    <xf numFmtId="0" fontId="10" fillId="0" borderId="0" xfId="3" applyFont="1"/>
    <xf numFmtId="44" fontId="5" fillId="0" borderId="0" xfId="2" applyFont="1" applyAlignment="1">
      <alignment horizontal="center"/>
    </xf>
    <xf numFmtId="0" fontId="11" fillId="0" borderId="0" xfId="3" applyFont="1" applyAlignment="1">
      <alignment horizontal="center"/>
    </xf>
    <xf numFmtId="0" fontId="11" fillId="0" borderId="0" xfId="3" applyFont="1" applyAlignment="1">
      <alignment horizontal="center" wrapText="1"/>
    </xf>
    <xf numFmtId="0" fontId="4" fillId="0" borderId="0" xfId="3" applyFont="1" applyAlignment="1">
      <alignment horizontal="center"/>
    </xf>
    <xf numFmtId="0" fontId="12" fillId="0" borderId="0" xfId="3" applyFont="1"/>
    <xf numFmtId="164" fontId="13" fillId="0" borderId="0" xfId="1" applyNumberFormat="1" applyFont="1" applyAlignment="1">
      <alignment horizontal="right"/>
    </xf>
  </cellXfs>
  <cellStyles count="7">
    <cellStyle name="Ezres" xfId="1" builtinId="3"/>
    <cellStyle name="Ezres 2" xfId="5"/>
    <cellStyle name="Ezres 3" xfId="4"/>
    <cellStyle name="Normál" xfId="0" builtinId="0"/>
    <cellStyle name="Normál 2" xfId="6"/>
    <cellStyle name="Normál_KTGV99" xfId="3"/>
    <cellStyle name="Pénznem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  <pageSetUpPr fitToPage="1"/>
  </sheetPr>
  <dimension ref="A1:J72"/>
  <sheetViews>
    <sheetView tabSelected="1" zoomScaleNormal="100" workbookViewId="0">
      <selection activeCell="B2" sqref="B2"/>
    </sheetView>
  </sheetViews>
  <sheetFormatPr defaultRowHeight="12.75" x14ac:dyDescent="0.2"/>
  <cols>
    <col min="1" max="1" width="4.7109375" style="1" customWidth="1"/>
    <col min="2" max="2" width="37.140625" style="1" customWidth="1"/>
    <col min="3" max="3" width="18" style="2" customWidth="1"/>
    <col min="4" max="4" width="18.140625" style="1" bestFit="1" customWidth="1"/>
    <col min="5" max="5" width="17.140625" style="2" customWidth="1"/>
    <col min="6" max="6" width="17.85546875" style="1" bestFit="1" customWidth="1"/>
    <col min="7" max="7" width="19.28515625" style="2" customWidth="1"/>
    <col min="8" max="8" width="14.7109375" style="1" customWidth="1"/>
    <col min="9" max="9" width="18.42578125" style="1" bestFit="1" customWidth="1"/>
    <col min="10" max="10" width="14.42578125" style="1" customWidth="1"/>
    <col min="11" max="16384" width="9.140625" style="1"/>
  </cols>
  <sheetData>
    <row r="1" spans="1:10" x14ac:dyDescent="0.2">
      <c r="C1" s="69"/>
      <c r="D1" s="69"/>
      <c r="E1" s="69"/>
      <c r="F1" s="69"/>
      <c r="G1" s="69"/>
    </row>
    <row r="2" spans="1:10" ht="15" x14ac:dyDescent="0.25">
      <c r="B2" s="68"/>
      <c r="F2" s="63"/>
    </row>
    <row r="3" spans="1:10" x14ac:dyDescent="0.2">
      <c r="B3" s="67"/>
      <c r="C3" s="67"/>
      <c r="D3" s="67"/>
      <c r="E3" s="67"/>
      <c r="F3" s="67"/>
      <c r="G3" s="67"/>
    </row>
    <row r="4" spans="1:10" s="63" customFormat="1" ht="15" x14ac:dyDescent="0.25">
      <c r="B4" s="65" t="s">
        <v>33</v>
      </c>
      <c r="C4" s="65"/>
      <c r="D4" s="65"/>
      <c r="E4" s="65"/>
      <c r="F4" s="65"/>
      <c r="G4" s="65"/>
      <c r="H4" s="65"/>
      <c r="I4" s="65"/>
    </row>
    <row r="5" spans="1:10" s="63" customFormat="1" ht="17.25" customHeight="1" x14ac:dyDescent="0.25">
      <c r="B5" s="66" t="s">
        <v>32</v>
      </c>
      <c r="C5" s="66"/>
      <c r="D5" s="66"/>
      <c r="E5" s="66"/>
      <c r="F5" s="66"/>
      <c r="G5" s="66"/>
      <c r="H5" s="66"/>
      <c r="I5" s="66"/>
    </row>
    <row r="6" spans="1:10" s="63" customFormat="1" ht="15" customHeight="1" x14ac:dyDescent="0.25">
      <c r="B6" s="65" t="s">
        <v>31</v>
      </c>
      <c r="C6" s="65"/>
      <c r="D6" s="65"/>
      <c r="E6" s="65"/>
      <c r="F6" s="65"/>
      <c r="G6" s="65"/>
      <c r="H6" s="65"/>
      <c r="I6" s="65"/>
    </row>
    <row r="7" spans="1:10" s="63" customFormat="1" ht="15.75" x14ac:dyDescent="0.25">
      <c r="A7" s="61"/>
      <c r="B7" s="64"/>
      <c r="C7" s="64"/>
      <c r="D7" s="64"/>
      <c r="E7" s="64"/>
      <c r="F7" s="64"/>
      <c r="G7" s="64"/>
      <c r="H7" s="64"/>
      <c r="I7" s="64"/>
    </row>
    <row r="8" spans="1:10" s="61" customFormat="1" ht="16.5" thickBot="1" x14ac:dyDescent="0.3">
      <c r="A8" s="1"/>
      <c r="B8" s="1"/>
      <c r="C8" s="2"/>
      <c r="D8" s="2"/>
      <c r="E8" s="1"/>
      <c r="F8" s="2"/>
      <c r="G8" s="2"/>
      <c r="H8" s="1"/>
      <c r="I8" s="62" t="s">
        <v>30</v>
      </c>
    </row>
    <row r="9" spans="1:10" ht="15.75" customHeight="1" x14ac:dyDescent="0.25">
      <c r="A9" s="60" t="s">
        <v>29</v>
      </c>
      <c r="B9" s="59" t="s">
        <v>28</v>
      </c>
      <c r="C9" s="57" t="s">
        <v>27</v>
      </c>
      <c r="D9" s="56"/>
      <c r="E9" s="58"/>
      <c r="F9" s="57" t="s">
        <v>26</v>
      </c>
      <c r="G9" s="56"/>
      <c r="H9" s="56"/>
      <c r="I9" s="55" t="s">
        <v>25</v>
      </c>
    </row>
    <row r="10" spans="1:10" ht="31.5" customHeight="1" x14ac:dyDescent="0.25">
      <c r="A10" s="51"/>
      <c r="B10" s="44"/>
      <c r="C10" s="53"/>
      <c r="D10" s="52"/>
      <c r="E10" s="54"/>
      <c r="F10" s="53"/>
      <c r="G10" s="52"/>
      <c r="H10" s="52"/>
      <c r="I10" s="46"/>
    </row>
    <row r="11" spans="1:10" ht="16.5" customHeight="1" thickBot="1" x14ac:dyDescent="0.3">
      <c r="A11" s="51"/>
      <c r="B11" s="50" t="s">
        <v>24</v>
      </c>
      <c r="C11" s="48"/>
      <c r="D11" s="47"/>
      <c r="E11" s="49"/>
      <c r="F11" s="48"/>
      <c r="G11" s="47"/>
      <c r="H11" s="47"/>
      <c r="I11" s="46"/>
    </row>
    <row r="12" spans="1:10" ht="24.75" customHeight="1" thickBot="1" x14ac:dyDescent="0.3">
      <c r="A12" s="45"/>
      <c r="B12" s="44" t="s">
        <v>23</v>
      </c>
      <c r="C12" s="43" t="s">
        <v>22</v>
      </c>
      <c r="D12" s="42" t="s">
        <v>19</v>
      </c>
      <c r="E12" s="41" t="s">
        <v>21</v>
      </c>
      <c r="F12" s="40" t="s">
        <v>20</v>
      </c>
      <c r="G12" s="39" t="s">
        <v>19</v>
      </c>
      <c r="H12" s="38" t="s">
        <v>18</v>
      </c>
      <c r="I12" s="37"/>
    </row>
    <row r="13" spans="1:10" ht="27" customHeight="1" x14ac:dyDescent="0.25">
      <c r="A13" s="36" t="s">
        <v>17</v>
      </c>
      <c r="B13" s="35" t="s">
        <v>16</v>
      </c>
      <c r="C13" s="34">
        <v>221802794</v>
      </c>
      <c r="D13" s="34">
        <f>22325+15445+7623+7624</f>
        <v>53017</v>
      </c>
      <c r="E13" s="32">
        <f>(C13+D13)/I13*100</f>
        <v>49.13038321609757</v>
      </c>
      <c r="F13" s="34">
        <f>260000000+6471101+1426801-4838294-40000000</f>
        <v>223059608</v>
      </c>
      <c r="G13" s="33">
        <f>3617500+1783480+617000+632000</f>
        <v>6649980</v>
      </c>
      <c r="H13" s="32">
        <f>(F13+G13)/I13*100</f>
        <v>50.869616783902437</v>
      </c>
      <c r="I13" s="31">
        <f>C13+F13+D13+G13</f>
        <v>451565399</v>
      </c>
      <c r="J13" s="4"/>
    </row>
    <row r="14" spans="1:10" ht="31.5" customHeight="1" x14ac:dyDescent="0.25">
      <c r="A14" s="26" t="s">
        <v>15</v>
      </c>
      <c r="B14" s="30" t="s">
        <v>14</v>
      </c>
      <c r="C14" s="24">
        <v>54399864</v>
      </c>
      <c r="D14" s="24"/>
      <c r="E14" s="22">
        <f>(C14+D14)/I14*100</f>
        <v>46.634827173170166</v>
      </c>
      <c r="F14" s="24">
        <v>60000000</v>
      </c>
      <c r="G14" s="23">
        <v>2250861</v>
      </c>
      <c r="H14" s="22">
        <f>(F14+G14)/I14*100</f>
        <v>53.365172826829834</v>
      </c>
      <c r="I14" s="21">
        <f>C14+F14+D14+G14</f>
        <v>116650725</v>
      </c>
      <c r="J14" s="15"/>
    </row>
    <row r="15" spans="1:10" ht="31.5" customHeight="1" x14ac:dyDescent="0.25">
      <c r="A15" s="26" t="s">
        <v>13</v>
      </c>
      <c r="B15" s="29" t="s">
        <v>12</v>
      </c>
      <c r="C15" s="24">
        <v>72680456</v>
      </c>
      <c r="D15" s="24">
        <f>149578+909497+118653+518886+48856+308257+48742+308256</f>
        <v>2410725</v>
      </c>
      <c r="E15" s="22">
        <f>(C15+D15)/I15*100</f>
        <v>71.50165628139456</v>
      </c>
      <c r="F15" s="24">
        <v>28000000</v>
      </c>
      <c r="G15" s="23">
        <v>1929017</v>
      </c>
      <c r="H15" s="22">
        <f>(F15+G15)/I15*100</f>
        <v>28.498343718605447</v>
      </c>
      <c r="I15" s="21">
        <f>C15+F15+D15+G15</f>
        <v>105020198</v>
      </c>
      <c r="J15" s="15"/>
    </row>
    <row r="16" spans="1:10" ht="31.5" customHeight="1" x14ac:dyDescent="0.25">
      <c r="A16" s="26" t="s">
        <v>11</v>
      </c>
      <c r="B16" s="28" t="s">
        <v>10</v>
      </c>
      <c r="C16" s="24">
        <v>78584615</v>
      </c>
      <c r="D16" s="24">
        <f>292577+8158358+277992+5305286+137215+3866386+151883+3842554</f>
        <v>22032251</v>
      </c>
      <c r="E16" s="22">
        <f>(C16+D16)/I16*100</f>
        <v>55.208497114635172</v>
      </c>
      <c r="F16" s="24">
        <v>45000000</v>
      </c>
      <c r="G16" s="23">
        <f>4500000+4351000+4199000+729729+20292282+60000+2500000</f>
        <v>36632011</v>
      </c>
      <c r="H16" s="22">
        <f>(F16+G16)/I16*100</f>
        <v>44.791502885364828</v>
      </c>
      <c r="I16" s="21">
        <f>C16+F16+D16+G16</f>
        <v>182248877</v>
      </c>
      <c r="J16" s="15"/>
    </row>
    <row r="17" spans="1:10" ht="31.5" customHeight="1" x14ac:dyDescent="0.25">
      <c r="A17" s="26" t="s">
        <v>9</v>
      </c>
      <c r="B17" s="27" t="s">
        <v>8</v>
      </c>
      <c r="C17" s="24">
        <v>232266201</v>
      </c>
      <c r="D17" s="24">
        <f>46648+44928+12971978+22176+22176</f>
        <v>13107906</v>
      </c>
      <c r="E17" s="22">
        <f>(C17+D17)/I17*100</f>
        <v>88.665554465029999</v>
      </c>
      <c r="F17" s="24">
        <v>25000000</v>
      </c>
      <c r="G17" s="23">
        <f>3239134+3859473+1519333-2250861</f>
        <v>6367079</v>
      </c>
      <c r="H17" s="22">
        <f>(F17+G17)/I17*100</f>
        <v>11.334445534969992</v>
      </c>
      <c r="I17" s="21">
        <f>C17+F17+D17+G17</f>
        <v>276741186</v>
      </c>
      <c r="J17" s="15"/>
    </row>
    <row r="18" spans="1:10" ht="31.5" customHeight="1" x14ac:dyDescent="0.25">
      <c r="A18" s="26" t="s">
        <v>7</v>
      </c>
      <c r="B18" s="27" t="s">
        <v>6</v>
      </c>
      <c r="C18" s="24">
        <f>144562200-12971978</f>
        <v>131590222</v>
      </c>
      <c r="D18" s="24"/>
      <c r="E18" s="22">
        <f>(C18+D18)/I18*100</f>
        <v>89.140502814857783</v>
      </c>
      <c r="F18" s="24">
        <v>10000000</v>
      </c>
      <c r="G18" s="23">
        <f>3867973+2162940</f>
        <v>6030913</v>
      </c>
      <c r="H18" s="22">
        <f>(F18+G18)/I18*100</f>
        <v>10.859497185142223</v>
      </c>
      <c r="I18" s="21">
        <f>C18+F18+D18+G18</f>
        <v>147621135</v>
      </c>
      <c r="J18" s="15"/>
    </row>
    <row r="19" spans="1:10" ht="31.5" customHeight="1" x14ac:dyDescent="0.25">
      <c r="A19" s="26" t="s">
        <v>5</v>
      </c>
      <c r="B19" s="25" t="s">
        <v>4</v>
      </c>
      <c r="C19" s="24">
        <v>44535179</v>
      </c>
      <c r="D19" s="24">
        <f>122671+3415370+3900000+83190+2077329+1436000+27258+54516+1314483+260000+50858+1369398</f>
        <v>14111073</v>
      </c>
      <c r="E19" s="22">
        <f>(C19+D19)/I19*100</f>
        <v>35.030349331349449</v>
      </c>
      <c r="F19" s="24">
        <v>100000000</v>
      </c>
      <c r="G19" s="23">
        <f>2228388+371910+600000+195000+5059000+315000</f>
        <v>8769298</v>
      </c>
      <c r="H19" s="22">
        <f>(F19+G19)/I19*100</f>
        <v>64.969650668650544</v>
      </c>
      <c r="I19" s="21">
        <f>C19+F19+D19+G19</f>
        <v>167415550</v>
      </c>
      <c r="J19" s="15"/>
    </row>
    <row r="20" spans="1:10" ht="31.5" customHeight="1" thickBot="1" x14ac:dyDescent="0.3">
      <c r="A20" s="20" t="s">
        <v>3</v>
      </c>
      <c r="B20" s="19" t="s">
        <v>2</v>
      </c>
      <c r="C20" s="18">
        <f>C14+C15+C16+C17+C18+C19</f>
        <v>614056537</v>
      </c>
      <c r="D20" s="18">
        <f>D14+D15+D16+D17+D18+D19</f>
        <v>51661955</v>
      </c>
      <c r="E20" s="17">
        <f>(C20+D20)/I20*100</f>
        <v>66.859500769084363</v>
      </c>
      <c r="F20" s="18">
        <f>F14+F15+F16+F17+F18+F19</f>
        <v>268000000</v>
      </c>
      <c r="G20" s="18">
        <f>G14+G15+G16+G17+G18+G19</f>
        <v>61979179</v>
      </c>
      <c r="H20" s="17">
        <f>(F20+G20)/I20*100</f>
        <v>33.140499230915651</v>
      </c>
      <c r="I20" s="16">
        <f>I14+I15+I16+I17+I18+I19</f>
        <v>995697671</v>
      </c>
      <c r="J20" s="15"/>
    </row>
    <row r="21" spans="1:10" s="10" customFormat="1" ht="31.5" customHeight="1" thickTop="1" thickBot="1" x14ac:dyDescent="0.3">
      <c r="A21" s="14" t="s">
        <v>1</v>
      </c>
      <c r="B21" s="13" t="s">
        <v>0</v>
      </c>
      <c r="C21" s="11">
        <f>+C13+C20</f>
        <v>835859331</v>
      </c>
      <c r="D21" s="11">
        <f>+D13+D20</f>
        <v>51714972</v>
      </c>
      <c r="E21" s="12">
        <f>(C21+D21)/I21*100</f>
        <v>61.327779406407437</v>
      </c>
      <c r="F21" s="11">
        <f>+F13+F20</f>
        <v>491059608</v>
      </c>
      <c r="G21" s="11">
        <f>+G13+G20</f>
        <v>68629159</v>
      </c>
      <c r="H21" s="12">
        <f>(F21+G21)/I21*100</f>
        <v>38.672220593592563</v>
      </c>
      <c r="I21" s="11">
        <f>+I13+I20</f>
        <v>1447263070</v>
      </c>
      <c r="J21" s="6"/>
    </row>
    <row r="22" spans="1:10" ht="30" customHeight="1" x14ac:dyDescent="0.25">
      <c r="A22" s="9"/>
      <c r="B22" s="8"/>
      <c r="C22" s="6"/>
      <c r="D22" s="7"/>
      <c r="E22" s="6"/>
      <c r="F22" s="7"/>
      <c r="G22" s="6"/>
      <c r="J22" s="6"/>
    </row>
    <row r="23" spans="1:10" x14ac:dyDescent="0.2">
      <c r="A23" s="4"/>
      <c r="B23" s="4"/>
      <c r="C23" s="5"/>
      <c r="D23" s="4"/>
      <c r="E23" s="5"/>
      <c r="F23" s="4"/>
      <c r="G23" s="5"/>
      <c r="J23" s="4"/>
    </row>
    <row r="24" spans="1:10" x14ac:dyDescent="0.2">
      <c r="A24" s="4"/>
      <c r="B24" s="4"/>
      <c r="C24" s="5"/>
      <c r="D24" s="4"/>
      <c r="E24" s="5"/>
      <c r="F24" s="4"/>
      <c r="G24" s="5"/>
      <c r="J24" s="4"/>
    </row>
    <row r="25" spans="1:10" x14ac:dyDescent="0.2">
      <c r="B25" s="4"/>
      <c r="J25" s="4"/>
    </row>
    <row r="26" spans="1:10" x14ac:dyDescent="0.2">
      <c r="B26" s="3"/>
    </row>
    <row r="33" ht="12" customHeight="1" x14ac:dyDescent="0.2"/>
    <row r="35" ht="27" customHeight="1" x14ac:dyDescent="0.2"/>
    <row r="36" ht="37.5" customHeight="1" x14ac:dyDescent="0.2"/>
    <row r="37" ht="39.75" customHeight="1" x14ac:dyDescent="0.2"/>
    <row r="39" ht="16.5" customHeight="1" x14ac:dyDescent="0.2"/>
    <row r="40" ht="18.75" customHeight="1" x14ac:dyDescent="0.2"/>
    <row r="72" ht="29.25" customHeight="1" x14ac:dyDescent="0.2"/>
  </sheetData>
  <mergeCells count="10">
    <mergeCell ref="A9:A12"/>
    <mergeCell ref="C9:E11"/>
    <mergeCell ref="F9:H11"/>
    <mergeCell ref="I9:I12"/>
    <mergeCell ref="C1:G1"/>
    <mergeCell ref="B3:G3"/>
    <mergeCell ref="B4:I4"/>
    <mergeCell ref="B5:I5"/>
    <mergeCell ref="B6:I6"/>
    <mergeCell ref="B7:I7"/>
  </mergeCells>
  <printOptions horizontalCentered="1"/>
  <pageMargins left="0.39370078740157483" right="0.39370078740157483" top="0.98425196850393704" bottom="0.98425196850393704" header="0.51181102362204722" footer="0.51181102362204722"/>
  <pageSetup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5.  sz.melléklet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Auer-Tendli Judit</dc:creator>
  <cp:lastModifiedBy>Auer-Tendli Judit</cp:lastModifiedBy>
  <dcterms:created xsi:type="dcterms:W3CDTF">2021-05-10T07:13:38Z</dcterms:created>
  <dcterms:modified xsi:type="dcterms:W3CDTF">2021-05-10T07:13:57Z</dcterms:modified>
</cp:coreProperties>
</file>