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225"/>
  </bookViews>
  <sheets>
    <sheet name="Munk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2" i="1" l="1"/>
  <c r="P22" i="1"/>
  <c r="I22" i="1"/>
  <c r="E22" i="1"/>
  <c r="D22" i="1"/>
  <c r="T21" i="1"/>
  <c r="T22" i="1" s="1"/>
  <c r="S21" i="1"/>
  <c r="S22" i="1" s="1"/>
  <c r="R21" i="1"/>
  <c r="R22" i="1" s="1"/>
  <c r="L21" i="1"/>
  <c r="L22" i="1" s="1"/>
  <c r="K21" i="1"/>
  <c r="K22" i="1" s="1"/>
  <c r="E21" i="1"/>
  <c r="D21" i="1"/>
  <c r="O20" i="1"/>
  <c r="C20" i="1" s="1"/>
  <c r="J20" i="1"/>
  <c r="O19" i="1"/>
  <c r="J19" i="1"/>
  <c r="C19" i="1"/>
  <c r="O18" i="1"/>
  <c r="C18" i="1" s="1"/>
  <c r="J18" i="1"/>
  <c r="O17" i="1"/>
  <c r="J17" i="1"/>
  <c r="C17" i="1"/>
  <c r="O16" i="1"/>
  <c r="F16" i="1"/>
  <c r="J16" i="1" s="1"/>
  <c r="C16" i="1" s="1"/>
  <c r="O15" i="1"/>
  <c r="O21" i="1" s="1"/>
  <c r="J15" i="1"/>
  <c r="C15" i="1"/>
  <c r="O14" i="1"/>
  <c r="J14" i="1"/>
  <c r="C14" i="1"/>
  <c r="N13" i="1"/>
  <c r="N22" i="1" s="1"/>
  <c r="M13" i="1"/>
  <c r="M22" i="1" s="1"/>
  <c r="L13" i="1"/>
  <c r="K13" i="1"/>
  <c r="I13" i="1"/>
  <c r="H13" i="1"/>
  <c r="H22" i="1" s="1"/>
  <c r="G13" i="1"/>
  <c r="G22" i="1" s="1"/>
  <c r="F13" i="1"/>
  <c r="O13" i="1" l="1"/>
  <c r="O22" i="1" s="1"/>
  <c r="J13" i="1"/>
  <c r="F21" i="1"/>
  <c r="F22" i="1" s="1"/>
  <c r="C13" i="1" l="1"/>
  <c r="J21" i="1"/>
  <c r="C21" i="1" s="1"/>
  <c r="J22" i="1" l="1"/>
  <c r="C22" i="1"/>
</calcChain>
</file>

<file path=xl/sharedStrings.xml><?xml version="1.0" encoding="utf-8"?>
<sst xmlns="http://schemas.openxmlformats.org/spreadsheetml/2006/main" count="59" uniqueCount="58">
  <si>
    <t xml:space="preserve">SÁRVÁR VÁROS ÖNKORMÁNYZATA  </t>
  </si>
  <si>
    <t>KIADÁSI ÉS LÉTSZÁM ELŐIRÁNYZATA</t>
  </si>
  <si>
    <t>2021. év</t>
  </si>
  <si>
    <t>Ft-ban</t>
  </si>
  <si>
    <t>Sorszám</t>
  </si>
  <si>
    <t>Intézmény</t>
  </si>
  <si>
    <t>kiadás        összesen:</t>
  </si>
  <si>
    <t>ebből:</t>
  </si>
  <si>
    <t>létszám</t>
  </si>
  <si>
    <t>működési kiadások</t>
  </si>
  <si>
    <t>felhalmozási kiadások</t>
  </si>
  <si>
    <t>finanszírozási kiadások</t>
  </si>
  <si>
    <t>állandó</t>
  </si>
  <si>
    <t>közfog.</t>
  </si>
  <si>
    <t>személyi juttatások</t>
  </si>
  <si>
    <t>Munkáltatót terhelő járulékok</t>
  </si>
  <si>
    <t>dologi kiadások</t>
  </si>
  <si>
    <t>ellátottak juttatásai</t>
  </si>
  <si>
    <t>egyéb működési kiadások</t>
  </si>
  <si>
    <t>működési céltartalék</t>
  </si>
  <si>
    <t>működési kiadás összesen:</t>
  </si>
  <si>
    <t>beruházások</t>
  </si>
  <si>
    <t>felújítások</t>
  </si>
  <si>
    <t>egyéb felhalmozási kiadások</t>
  </si>
  <si>
    <t>felhalmozási tartalék</t>
  </si>
  <si>
    <t>felhalmozási kiadások összesen:</t>
  </si>
  <si>
    <t>megelőle-   gezett állami támogatás visszafizet.</t>
  </si>
  <si>
    <t>likviditási célú folyószámla hitel törlesztése</t>
  </si>
  <si>
    <t>nyitó</t>
  </si>
  <si>
    <t>záró</t>
  </si>
  <si>
    <t>8 ó</t>
  </si>
  <si>
    <t>6 ó</t>
  </si>
  <si>
    <t>terhelő járulékok</t>
  </si>
  <si>
    <t>kiadások</t>
  </si>
  <si>
    <t>juttatásai</t>
  </si>
  <si>
    <t>kiadás</t>
  </si>
  <si>
    <t xml:space="preserve"> támogatás- értékű</t>
  </si>
  <si>
    <t>(fő)</t>
  </si>
  <si>
    <t>1.</t>
  </si>
  <si>
    <t>Sárvár Város Önkormányzata</t>
  </si>
  <si>
    <t>2.</t>
  </si>
  <si>
    <t>Sárvári Közös Önkormányzati Hivatal</t>
  </si>
  <si>
    <t>3.</t>
  </si>
  <si>
    <t>Intézmények Gazdálkodását Ellátó Szervezet</t>
  </si>
  <si>
    <t>4.</t>
  </si>
  <si>
    <t>Sárvári Csepredő Bölcsőde</t>
  </si>
  <si>
    <t>5.</t>
  </si>
  <si>
    <t>Sárvári Gondozási és Gyermekjóléti Központ</t>
  </si>
  <si>
    <t>6.</t>
  </si>
  <si>
    <t>Sárvári Vármelléki Óvoda</t>
  </si>
  <si>
    <t>7.</t>
  </si>
  <si>
    <t>Sárvári Csicsergő Óvoda</t>
  </si>
  <si>
    <t>8.</t>
  </si>
  <si>
    <t>Nádasdy Kulturális Központ</t>
  </si>
  <si>
    <t>9.</t>
  </si>
  <si>
    <t>IGESZ összesen:</t>
  </si>
  <si>
    <t>10.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</si>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</sst>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43" formatCode="_-* #,##0.00\ _F_t_-;\-* #,##0.00\ _F_t_-;_-* &quot;-&quot;??\ _F_t_-;_-@_-"/>
    <numFmt numFmtId="164" formatCode="_-* #,##0\ _F_t_-;\-* #,##0\ _F_t_-;_-* &quot;-&quot;??\ _F_t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9"/>
      <name val="Times New Roman"/>
      <family val="1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i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8">
    <xf numFmtId="0" fontId="0" fillId="0" borderId="0" xfId="0"/>
    <xf numFmtId="0" fontId="3" fillId="0" borderId="0" xfId="2" applyFont="1"/>
    <xf numFmtId="0" fontId="3" fillId="0" borderId="0" xfId="2" applyFont="1" applyAlignment="1"/>
    <xf numFmtId="0" fontId="4" fillId="0" borderId="0" xfId="0" applyFont="1" applyAlignment="1">
      <alignment horizontal="center"/>
    </xf>
    <xf numFmtId="0" fontId="6" fillId="0" borderId="0" xfId="2" applyFont="1"/>
    <xf numFmtId="0" fontId="7" fillId="0" borderId="0" xfId="2" applyFont="1" applyAlignment="1"/>
    <xf numFmtId="0" fontId="8" fillId="0" borderId="0" xfId="2" applyFont="1"/>
    <xf numFmtId="0" fontId="4" fillId="0" borderId="0" xfId="0" applyFont="1" applyAlignment="1"/>
    <xf numFmtId="0" fontId="3" fillId="0" borderId="0" xfId="2" applyFont="1" applyAlignment="1">
      <alignment horizontal="center"/>
    </xf>
    <xf numFmtId="0" fontId="9" fillId="0" borderId="0" xfId="2" applyFont="1" applyAlignment="1">
      <alignment horizontal="centerContinuous"/>
    </xf>
    <xf numFmtId="0" fontId="9" fillId="0" borderId="0" xfId="2" applyFont="1" applyAlignment="1"/>
    <xf numFmtId="0" fontId="9" fillId="0" borderId="0" xfId="2" applyFont="1" applyAlignment="1">
      <alignment horizontal="right"/>
    </xf>
    <xf numFmtId="0" fontId="9" fillId="0" borderId="0" xfId="2" applyFont="1" applyAlignment="1">
      <alignment horizontal="center"/>
    </xf>
    <xf numFmtId="0" fontId="10" fillId="0" borderId="0" xfId="2" applyFont="1" applyBorder="1" applyAlignment="1"/>
    <xf numFmtId="0" fontId="12" fillId="0" borderId="12" xfId="2" applyFont="1" applyBorder="1" applyAlignment="1">
      <alignment horizontal="center"/>
    </xf>
    <xf numFmtId="0" fontId="13" fillId="0" borderId="3" xfId="2" applyFont="1" applyBorder="1" applyAlignment="1">
      <alignment horizontal="center"/>
    </xf>
    <xf numFmtId="0" fontId="13" fillId="0" borderId="12" xfId="2" applyFont="1" applyBorder="1" applyAlignment="1">
      <alignment horizontal="center"/>
    </xf>
    <xf numFmtId="0" fontId="3" fillId="0" borderId="14" xfId="2" applyFont="1" applyBorder="1"/>
    <xf numFmtId="0" fontId="8" fillId="0" borderId="15" xfId="2" applyFont="1" applyBorder="1"/>
    <xf numFmtId="41" fontId="12" fillId="0" borderId="16" xfId="2" applyNumberFormat="1" applyFont="1" applyBorder="1"/>
    <xf numFmtId="41" fontId="3" fillId="0" borderId="14" xfId="2" applyNumberFormat="1" applyFont="1" applyFill="1" applyBorder="1"/>
    <xf numFmtId="41" fontId="3" fillId="0" borderId="17" xfId="2" applyNumberFormat="1" applyFont="1" applyFill="1" applyBorder="1"/>
    <xf numFmtId="41" fontId="3" fillId="0" borderId="17" xfId="2" applyNumberFormat="1" applyFont="1" applyBorder="1"/>
    <xf numFmtId="41" fontId="3" fillId="0" borderId="18" xfId="2" applyNumberFormat="1" applyFont="1" applyBorder="1"/>
    <xf numFmtId="41" fontId="3" fillId="0" borderId="19" xfId="2" applyNumberFormat="1" applyFont="1" applyBorder="1"/>
    <xf numFmtId="41" fontId="3" fillId="0" borderId="14" xfId="2" applyNumberFormat="1" applyFont="1" applyBorder="1"/>
    <xf numFmtId="41" fontId="3" fillId="0" borderId="15" xfId="2" applyNumberFormat="1" applyFont="1" applyBorder="1"/>
    <xf numFmtId="0" fontId="3" fillId="0" borderId="20" xfId="2" applyFont="1" applyFill="1" applyBorder="1"/>
    <xf numFmtId="0" fontId="3" fillId="0" borderId="21" xfId="2" applyFont="1" applyFill="1" applyBorder="1"/>
    <xf numFmtId="0" fontId="3" fillId="0" borderId="22" xfId="2" applyFont="1" applyFill="1" applyBorder="1"/>
    <xf numFmtId="0" fontId="3" fillId="0" borderId="23" xfId="2" applyFont="1" applyFill="1" applyBorder="1"/>
    <xf numFmtId="0" fontId="6" fillId="0" borderId="15" xfId="2" applyFont="1" applyBorder="1" applyAlignment="1">
      <alignment horizontal="left" wrapText="1"/>
    </xf>
    <xf numFmtId="41" fontId="12" fillId="0" borderId="18" xfId="2" applyNumberFormat="1" applyFont="1" applyBorder="1"/>
    <xf numFmtId="41" fontId="3" fillId="0" borderId="24" xfId="2" applyNumberFormat="1" applyFont="1" applyBorder="1"/>
    <xf numFmtId="41" fontId="3" fillId="0" borderId="25" xfId="2" applyNumberFormat="1" applyFont="1" applyBorder="1"/>
    <xf numFmtId="41" fontId="3" fillId="0" borderId="26" xfId="2" applyNumberFormat="1" applyFont="1" applyBorder="1"/>
    <xf numFmtId="41" fontId="3" fillId="0" borderId="17" xfId="2" applyNumberFormat="1" applyFont="1" applyBorder="1" applyAlignment="1">
      <alignment wrapText="1"/>
    </xf>
    <xf numFmtId="41" fontId="3" fillId="0" borderId="15" xfId="2" applyNumberFormat="1" applyFont="1" applyBorder="1" applyAlignment="1">
      <alignment wrapText="1"/>
    </xf>
    <xf numFmtId="41" fontId="3" fillId="0" borderId="27" xfId="2" applyNumberFormat="1" applyFont="1" applyBorder="1"/>
    <xf numFmtId="41" fontId="3" fillId="0" borderId="28" xfId="2" applyNumberFormat="1" applyFont="1" applyBorder="1"/>
    <xf numFmtId="0" fontId="3" fillId="0" borderId="14" xfId="2" applyFont="1" applyFill="1" applyBorder="1"/>
    <xf numFmtId="0" fontId="3" fillId="0" borderId="29" xfId="2" applyFont="1" applyFill="1" applyBorder="1"/>
    <xf numFmtId="0" fontId="3" fillId="0" borderId="17" xfId="2" applyFont="1" applyFill="1" applyBorder="1"/>
    <xf numFmtId="0" fontId="3" fillId="0" borderId="19" xfId="2" applyFont="1" applyFill="1" applyBorder="1"/>
    <xf numFmtId="0" fontId="3" fillId="0" borderId="30" xfId="2" applyFont="1" applyFill="1" applyBorder="1"/>
    <xf numFmtId="0" fontId="3" fillId="0" borderId="31" xfId="2" applyFont="1" applyFill="1" applyBorder="1"/>
    <xf numFmtId="0" fontId="8" fillId="0" borderId="15" xfId="2" applyFont="1" applyBorder="1" applyAlignment="1">
      <alignment horizontal="left"/>
    </xf>
    <xf numFmtId="41" fontId="3" fillId="0" borderId="14" xfId="2" applyNumberFormat="1" applyFont="1" applyBorder="1" applyAlignment="1"/>
    <xf numFmtId="41" fontId="12" fillId="0" borderId="18" xfId="2" applyNumberFormat="1" applyFont="1" applyFill="1" applyBorder="1"/>
    <xf numFmtId="0" fontId="8" fillId="0" borderId="15" xfId="2" applyFont="1" applyBorder="1" applyAlignment="1">
      <alignment wrapText="1"/>
    </xf>
    <xf numFmtId="0" fontId="6" fillId="0" borderId="15" xfId="2" quotePrefix="1" applyFont="1" applyBorder="1" applyAlignment="1">
      <alignment horizontal="left" wrapText="1"/>
    </xf>
    <xf numFmtId="0" fontId="14" fillId="0" borderId="15" xfId="2" applyFont="1" applyBorder="1"/>
    <xf numFmtId="41" fontId="12" fillId="0" borderId="32" xfId="2" applyNumberFormat="1" applyFont="1" applyBorder="1"/>
    <xf numFmtId="41" fontId="15" fillId="0" borderId="33" xfId="2" applyNumberFormat="1" applyFont="1" applyBorder="1"/>
    <xf numFmtId="41" fontId="15" fillId="0" borderId="34" xfId="2" applyNumberFormat="1" applyFont="1" applyBorder="1"/>
    <xf numFmtId="41" fontId="15" fillId="0" borderId="35" xfId="2" applyNumberFormat="1" applyFont="1" applyBorder="1"/>
    <xf numFmtId="41" fontId="15" fillId="0" borderId="36" xfId="2" applyNumberFormat="1" applyFont="1" applyBorder="1"/>
    <xf numFmtId="41" fontId="15" fillId="0" borderId="37" xfId="2" applyNumberFormat="1" applyFont="1" applyBorder="1"/>
    <xf numFmtId="41" fontId="15" fillId="0" borderId="38" xfId="2" applyNumberFormat="1" applyFont="1" applyBorder="1"/>
    <xf numFmtId="0" fontId="15" fillId="0" borderId="33" xfId="2" applyFont="1" applyFill="1" applyBorder="1"/>
    <xf numFmtId="0" fontId="15" fillId="0" borderId="38" xfId="2" applyFont="1" applyFill="1" applyBorder="1"/>
    <xf numFmtId="0" fontId="15" fillId="0" borderId="32" xfId="2" applyFont="1" applyFill="1" applyBorder="1"/>
    <xf numFmtId="0" fontId="3" fillId="0" borderId="39" xfId="2" applyFont="1" applyBorder="1" applyAlignment="1">
      <alignment vertical="center"/>
    </xf>
    <xf numFmtId="0" fontId="9" fillId="0" borderId="40" xfId="2" applyFont="1" applyBorder="1" applyAlignment="1">
      <alignment vertical="center"/>
    </xf>
    <xf numFmtId="41" fontId="12" fillId="0" borderId="6" xfId="2" applyNumberFormat="1" applyFont="1" applyBorder="1" applyAlignment="1">
      <alignment vertical="center"/>
    </xf>
    <xf numFmtId="41" fontId="9" fillId="0" borderId="41" xfId="2" applyNumberFormat="1" applyFont="1" applyBorder="1" applyAlignment="1">
      <alignment vertical="center"/>
    </xf>
    <xf numFmtId="41" fontId="9" fillId="0" borderId="40" xfId="2" applyNumberFormat="1" applyFont="1" applyBorder="1" applyAlignment="1">
      <alignment vertical="center"/>
    </xf>
    <xf numFmtId="41" fontId="9" fillId="0" borderId="8" xfId="2" applyNumberFormat="1" applyFont="1" applyBorder="1" applyAlignment="1">
      <alignment vertical="center"/>
    </xf>
    <xf numFmtId="41" fontId="9" fillId="0" borderId="42" xfId="2" applyNumberFormat="1" applyFont="1" applyBorder="1" applyAlignment="1">
      <alignment vertical="center"/>
    </xf>
    <xf numFmtId="0" fontId="9" fillId="0" borderId="13" xfId="2" applyFont="1" applyFill="1" applyBorder="1" applyAlignment="1">
      <alignment vertical="center"/>
    </xf>
    <xf numFmtId="0" fontId="9" fillId="0" borderId="7" xfId="2" applyFont="1" applyFill="1" applyBorder="1" applyAlignment="1">
      <alignment vertical="center"/>
    </xf>
    <xf numFmtId="0" fontId="9" fillId="0" borderId="43" xfId="2" applyFont="1" applyFill="1" applyBorder="1" applyAlignment="1">
      <alignment vertical="center"/>
    </xf>
    <xf numFmtId="0" fontId="9" fillId="0" borderId="44" xfId="2" applyFont="1" applyFill="1" applyBorder="1" applyAlignment="1">
      <alignment vertical="center"/>
    </xf>
    <xf numFmtId="0" fontId="13" fillId="0" borderId="3" xfId="2" applyFont="1" applyBorder="1" applyAlignment="1">
      <alignment horizontal="center"/>
    </xf>
    <xf numFmtId="0" fontId="13" fillId="0" borderId="4" xfId="2" applyFont="1" applyBorder="1" applyAlignment="1">
      <alignment horizontal="center"/>
    </xf>
    <xf numFmtId="0" fontId="13" fillId="0" borderId="1" xfId="2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wrapText="1"/>
    </xf>
    <xf numFmtId="0" fontId="13" fillId="0" borderId="13" xfId="2" applyFont="1" applyBorder="1" applyAlignment="1">
      <alignment horizontal="center" wrapText="1"/>
    </xf>
    <xf numFmtId="0" fontId="13" fillId="0" borderId="10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/>
    </xf>
    <xf numFmtId="0" fontId="9" fillId="0" borderId="6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0" fillId="0" borderId="0" xfId="2" applyFont="1" applyBorder="1" applyAlignment="1">
      <alignment horizontal="right"/>
    </xf>
    <xf numFmtId="0" fontId="3" fillId="0" borderId="1" xfId="2" applyFont="1" applyBorder="1" applyAlignment="1">
      <alignment horizontal="center" vertical="center" textRotation="255"/>
    </xf>
    <xf numFmtId="0" fontId="3" fillId="0" borderId="5" xfId="2" applyFont="1" applyBorder="1" applyAlignment="1">
      <alignment horizontal="center" vertical="center" textRotation="255"/>
    </xf>
    <xf numFmtId="0" fontId="9" fillId="0" borderId="1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9" fillId="0" borderId="4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164" fontId="5" fillId="0" borderId="0" xfId="1" applyNumberFormat="1" applyFont="1" applyAlignment="1">
      <alignment horizontal="right"/>
    </xf>
    <xf numFmtId="0" fontId="0" fillId="0" borderId="0" xfId="0" applyAlignment="1"/>
    <xf numFmtId="0" fontId="7" fillId="0" borderId="0" xfId="2" applyFont="1" applyAlignment="1">
      <alignment horizontal="center"/>
    </xf>
  </cellXfs>
  <cellStyles count="3">
    <cellStyle name="Ezres" xfId="1" builtinId="3"/>
    <cellStyle name="Normál" xfId="0" builtinId="0"/>
    <cellStyle name="Normál_KTGV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INetCache/Content.Outlook/KMLH0N96/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ító"/>
      <sheetName val="1.sz. melléklet"/>
      <sheetName val="2. sz. melléklet"/>
      <sheetName val="3.sz. melléklet"/>
      <sheetName val="4.  sz. melléklet"/>
      <sheetName val="5.  sz.melléklet"/>
      <sheetName val="6.  sz.melléklet"/>
      <sheetName val="7.sz. melléklet"/>
      <sheetName val="8. melléklet"/>
      <sheetName val="9.sz. melléklet"/>
      <sheetName val="10. melléklet"/>
      <sheetName val=" 11.melléklet"/>
      <sheetName val="12 .melléklet"/>
      <sheetName val="13.  sz. melléklet"/>
      <sheetName val="14 . sz. melléklet"/>
      <sheetName val="15.m.többéves kih."/>
      <sheetName val="16.sz. adósság melléklet"/>
      <sheetName val="17.sz. melléklet - kezessségv."/>
      <sheetName val="18 . sz. melléklet"/>
      <sheetName val="19.sz.mell.unios forrás "/>
      <sheetName val="20.sz. mell.közvetett tám."/>
      <sheetName val="21. sz. m. juttatások, tám."/>
      <sheetName val="22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0">
          <cell r="G40">
            <v>1872303252</v>
          </cell>
        </row>
        <row r="52">
          <cell r="G52">
            <v>74396000</v>
          </cell>
        </row>
      </sheetData>
      <sheetData sheetId="9"/>
      <sheetData sheetId="10">
        <row r="157">
          <cell r="C157">
            <v>997574252</v>
          </cell>
        </row>
      </sheetData>
      <sheetData sheetId="11">
        <row r="109">
          <cell r="C109">
            <v>332486635</v>
          </cell>
        </row>
      </sheetData>
      <sheetData sheetId="12">
        <row r="19">
          <cell r="C19">
            <v>18956883</v>
          </cell>
        </row>
        <row r="21">
          <cell r="C21">
            <v>25000000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topLeftCell="C1" workbookViewId="0">
      <selection activeCell="N1" sqref="N1:U1"/>
    </sheetView>
  </sheetViews>
  <sheetFormatPr defaultRowHeight="15" x14ac:dyDescent="0.25"/>
  <cols>
    <col min="1" max="1" width="5.7109375" customWidth="1"/>
    <col min="2" max="2" width="39.140625" customWidth="1"/>
    <col min="3" max="3" width="14.5703125" customWidth="1"/>
    <col min="4" max="4" width="15.85546875" customWidth="1"/>
    <col min="5" max="5" width="13" customWidth="1"/>
    <col min="6" max="7" width="14.28515625" customWidth="1"/>
    <col min="8" max="8" width="15.5703125" customWidth="1"/>
    <col min="9" max="9" width="14.140625" customWidth="1"/>
    <col min="10" max="10" width="16.28515625" customWidth="1"/>
    <col min="11" max="11" width="15.28515625" customWidth="1"/>
    <col min="12" max="12" width="13.7109375" customWidth="1"/>
    <col min="13" max="13" width="14.28515625" customWidth="1"/>
    <col min="14" max="14" width="12.28515625" customWidth="1"/>
    <col min="15" max="15" width="15.140625" customWidth="1"/>
    <col min="16" max="16" width="13.7109375" customWidth="1"/>
    <col min="17" max="17" width="14.140625" customWidth="1"/>
  </cols>
  <sheetData>
    <row r="1" spans="1:21" ht="15.75" x14ac:dyDescent="0.25">
      <c r="A1" s="1"/>
      <c r="B1" s="2"/>
      <c r="C1" s="3"/>
      <c r="D1" s="3"/>
      <c r="E1" s="3"/>
      <c r="F1" s="3"/>
      <c r="G1" s="3"/>
      <c r="H1" s="3"/>
      <c r="I1" s="3"/>
      <c r="J1" s="1"/>
      <c r="K1" s="1"/>
      <c r="L1" s="1"/>
      <c r="M1" s="1"/>
      <c r="N1" s="105"/>
      <c r="O1" s="106"/>
      <c r="P1" s="106"/>
      <c r="Q1" s="106"/>
      <c r="R1" s="106"/>
      <c r="S1" s="106"/>
      <c r="T1" s="106"/>
      <c r="U1" s="106"/>
    </row>
    <row r="2" spans="1:21" ht="15.75" x14ac:dyDescent="0.25">
      <c r="A2" s="4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5"/>
      <c r="U2" s="5"/>
    </row>
    <row r="3" spans="1:21" ht="15.75" x14ac:dyDescent="0.25">
      <c r="A3" s="6"/>
      <c r="B3" s="7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6"/>
    </row>
    <row r="4" spans="1:21" ht="15.75" x14ac:dyDescent="0.25">
      <c r="A4" s="4"/>
      <c r="B4" s="107" t="s">
        <v>0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</row>
    <row r="5" spans="1:21" ht="15.75" x14ac:dyDescent="0.25">
      <c r="A5" s="4"/>
      <c r="B5" s="107" t="s">
        <v>1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</row>
    <row r="6" spans="1:21" ht="15.75" x14ac:dyDescent="0.25">
      <c r="A6" s="4"/>
      <c r="B6" s="107" t="s">
        <v>2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</row>
    <row r="7" spans="1:21" ht="15.75" x14ac:dyDescent="0.25">
      <c r="A7" s="4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</row>
    <row r="8" spans="1:21" ht="15.75" thickBot="1" x14ac:dyDescent="0.3">
      <c r="A8" s="1"/>
      <c r="B8" s="8"/>
      <c r="C8" s="9"/>
      <c r="D8" s="9"/>
      <c r="E8" s="9"/>
      <c r="F8" s="10"/>
      <c r="G8" s="10"/>
      <c r="H8" s="10"/>
      <c r="I8" s="10"/>
      <c r="J8" s="10"/>
      <c r="K8" s="10"/>
      <c r="L8" s="11"/>
      <c r="M8" s="11"/>
      <c r="N8" s="11"/>
      <c r="O8" s="11"/>
      <c r="P8" s="12"/>
      <c r="Q8" s="9"/>
      <c r="R8" s="13"/>
      <c r="S8" s="89" t="s">
        <v>3</v>
      </c>
      <c r="T8" s="89"/>
      <c r="U8" s="89"/>
    </row>
    <row r="9" spans="1:21" ht="15.75" thickBot="1" x14ac:dyDescent="0.3">
      <c r="A9" s="90" t="s">
        <v>4</v>
      </c>
      <c r="B9" s="92" t="s">
        <v>5</v>
      </c>
      <c r="C9" s="92" t="s">
        <v>6</v>
      </c>
      <c r="D9" s="98" t="s">
        <v>7</v>
      </c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9" t="s">
        <v>8</v>
      </c>
      <c r="S9" s="98"/>
      <c r="T9" s="100"/>
      <c r="U9" s="101"/>
    </row>
    <row r="10" spans="1:21" ht="15.75" thickBot="1" x14ac:dyDescent="0.3">
      <c r="A10" s="91"/>
      <c r="B10" s="93"/>
      <c r="C10" s="93"/>
      <c r="D10" s="98" t="s">
        <v>9</v>
      </c>
      <c r="E10" s="98"/>
      <c r="F10" s="98"/>
      <c r="G10" s="98"/>
      <c r="H10" s="98"/>
      <c r="I10" s="98"/>
      <c r="J10" s="102"/>
      <c r="K10" s="99" t="s">
        <v>10</v>
      </c>
      <c r="L10" s="98"/>
      <c r="M10" s="98"/>
      <c r="N10" s="98"/>
      <c r="O10" s="102"/>
      <c r="P10" s="103" t="s">
        <v>11</v>
      </c>
      <c r="Q10" s="103"/>
      <c r="R10" s="85" t="s">
        <v>12</v>
      </c>
      <c r="S10" s="104"/>
      <c r="T10" s="85" t="s">
        <v>13</v>
      </c>
      <c r="U10" s="86"/>
    </row>
    <row r="11" spans="1:21" ht="15.75" thickBot="1" x14ac:dyDescent="0.3">
      <c r="A11" s="91"/>
      <c r="B11" s="94"/>
      <c r="C11" s="96"/>
      <c r="D11" s="75" t="s">
        <v>14</v>
      </c>
      <c r="E11" s="75" t="s">
        <v>15</v>
      </c>
      <c r="F11" s="75" t="s">
        <v>16</v>
      </c>
      <c r="G11" s="75" t="s">
        <v>17</v>
      </c>
      <c r="H11" s="75" t="s">
        <v>18</v>
      </c>
      <c r="I11" s="75" t="s">
        <v>19</v>
      </c>
      <c r="J11" s="75" t="s">
        <v>20</v>
      </c>
      <c r="K11" s="87" t="s">
        <v>21</v>
      </c>
      <c r="L11" s="87" t="s">
        <v>22</v>
      </c>
      <c r="M11" s="75" t="s">
        <v>23</v>
      </c>
      <c r="N11" s="75" t="s">
        <v>24</v>
      </c>
      <c r="O11" s="78" t="s">
        <v>25</v>
      </c>
      <c r="P11" s="80" t="s">
        <v>26</v>
      </c>
      <c r="Q11" s="82" t="s">
        <v>27</v>
      </c>
      <c r="R11" s="14" t="s">
        <v>28</v>
      </c>
      <c r="S11" s="15" t="s">
        <v>29</v>
      </c>
      <c r="T11" s="14" t="s">
        <v>30</v>
      </c>
      <c r="U11" s="16" t="s">
        <v>31</v>
      </c>
    </row>
    <row r="12" spans="1:21" ht="15.75" thickBot="1" x14ac:dyDescent="0.3">
      <c r="A12" s="91"/>
      <c r="B12" s="95"/>
      <c r="C12" s="97"/>
      <c r="D12" s="77"/>
      <c r="E12" s="77" t="s">
        <v>32</v>
      </c>
      <c r="F12" s="77" t="s">
        <v>33</v>
      </c>
      <c r="G12" s="77" t="s">
        <v>34</v>
      </c>
      <c r="H12" s="76"/>
      <c r="I12" s="76"/>
      <c r="J12" s="76"/>
      <c r="K12" s="88"/>
      <c r="L12" s="88" t="s">
        <v>35</v>
      </c>
      <c r="M12" s="76" t="s">
        <v>36</v>
      </c>
      <c r="N12" s="77"/>
      <c r="O12" s="79"/>
      <c r="P12" s="81"/>
      <c r="Q12" s="83"/>
      <c r="R12" s="73" t="s">
        <v>37</v>
      </c>
      <c r="S12" s="84"/>
      <c r="T12" s="73" t="s">
        <v>37</v>
      </c>
      <c r="U12" s="74"/>
    </row>
    <row r="13" spans="1:21" x14ac:dyDescent="0.25">
      <c r="A13" s="17" t="s">
        <v>38</v>
      </c>
      <c r="B13" s="18" t="s">
        <v>39</v>
      </c>
      <c r="C13" s="19">
        <f>J13+O13+P13+Q13</f>
        <v>4655565921</v>
      </c>
      <c r="D13" s="20">
        <v>78901881</v>
      </c>
      <c r="E13" s="21">
        <v>10809896</v>
      </c>
      <c r="F13" s="21">
        <f>1013414423+19170000+4058999+32175616</f>
        <v>1068819038</v>
      </c>
      <c r="G13" s="22">
        <f>32500000-2500000</f>
        <v>30000000</v>
      </c>
      <c r="H13" s="22">
        <f>'[1]8. melléklet'!G40</f>
        <v>1872303252</v>
      </c>
      <c r="I13" s="23">
        <f>'[1]12 .melléklet'!C19</f>
        <v>18956883</v>
      </c>
      <c r="J13" s="24">
        <f>SUM(D13:I13)</f>
        <v>3079790950</v>
      </c>
      <c r="K13" s="25">
        <f>'[1]10. melléklet'!C157</f>
        <v>997574252</v>
      </c>
      <c r="L13" s="22">
        <f>'[1] 11.melléklet'!C109</f>
        <v>332486635</v>
      </c>
      <c r="M13" s="22">
        <f>'[1]8. melléklet'!G52+5000000</f>
        <v>79396000</v>
      </c>
      <c r="N13" s="23">
        <f>'[1]12 .melléklet'!C21</f>
        <v>25000000</v>
      </c>
      <c r="O13" s="24">
        <f>SUM(K13:N13)</f>
        <v>1434456887</v>
      </c>
      <c r="P13" s="26">
        <v>41318084</v>
      </c>
      <c r="Q13" s="23">
        <v>100000000</v>
      </c>
      <c r="R13" s="27">
        <v>3</v>
      </c>
      <c r="S13" s="28">
        <v>3</v>
      </c>
      <c r="T13" s="29">
        <v>6</v>
      </c>
      <c r="U13" s="30"/>
    </row>
    <row r="14" spans="1:21" ht="15.75" x14ac:dyDescent="0.25">
      <c r="A14" s="17" t="s">
        <v>40</v>
      </c>
      <c r="B14" s="31" t="s">
        <v>41</v>
      </c>
      <c r="C14" s="32">
        <f>J14+O14+P14+Q14</f>
        <v>499799263</v>
      </c>
      <c r="D14" s="33">
        <v>376784041</v>
      </c>
      <c r="E14" s="34">
        <v>62120167</v>
      </c>
      <c r="F14" s="34">
        <v>55895055</v>
      </c>
      <c r="G14" s="34"/>
      <c r="H14" s="34"/>
      <c r="I14" s="35"/>
      <c r="J14" s="24">
        <f t="shared" ref="J14:J21" si="0">SUM(D14:H14)</f>
        <v>494799263</v>
      </c>
      <c r="K14" s="33">
        <v>5000000</v>
      </c>
      <c r="L14" s="34"/>
      <c r="M14" s="36"/>
      <c r="N14" s="37"/>
      <c r="O14" s="24">
        <f t="shared" ref="O14:O20" si="1">SUM(K14:M14)</f>
        <v>5000000</v>
      </c>
      <c r="P14" s="38"/>
      <c r="Q14" s="39"/>
      <c r="R14" s="40">
        <v>60</v>
      </c>
      <c r="S14" s="41">
        <v>60</v>
      </c>
      <c r="T14" s="42"/>
      <c r="U14" s="43"/>
    </row>
    <row r="15" spans="1:21" ht="31.5" x14ac:dyDescent="0.25">
      <c r="A15" s="17" t="s">
        <v>42</v>
      </c>
      <c r="B15" s="31" t="s">
        <v>43</v>
      </c>
      <c r="C15" s="32">
        <f t="shared" ref="C15:C20" si="2">J15+O15+P15+Q15</f>
        <v>178661248</v>
      </c>
      <c r="D15" s="25">
        <v>35767900</v>
      </c>
      <c r="E15" s="22">
        <v>6101806</v>
      </c>
      <c r="F15" s="22">
        <v>134456647</v>
      </c>
      <c r="G15" s="22"/>
      <c r="H15" s="22"/>
      <c r="I15" s="23"/>
      <c r="J15" s="24">
        <f t="shared" si="0"/>
        <v>176326353</v>
      </c>
      <c r="K15" s="25">
        <v>2334895</v>
      </c>
      <c r="L15" s="22"/>
      <c r="M15" s="22"/>
      <c r="N15" s="23"/>
      <c r="O15" s="24">
        <f t="shared" si="1"/>
        <v>2334895</v>
      </c>
      <c r="P15" s="26"/>
      <c r="Q15" s="23"/>
      <c r="R15" s="44">
        <v>8</v>
      </c>
      <c r="S15" s="45">
        <v>8</v>
      </c>
      <c r="T15" s="42"/>
      <c r="U15" s="43"/>
    </row>
    <row r="16" spans="1:21" x14ac:dyDescent="0.25">
      <c r="A16" s="17" t="s">
        <v>44</v>
      </c>
      <c r="B16" s="46" t="s">
        <v>45</v>
      </c>
      <c r="C16" s="32">
        <f>J16+O16</f>
        <v>111226338</v>
      </c>
      <c r="D16" s="47">
        <v>86947090</v>
      </c>
      <c r="E16" s="22">
        <v>13621044</v>
      </c>
      <c r="F16" s="21">
        <f>10658204-110000</f>
        <v>10548204</v>
      </c>
      <c r="G16" s="22"/>
      <c r="H16" s="22"/>
      <c r="I16" s="23"/>
      <c r="J16" s="24">
        <f>D16+E16+F16</f>
        <v>111116338</v>
      </c>
      <c r="K16" s="20">
        <v>110000</v>
      </c>
      <c r="L16" s="22"/>
      <c r="M16" s="22"/>
      <c r="N16" s="23"/>
      <c r="O16" s="24">
        <f t="shared" si="1"/>
        <v>110000</v>
      </c>
      <c r="P16" s="26"/>
      <c r="Q16" s="23"/>
      <c r="R16" s="40">
        <v>22</v>
      </c>
      <c r="S16" s="41">
        <v>22</v>
      </c>
      <c r="T16" s="42"/>
      <c r="U16" s="43"/>
    </row>
    <row r="17" spans="1:21" ht="31.5" x14ac:dyDescent="0.25">
      <c r="A17" s="17" t="s">
        <v>46</v>
      </c>
      <c r="B17" s="31" t="s">
        <v>47</v>
      </c>
      <c r="C17" s="48">
        <f t="shared" si="2"/>
        <v>268259297</v>
      </c>
      <c r="D17" s="25">
        <v>177017845</v>
      </c>
      <c r="E17" s="22">
        <v>26853448</v>
      </c>
      <c r="F17" s="22">
        <v>64258004</v>
      </c>
      <c r="G17" s="22"/>
      <c r="H17" s="22"/>
      <c r="I17" s="23"/>
      <c r="J17" s="24">
        <f t="shared" si="0"/>
        <v>268129297</v>
      </c>
      <c r="K17" s="25">
        <v>130000</v>
      </c>
      <c r="L17" s="22"/>
      <c r="M17" s="22"/>
      <c r="N17" s="23"/>
      <c r="O17" s="24">
        <f t="shared" si="1"/>
        <v>130000</v>
      </c>
      <c r="P17" s="26"/>
      <c r="Q17" s="23"/>
      <c r="R17" s="40">
        <v>46</v>
      </c>
      <c r="S17" s="41">
        <v>46</v>
      </c>
      <c r="T17" s="42"/>
      <c r="U17" s="43"/>
    </row>
    <row r="18" spans="1:21" x14ac:dyDescent="0.25">
      <c r="A18" s="17" t="s">
        <v>48</v>
      </c>
      <c r="B18" s="49" t="s">
        <v>49</v>
      </c>
      <c r="C18" s="32">
        <f t="shared" si="2"/>
        <v>336004200</v>
      </c>
      <c r="D18" s="25">
        <v>251516292</v>
      </c>
      <c r="E18" s="22">
        <v>41935025</v>
      </c>
      <c r="F18" s="22">
        <v>42052883</v>
      </c>
      <c r="G18" s="22"/>
      <c r="H18" s="22"/>
      <c r="I18" s="23"/>
      <c r="J18" s="24">
        <f t="shared" si="0"/>
        <v>335504200</v>
      </c>
      <c r="K18" s="25">
        <v>500000</v>
      </c>
      <c r="L18" s="22"/>
      <c r="M18" s="22"/>
      <c r="N18" s="23"/>
      <c r="O18" s="24">
        <f t="shared" si="1"/>
        <v>500000</v>
      </c>
      <c r="P18" s="26"/>
      <c r="Q18" s="23"/>
      <c r="R18" s="40">
        <v>70</v>
      </c>
      <c r="S18" s="41">
        <v>71</v>
      </c>
      <c r="T18" s="42"/>
      <c r="U18" s="43"/>
    </row>
    <row r="19" spans="1:21" x14ac:dyDescent="0.25">
      <c r="A19" s="17" t="s">
        <v>50</v>
      </c>
      <c r="B19" s="49" t="s">
        <v>51</v>
      </c>
      <c r="C19" s="32">
        <f t="shared" si="2"/>
        <v>106762480</v>
      </c>
      <c r="D19" s="25">
        <v>84691383</v>
      </c>
      <c r="E19" s="22">
        <v>13462077</v>
      </c>
      <c r="F19" s="22">
        <v>8482020</v>
      </c>
      <c r="G19" s="22"/>
      <c r="H19" s="22"/>
      <c r="I19" s="23"/>
      <c r="J19" s="24">
        <f t="shared" si="0"/>
        <v>106635480</v>
      </c>
      <c r="K19" s="25">
        <v>127000</v>
      </c>
      <c r="L19" s="22"/>
      <c r="M19" s="22"/>
      <c r="N19" s="23"/>
      <c r="O19" s="24">
        <f t="shared" si="1"/>
        <v>127000</v>
      </c>
      <c r="P19" s="26"/>
      <c r="Q19" s="23"/>
      <c r="R19" s="40">
        <v>23</v>
      </c>
      <c r="S19" s="41">
        <v>23</v>
      </c>
      <c r="T19" s="42"/>
      <c r="U19" s="43"/>
    </row>
    <row r="20" spans="1:21" ht="15.75" x14ac:dyDescent="0.25">
      <c r="A20" s="17" t="s">
        <v>52</v>
      </c>
      <c r="B20" s="50" t="s">
        <v>53</v>
      </c>
      <c r="C20" s="32">
        <f t="shared" si="2"/>
        <v>176805185</v>
      </c>
      <c r="D20" s="25">
        <v>113719112</v>
      </c>
      <c r="E20" s="22">
        <v>19032266</v>
      </c>
      <c r="F20" s="22">
        <v>42851407</v>
      </c>
      <c r="G20" s="22"/>
      <c r="H20" s="22"/>
      <c r="I20" s="23"/>
      <c r="J20" s="24">
        <f t="shared" si="0"/>
        <v>175602785</v>
      </c>
      <c r="K20" s="25">
        <v>1202400</v>
      </c>
      <c r="L20" s="22"/>
      <c r="M20" s="22"/>
      <c r="N20" s="23"/>
      <c r="O20" s="24">
        <f t="shared" si="1"/>
        <v>1202400</v>
      </c>
      <c r="P20" s="26"/>
      <c r="Q20" s="23"/>
      <c r="R20" s="40">
        <v>32</v>
      </c>
      <c r="S20" s="41">
        <v>32</v>
      </c>
      <c r="T20" s="42">
        <v>1</v>
      </c>
      <c r="U20" s="43"/>
    </row>
    <row r="21" spans="1:21" ht="15.75" thickBot="1" x14ac:dyDescent="0.3">
      <c r="A21" s="17" t="s">
        <v>54</v>
      </c>
      <c r="B21" s="51" t="s">
        <v>55</v>
      </c>
      <c r="C21" s="52">
        <f>J21+O21+P21+Q21</f>
        <v>1177718748</v>
      </c>
      <c r="D21" s="53">
        <f>D15+D16+D17+D18+D19+D20</f>
        <v>749659622</v>
      </c>
      <c r="E21" s="54">
        <f>E15+E16+E17+E18+E19+E20</f>
        <v>121005666</v>
      </c>
      <c r="F21" s="54">
        <f>F15+F16+F17+F18+F19+F20</f>
        <v>302649165</v>
      </c>
      <c r="G21" s="54"/>
      <c r="H21" s="54"/>
      <c r="I21" s="55"/>
      <c r="J21" s="24">
        <f t="shared" si="0"/>
        <v>1173314453</v>
      </c>
      <c r="K21" s="53">
        <f>SUM(K15:K20)</f>
        <v>4404295</v>
      </c>
      <c r="L21" s="53">
        <f>SUM(L15:L20)</f>
        <v>0</v>
      </c>
      <c r="M21" s="56"/>
      <c r="N21" s="56"/>
      <c r="O21" s="57">
        <f>O15+O16+O17+O18+O19+O20</f>
        <v>4404295</v>
      </c>
      <c r="P21" s="54"/>
      <c r="Q21" s="58"/>
      <c r="R21" s="59">
        <f>R15+R16+R17+R18+R19+R20</f>
        <v>201</v>
      </c>
      <c r="S21" s="60">
        <f>S15+S16+S17+S18+S19+S20</f>
        <v>202</v>
      </c>
      <c r="T21" s="60">
        <f>T15+T16+T17+T18+T19+T20</f>
        <v>1</v>
      </c>
      <c r="U21" s="61"/>
    </row>
    <row r="22" spans="1:21" ht="16.5" thickTop="1" thickBot="1" x14ac:dyDescent="0.3">
      <c r="A22" s="62" t="s">
        <v>56</v>
      </c>
      <c r="B22" s="63" t="s">
        <v>57</v>
      </c>
      <c r="C22" s="64">
        <f>C13+C14+C21</f>
        <v>6333083932</v>
      </c>
      <c r="D22" s="65">
        <f>D13+D14+D21</f>
        <v>1205345544</v>
      </c>
      <c r="E22" s="66">
        <f>E13+E14+E21</f>
        <v>193935729</v>
      </c>
      <c r="F22" s="66">
        <f>F13+F14+F21</f>
        <v>1427363258</v>
      </c>
      <c r="G22" s="66">
        <f>G13+G14+G21</f>
        <v>30000000</v>
      </c>
      <c r="H22" s="66">
        <f>H13+H15</f>
        <v>1872303252</v>
      </c>
      <c r="I22" s="66">
        <f>I13+I15</f>
        <v>18956883</v>
      </c>
      <c r="J22" s="66">
        <f>J13+J14+J21</f>
        <v>4747904666</v>
      </c>
      <c r="K22" s="65">
        <f>K13+K14+K21</f>
        <v>1006978547</v>
      </c>
      <c r="L22" s="66">
        <f>L13+L14+L21</f>
        <v>332486635</v>
      </c>
      <c r="M22" s="66">
        <f>M13+M15</f>
        <v>79396000</v>
      </c>
      <c r="N22" s="67">
        <f>N13+N15</f>
        <v>25000000</v>
      </c>
      <c r="O22" s="66">
        <f t="shared" ref="O22:T22" si="3">O13+O14+O21</f>
        <v>1443861182</v>
      </c>
      <c r="P22" s="66">
        <f t="shared" si="3"/>
        <v>41318084</v>
      </c>
      <c r="Q22" s="68">
        <f t="shared" si="3"/>
        <v>100000000</v>
      </c>
      <c r="R22" s="69">
        <f t="shared" si="3"/>
        <v>264</v>
      </c>
      <c r="S22" s="70">
        <f t="shared" si="3"/>
        <v>265</v>
      </c>
      <c r="T22" s="71">
        <f t="shared" si="3"/>
        <v>7</v>
      </c>
      <c r="U22" s="72"/>
    </row>
  </sheetData>
  <mergeCells count="33">
    <mergeCell ref="B7:U7"/>
    <mergeCell ref="N1:U1"/>
    <mergeCell ref="B2:S2"/>
    <mergeCell ref="B4:U4"/>
    <mergeCell ref="B5:U5"/>
    <mergeCell ref="B6:U6"/>
    <mergeCell ref="S8:U8"/>
    <mergeCell ref="A9:A12"/>
    <mergeCell ref="B9:B12"/>
    <mergeCell ref="C9:C12"/>
    <mergeCell ref="D9:Q9"/>
    <mergeCell ref="R9:U9"/>
    <mergeCell ref="D10:J10"/>
    <mergeCell ref="K10:O10"/>
    <mergeCell ref="P10:Q10"/>
    <mergeCell ref="R10:S10"/>
    <mergeCell ref="T10:U10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T12:U12"/>
    <mergeCell ref="M11:M12"/>
    <mergeCell ref="N11:N12"/>
    <mergeCell ref="O11:O12"/>
    <mergeCell ref="P11:P12"/>
    <mergeCell ref="Q11:Q12"/>
    <mergeCell ref="R12:S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Gétai Edina</cp:lastModifiedBy>
  <dcterms:created xsi:type="dcterms:W3CDTF">2021-05-19T09:37:57Z</dcterms:created>
  <dcterms:modified xsi:type="dcterms:W3CDTF">2021-05-19T12:50:29Z</dcterms:modified>
</cp:coreProperties>
</file>