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5" i="1" l="1"/>
  <c r="C190" i="1"/>
  <c r="C185" i="1"/>
  <c r="C180" i="1"/>
  <c r="C175" i="1"/>
  <c r="C170" i="1"/>
  <c r="C165" i="1"/>
  <c r="C155" i="1"/>
  <c r="C151" i="1"/>
  <c r="C147" i="1"/>
  <c r="C143" i="1"/>
  <c r="C137" i="1"/>
  <c r="C131" i="1"/>
  <c r="C127" i="1"/>
  <c r="C123" i="1"/>
  <c r="C119" i="1"/>
  <c r="C113" i="1"/>
  <c r="C109" i="1"/>
  <c r="C103" i="1"/>
  <c r="C99" i="1"/>
  <c r="C95" i="1"/>
  <c r="C87" i="1"/>
  <c r="C86" i="1"/>
  <c r="C88" i="1" s="1"/>
  <c r="C83" i="1"/>
  <c r="C82" i="1"/>
  <c r="C84" i="1" s="1"/>
  <c r="C76" i="1"/>
  <c r="C72" i="1"/>
  <c r="C68" i="1"/>
  <c r="C64" i="1"/>
  <c r="C60" i="1"/>
  <c r="C56" i="1"/>
  <c r="C52" i="1"/>
  <c r="C48" i="1"/>
  <c r="C44" i="1"/>
  <c r="C39" i="1"/>
  <c r="C34" i="1"/>
  <c r="C35" i="1" s="1"/>
  <c r="C31" i="1"/>
  <c r="C27" i="1"/>
  <c r="C21" i="1"/>
  <c r="C17" i="1"/>
  <c r="C157" i="1" l="1"/>
  <c r="C197" i="1" s="1"/>
</calcChain>
</file>

<file path=xl/sharedStrings.xml><?xml version="1.0" encoding="utf-8"?>
<sst xmlns="http://schemas.openxmlformats.org/spreadsheetml/2006/main" count="199" uniqueCount="119">
  <si>
    <t>SÁRVÁR VÁROS ÖNKORMÁNYZATA</t>
  </si>
  <si>
    <t>BERUHÁZÁSI KIADÁSOK</t>
  </si>
  <si>
    <t>2021. év</t>
  </si>
  <si>
    <t>Tervezett</t>
  </si>
  <si>
    <t>M  e  g  n  e  v  e  z  é  s:</t>
  </si>
  <si>
    <t>előirányzat</t>
  </si>
  <si>
    <t>( Ft )</t>
  </si>
  <si>
    <t>1.</t>
  </si>
  <si>
    <t>011130 Önkormányzatok és önkormányzati hivatalok jogalkotó és általános igazgatási tevékenysége</t>
  </si>
  <si>
    <t>1.1.</t>
  </si>
  <si>
    <t>Tárgyi eszközök beszerzése</t>
  </si>
  <si>
    <t>Beruházási célú előzetesen felszámított általános forgalmi adó</t>
  </si>
  <si>
    <t>Összesen:</t>
  </si>
  <si>
    <t>1.2.</t>
  </si>
  <si>
    <t>Informatikai eszközök vásárlása</t>
  </si>
  <si>
    <t>2.</t>
  </si>
  <si>
    <t>013350 Önkormányzati vagyonnal való gazdálkodással kapcsolatos feladatok</t>
  </si>
  <si>
    <t>2.1.</t>
  </si>
  <si>
    <t xml:space="preserve">Tekepálya építése </t>
  </si>
  <si>
    <t>2.2.</t>
  </si>
  <si>
    <t>Tekepálya építése  műszaki ellenőrzési feladatok ellátása</t>
  </si>
  <si>
    <t>2.3.</t>
  </si>
  <si>
    <t>Sárvár, Kossuth tér 8. földszinten található ingatlan megvásárlása</t>
  </si>
  <si>
    <t>Beruházási célú fordított  általános forgalmi adó</t>
  </si>
  <si>
    <t>2.4.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</si>
  <si>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 FC sporttelepén tervezett öntözőkút vízjogi tervezési és engedélyezési munkái 2020. évről áthúzódó</t>
    </r>
  </si>
  <si>
    <t>3.</t>
  </si>
  <si>
    <t>045120 Út és autópálya építése</t>
  </si>
  <si>
    <t>3.1.</t>
  </si>
  <si>
    <t>Csónakázó-tó területén futópálya építéséhez kapcsolódó beruházási feladatok</t>
  </si>
  <si>
    <t>3.2.</t>
  </si>
  <si>
    <t>Csónakázó-tó területén futópálya  kiépítése kapcsán műszaki ellenőrzési feladatok</t>
  </si>
  <si>
    <t>3.3.</t>
  </si>
  <si>
    <t>"Kerékpáros turizmus fejlesztése a sárvári szabadidő- és pihenőparkban" című TOP-1.2.1-15-VS1-2019-00008 azonosítószámú projekt támogási összegéből kerékpárút építése kivitelezési költségei</t>
  </si>
  <si>
    <t>Beruházási célú  fordított általános forgalmi adó</t>
  </si>
  <si>
    <t>3.4.</t>
  </si>
  <si>
    <t>"Kerékpáros turizmus fejlesztése a sárvári szabadidő- és pihenőparkban" című TOP-1.2.1-15-VS1-2019-00008 azonosítószámú projekt támogatási összegéből kerékpárút építése  műszaki ellenőrzési feladatok ellátása</t>
  </si>
  <si>
    <t>3.5.</t>
  </si>
  <si>
    <r>
      <t>"Kerékpáros turizmus fejlesztése a sárvári szabadidő- és pihenőparkban" című TOP-1.2.1-15-VS1-2019-00008 azonosítószámú projekt támogatási összegéből</t>
    </r>
    <r>
      <rPr>
        <sz val="7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 xml:space="preserve">játszótéri eszközök beszerzése </t>
    </r>
  </si>
  <si>
    <t>3.6.</t>
  </si>
  <si>
    <r>
      <t>"Kerékpáros turizmus fejlesztése a sárvári szabadidő- és pihenőparkban" című TOP-1.2.1-15-VS1-2019-00008 azonosítószámú  projekt támogatási összegéből</t>
    </r>
    <r>
      <rPr>
        <sz val="7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 xml:space="preserve">utcabútorok beszerzése </t>
    </r>
  </si>
  <si>
    <t>3.7.</t>
  </si>
  <si>
    <t>"Kerékpáros turizmus fejlesztése a sárvári szabadidő- és pihenőparkban" című TOP-1.2.1-15-VS1-2019-00008 azonosítószámú projekt támogatási összegéből térfigyelő kamerarendszer beszerzése</t>
  </si>
  <si>
    <t>3.8.</t>
  </si>
  <si>
    <t>"Kerékpáros turizmus fejlesztése a sárvári szabadidő- és pihenőparkban" című TOP-1.2.1-15-VS1-2019-00008 azonosítószámú projekt támogatási összegéből eszközök - okospad, wifi - beszerzése</t>
  </si>
  <si>
    <t>3.9.</t>
  </si>
  <si>
    <t>Parkoló építése Sárvár, Szakorvosi rendelőintézet előtt</t>
  </si>
  <si>
    <t>3.10</t>
  </si>
  <si>
    <r>
      <rPr>
        <sz val="7"/>
        <rFont val="Times New Roman"/>
        <family val="1"/>
        <charset val="238"/>
      </rPr>
      <t xml:space="preserve">  </t>
    </r>
    <r>
      <rPr>
        <sz val="12"/>
        <rFont val="Times New Roman"/>
        <family val="1"/>
        <charset val="238"/>
      </rPr>
      <t>AVIA benzinkút és FLEX közötti járda építés és gyalogos átkelőhely létesítésének tervezése</t>
    </r>
  </si>
  <si>
    <t>4.</t>
  </si>
  <si>
    <t>064010 Közvilágítás</t>
  </si>
  <si>
    <t>4.1.</t>
  </si>
  <si>
    <t>Közvilágítás pontszerű bővítése ( Hegyközség, Malom utca, Árpád utca )</t>
  </si>
  <si>
    <t>4.2.</t>
  </si>
  <si>
    <t>SFC pálya világítás bővítése 2020. évről áthúzódó</t>
  </si>
  <si>
    <t>5.</t>
  </si>
  <si>
    <t>052080 Szennyvízcsatorna építése, fenntartása, üzemeltetése</t>
  </si>
  <si>
    <t>5.1.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</si>
  <si>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Sárvár, Almáskert hegyi utcáinak szennyvízelvezetés kiépítése</t>
    </r>
  </si>
  <si>
    <t>5.2.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</si>
  <si>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Sárvár, Almáskert hegyi utcáinak szennyvízelvezetés kiépítése műszaki ellenőrzési feladatok ellátása</t>
    </r>
  </si>
  <si>
    <t>5.3.</t>
  </si>
  <si>
    <r>
      <t xml:space="preserve"> Északi iparterület</t>
    </r>
    <r>
      <rPr>
        <sz val="7"/>
        <rFont val="Times New Roman"/>
        <family val="1"/>
        <charset val="238"/>
      </rPr>
      <t xml:space="preserve">   </t>
    </r>
    <r>
      <rPr>
        <sz val="12"/>
        <rFont val="Times New Roman"/>
        <family val="1"/>
        <charset val="238"/>
      </rPr>
      <t>szennyvízelvezetés kiépítése</t>
    </r>
  </si>
  <si>
    <t>6.</t>
  </si>
  <si>
    <t>063080 Vízellátással kapcsolatos közmű építése, fenntartása, üzemeltetése</t>
  </si>
  <si>
    <t>6.1.</t>
  </si>
  <si>
    <t>Energiahatékonyság pályázat önrésze</t>
  </si>
  <si>
    <t>6.2.</t>
  </si>
  <si>
    <t>Települési környezetvédelmi infrastruktúra fejlesztések című TOP pályázati projekthez kapcsolódó tervezési szolgáltatás</t>
  </si>
  <si>
    <t>7.</t>
  </si>
  <si>
    <t>066020 Város- és községgazdálkodási egyéb szolgáltatások</t>
  </si>
  <si>
    <t>7.1.</t>
  </si>
  <si>
    <t>7.2.</t>
  </si>
  <si>
    <t>Sárvár város településrendezési eszközeinek módosítása</t>
  </si>
  <si>
    <t>7.3.</t>
  </si>
  <si>
    <t>7.4.</t>
  </si>
  <si>
    <t>Barnamezős ipari területek rehabilitációja</t>
  </si>
  <si>
    <t>7.5.</t>
  </si>
  <si>
    <t xml:space="preserve">Iparterület kialakítása </t>
  </si>
  <si>
    <t>7.6.</t>
  </si>
  <si>
    <t>Hild park behajtást korlátozó sorompó telepítése</t>
  </si>
  <si>
    <t>8.</t>
  </si>
  <si>
    <t>104031 Gyermekek bölcsődében történő ellátása</t>
  </si>
  <si>
    <t>8.1.</t>
  </si>
  <si>
    <t xml:space="preserve">"Bölcsődei férőhelyek bővítése Sárváron" című TOP-1.4.1-19-VS1-2019-00004 azonosítószámú projekt támogatási összegéből Bölcsődei férőhelyek kialakítása kivitelezés költségei </t>
  </si>
  <si>
    <t>8.2.</t>
  </si>
  <si>
    <t>"Bölcsődei férőhelyek bővítése Sárváron" című TOP-1.4.1-19-VS1-2019-00004 azonosítószámú projekt támogatási összegéből bölcsődei férőhelyek kialakítása műszaki ellenőrzési feladatok ellátása</t>
  </si>
  <si>
    <t>8.3.</t>
  </si>
  <si>
    <t>"Bölcsődei férőhelyek bővítése Sárváron" című TOP-1.4.1-19-VS1-2019-00004 azonosítószámú projekt támogatási összegéből  eszközbeszerzés</t>
  </si>
  <si>
    <t>8.4.</t>
  </si>
  <si>
    <t>Cseperedő Bölcsőde É-i oldalán új kerítés építése</t>
  </si>
  <si>
    <t>9.</t>
  </si>
  <si>
    <t>ÖNKORMÁNYZATI BERUHÁZÁSOK ÖSSZESEN:</t>
  </si>
  <si>
    <t>10.</t>
  </si>
  <si>
    <t>Intézményi beruházások</t>
  </si>
  <si>
    <t>11.</t>
  </si>
  <si>
    <t>SÁRVÁRI KÖZÖS ÖNKORMÁNYZATI HIVATAL</t>
  </si>
  <si>
    <t>11.1.</t>
  </si>
  <si>
    <t>Tárgyi eszközök, informatikai  eszközök beszerzése</t>
  </si>
  <si>
    <t>12.</t>
  </si>
  <si>
    <t>INTÉZMÉNYEK GAZDÁLKODÁSÁT ELLÁTÓ SZERVEZET</t>
  </si>
  <si>
    <t>12.1.</t>
  </si>
  <si>
    <t>13.</t>
  </si>
  <si>
    <t>SÁRVÁRI CSEPEREDŐ BÖLCSŐDE</t>
  </si>
  <si>
    <t>13.1.</t>
  </si>
  <si>
    <t>14.</t>
  </si>
  <si>
    <t>SÁRVÁRI GONDOZÁSI ÉS GYERMEKJÓLÉTI KÖZPONT</t>
  </si>
  <si>
    <t>14.1.</t>
  </si>
  <si>
    <t>15.</t>
  </si>
  <si>
    <t>SÁRVÁRI VÁRMELLÉKI ÓVODA</t>
  </si>
  <si>
    <t>15.1.</t>
  </si>
  <si>
    <t>16.</t>
  </si>
  <si>
    <t>SÁRVÁRI CSICSERGŐ ÓVODA</t>
  </si>
  <si>
    <t>16.1.</t>
  </si>
  <si>
    <t>17.</t>
  </si>
  <si>
    <t>NÁDASDY KULTURÁLIS KÖZPONT</t>
  </si>
  <si>
    <t>17.1.</t>
  </si>
  <si>
    <t>18.</t>
  </si>
  <si>
    <t>BERUHÁZÁSOK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</si>
</sst>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u val="singleAccounting"/>
      <sz val="12"/>
      <name val="Times New Roman"/>
      <family val="1"/>
    </font>
    <font>
      <sz val="7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56">
    <xf numFmtId="0" fontId="0" fillId="0" borderId="0" xfId="0"/>
    <xf numFmtId="49" fontId="1" fillId="0" borderId="0" xfId="0" applyNumberFormat="1" applyFont="1" applyFill="1" applyAlignment="1">
      <alignment vertical="center"/>
    </xf>
    <xf numFmtId="0" fontId="0" fillId="0" borderId="0" xfId="0" applyFill="1"/>
    <xf numFmtId="49" fontId="1" fillId="0" borderId="1" xfId="0" applyNumberFormat="1" applyFont="1" applyFill="1" applyBorder="1" applyAlignment="1">
      <alignment vertical="center"/>
    </xf>
    <xf numFmtId="0" fontId="5" fillId="0" borderId="1" xfId="2" applyFont="1" applyFill="1" applyBorder="1"/>
    <xf numFmtId="0" fontId="4" fillId="0" borderId="1" xfId="2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vertical="center"/>
    </xf>
    <xf numFmtId="0" fontId="4" fillId="0" borderId="2" xfId="2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vertical="center"/>
    </xf>
    <xf numFmtId="0" fontId="5" fillId="0" borderId="3" xfId="2" applyFont="1" applyFill="1" applyBorder="1"/>
    <xf numFmtId="0" fontId="4" fillId="0" borderId="3" xfId="2" applyFont="1" applyFill="1" applyBorder="1" applyAlignment="1">
      <alignment horizontal="center"/>
    </xf>
    <xf numFmtId="0" fontId="5" fillId="0" borderId="0" xfId="2" applyFont="1" applyFill="1" applyBorder="1"/>
    <xf numFmtId="0" fontId="4" fillId="0" borderId="0" xfId="2" applyFont="1" applyFill="1" applyBorder="1" applyAlignment="1">
      <alignment horizontal="center"/>
    </xf>
    <xf numFmtId="0" fontId="4" fillId="0" borderId="0" xfId="0" applyFont="1" applyFill="1"/>
    <xf numFmtId="3" fontId="4" fillId="0" borderId="0" xfId="1" applyNumberFormat="1" applyFont="1" applyFill="1" applyBorder="1" applyAlignment="1">
      <alignment horizontal="right"/>
    </xf>
    <xf numFmtId="49" fontId="6" fillId="0" borderId="0" xfId="0" applyNumberFormat="1" applyFont="1" applyFill="1" applyAlignment="1">
      <alignment horizontal="left" vertical="center"/>
    </xf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wrapText="1"/>
    </xf>
    <xf numFmtId="0" fontId="5" fillId="0" borderId="0" xfId="0" applyFont="1" applyFill="1"/>
    <xf numFmtId="3" fontId="5" fillId="0" borderId="0" xfId="0" applyNumberFormat="1" applyFont="1" applyFill="1"/>
    <xf numFmtId="0" fontId="5" fillId="0" borderId="0" xfId="3" applyFont="1" applyFill="1"/>
    <xf numFmtId="3" fontId="8" fillId="0" borderId="0" xfId="0" applyNumberFormat="1" applyFont="1" applyFill="1"/>
    <xf numFmtId="3" fontId="4" fillId="0" borderId="0" xfId="0" applyNumberFormat="1" applyFont="1" applyFill="1"/>
    <xf numFmtId="49" fontId="6" fillId="0" borderId="0" xfId="0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0" fontId="5" fillId="0" borderId="0" xfId="0" applyFont="1" applyFill="1" applyAlignment="1">
      <alignment horizontal="left" vertical="center" wrapText="1"/>
    </xf>
    <xf numFmtId="3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justify" vertical="center" wrapText="1"/>
    </xf>
    <xf numFmtId="3" fontId="5" fillId="0" borderId="0" xfId="1" applyNumberFormat="1" applyFont="1" applyFill="1" applyAlignment="1">
      <alignment horizontal="right"/>
    </xf>
    <xf numFmtId="3" fontId="9" fillId="0" borderId="0" xfId="1" applyNumberFormat="1" applyFont="1" applyFill="1" applyAlignment="1">
      <alignment horizontal="right"/>
    </xf>
    <xf numFmtId="0" fontId="4" fillId="0" borderId="0" xfId="2" applyFont="1" applyFill="1"/>
    <xf numFmtId="3" fontId="4" fillId="0" borderId="0" xfId="1" applyNumberFormat="1" applyFont="1" applyFill="1" applyAlignment="1">
      <alignment horizontal="right"/>
    </xf>
    <xf numFmtId="0" fontId="5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5" fillId="0" borderId="0" xfId="3" applyFont="1" applyFill="1" applyAlignment="1">
      <alignment wrapText="1"/>
    </xf>
    <xf numFmtId="0" fontId="7" fillId="0" borderId="0" xfId="2" applyFont="1" applyFill="1"/>
    <xf numFmtId="0" fontId="14" fillId="0" borderId="0" xfId="2" applyFont="1" applyFill="1" applyAlignment="1"/>
    <xf numFmtId="49" fontId="1" fillId="0" borderId="0" xfId="0" applyNumberFormat="1" applyFont="1" applyFill="1" applyAlignment="1"/>
    <xf numFmtId="0" fontId="5" fillId="0" borderId="0" xfId="2" applyFont="1" applyFill="1"/>
    <xf numFmtId="0" fontId="5" fillId="0" borderId="0" xfId="0" applyFont="1" applyFill="1" applyAlignment="1">
      <alignment horizontal="left" wrapText="1"/>
    </xf>
    <xf numFmtId="0" fontId="7" fillId="0" borderId="0" xfId="0" applyFont="1" applyFill="1"/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vertical="center" wrapText="1"/>
    </xf>
    <xf numFmtId="3" fontId="7" fillId="0" borderId="0" xfId="2" applyNumberFormat="1" applyFont="1" applyFill="1"/>
    <xf numFmtId="3" fontId="5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wrapText="1"/>
    </xf>
    <xf numFmtId="0" fontId="11" fillId="0" borderId="0" xfId="0" applyFont="1" applyAlignment="1">
      <alignment horizontal="justify" wrapText="1"/>
    </xf>
    <xf numFmtId="0" fontId="5" fillId="0" borderId="0" xfId="0" applyFont="1" applyAlignment="1">
      <alignment wrapText="1"/>
    </xf>
    <xf numFmtId="49" fontId="6" fillId="0" borderId="0" xfId="0" applyNumberFormat="1" applyFont="1" applyFill="1" applyAlignment="1">
      <alignment vertical="center"/>
    </xf>
    <xf numFmtId="0" fontId="15" fillId="0" borderId="0" xfId="2" applyFont="1" applyFill="1"/>
    <xf numFmtId="3" fontId="15" fillId="0" borderId="0" xfId="2" applyNumberFormat="1" applyFont="1" applyFill="1" applyAlignment="1">
      <alignment horizontal="right"/>
    </xf>
    <xf numFmtId="0" fontId="16" fillId="0" borderId="0" xfId="2" applyFont="1" applyFill="1"/>
    <xf numFmtId="164" fontId="1" fillId="0" borderId="0" xfId="1" applyNumberFormat="1" applyFont="1" applyFill="1" applyAlignment="1">
      <alignment horizontal="right"/>
    </xf>
    <xf numFmtId="0" fontId="4" fillId="0" borderId="0" xfId="2" applyFont="1" applyFill="1" applyAlignment="1">
      <alignment horizontal="center"/>
    </xf>
    <xf numFmtId="0" fontId="4" fillId="0" borderId="0" xfId="2" applyFont="1" applyFill="1" applyBorder="1" applyAlignment="1">
      <alignment horizontal="center"/>
    </xf>
  </cellXfs>
  <cellStyles count="4">
    <cellStyle name="Ezres 3" xfId="1"/>
    <cellStyle name="Normál" xfId="0" builtinId="0"/>
    <cellStyle name="Normál_KTGV99" xfId="2"/>
    <cellStyle name="Normál_PHKV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7"/>
  <sheetViews>
    <sheetView tabSelected="1" workbookViewId="0">
      <selection activeCell="B1" sqref="B1:C1"/>
    </sheetView>
  </sheetViews>
  <sheetFormatPr defaultRowHeight="15" x14ac:dyDescent="0.25"/>
  <cols>
    <col min="1" max="1" width="7.28515625" customWidth="1"/>
    <col min="2" max="2" width="76.5703125" bestFit="1" customWidth="1"/>
    <col min="3" max="3" width="14.28515625" bestFit="1" customWidth="1"/>
  </cols>
  <sheetData>
    <row r="1" spans="1:3" x14ac:dyDescent="0.25">
      <c r="A1" s="1"/>
      <c r="B1" s="53"/>
      <c r="C1" s="53"/>
    </row>
    <row r="2" spans="1:3" ht="15.75" x14ac:dyDescent="0.25">
      <c r="A2" s="1"/>
      <c r="B2" s="54"/>
      <c r="C2" s="54"/>
    </row>
    <row r="3" spans="1:3" ht="15.75" x14ac:dyDescent="0.25">
      <c r="A3" s="1"/>
      <c r="B3" s="54" t="s">
        <v>0</v>
      </c>
      <c r="C3" s="54"/>
    </row>
    <row r="4" spans="1:3" ht="15.75" x14ac:dyDescent="0.25">
      <c r="A4" s="1"/>
      <c r="B4" s="54" t="s">
        <v>1</v>
      </c>
      <c r="C4" s="54"/>
    </row>
    <row r="5" spans="1:3" ht="15.75" x14ac:dyDescent="0.25">
      <c r="A5" s="1"/>
      <c r="B5" s="54" t="s">
        <v>2</v>
      </c>
      <c r="C5" s="54"/>
    </row>
    <row r="6" spans="1:3" ht="15.75" x14ac:dyDescent="0.25">
      <c r="A6" s="1"/>
      <c r="B6" s="55"/>
      <c r="C6" s="55"/>
    </row>
    <row r="7" spans="1:3" ht="15.75" thickBot="1" x14ac:dyDescent="0.3">
      <c r="A7" s="1"/>
      <c r="B7" s="2"/>
      <c r="C7" s="2"/>
    </row>
    <row r="8" spans="1:3" ht="15.75" x14ac:dyDescent="0.25">
      <c r="A8" s="3"/>
      <c r="B8" s="4"/>
      <c r="C8" s="5" t="s">
        <v>3</v>
      </c>
    </row>
    <row r="9" spans="1:3" ht="15.75" x14ac:dyDescent="0.25">
      <c r="A9" s="6"/>
      <c r="B9" s="7" t="s">
        <v>4</v>
      </c>
      <c r="C9" s="7" t="s">
        <v>5</v>
      </c>
    </row>
    <row r="10" spans="1:3" ht="16.5" thickBot="1" x14ac:dyDescent="0.3">
      <c r="A10" s="8"/>
      <c r="B10" s="9"/>
      <c r="C10" s="10" t="s">
        <v>6</v>
      </c>
    </row>
    <row r="11" spans="1:3" ht="15.75" x14ac:dyDescent="0.25">
      <c r="A11" s="1"/>
      <c r="B11" s="11"/>
      <c r="C11" s="12"/>
    </row>
    <row r="12" spans="1:3" ht="15.75" x14ac:dyDescent="0.25">
      <c r="A12" s="1"/>
      <c r="B12" s="13"/>
      <c r="C12" s="14"/>
    </row>
    <row r="13" spans="1:3" ht="31.5" x14ac:dyDescent="0.25">
      <c r="A13" s="15" t="s">
        <v>7</v>
      </c>
      <c r="B13" s="16" t="s">
        <v>8</v>
      </c>
      <c r="C13" s="14"/>
    </row>
    <row r="14" spans="1:3" ht="15.75" x14ac:dyDescent="0.25">
      <c r="A14" s="15"/>
      <c r="B14" s="17"/>
      <c r="C14" s="14"/>
    </row>
    <row r="15" spans="1:3" ht="15.75" x14ac:dyDescent="0.25">
      <c r="A15" s="1" t="s">
        <v>9</v>
      </c>
      <c r="B15" s="18" t="s">
        <v>10</v>
      </c>
      <c r="C15" s="19">
        <v>2362205</v>
      </c>
    </row>
    <row r="16" spans="1:3" ht="15.75" x14ac:dyDescent="0.25">
      <c r="A16" s="1"/>
      <c r="B16" s="20" t="s">
        <v>11</v>
      </c>
      <c r="C16" s="21">
        <v>637795</v>
      </c>
    </row>
    <row r="17" spans="1:3" ht="15.75" x14ac:dyDescent="0.25">
      <c r="A17" s="1"/>
      <c r="B17" s="13" t="s">
        <v>12</v>
      </c>
      <c r="C17" s="22">
        <f>SUM(C15:C16)</f>
        <v>3000000</v>
      </c>
    </row>
    <row r="18" spans="1:3" ht="15.75" x14ac:dyDescent="0.25">
      <c r="A18" s="1"/>
      <c r="B18" s="13"/>
      <c r="C18" s="22"/>
    </row>
    <row r="19" spans="1:3" ht="15.75" x14ac:dyDescent="0.25">
      <c r="A19" s="1" t="s">
        <v>13</v>
      </c>
      <c r="B19" s="18" t="s">
        <v>14</v>
      </c>
      <c r="C19" s="19">
        <v>787402</v>
      </c>
    </row>
    <row r="20" spans="1:3" ht="15.75" x14ac:dyDescent="0.25">
      <c r="A20" s="1"/>
      <c r="B20" s="20" t="s">
        <v>11</v>
      </c>
      <c r="C20" s="21">
        <v>212598</v>
      </c>
    </row>
    <row r="21" spans="1:3" ht="15.75" x14ac:dyDescent="0.25">
      <c r="A21" s="1"/>
      <c r="B21" s="13" t="s">
        <v>12</v>
      </c>
      <c r="C21" s="22">
        <f>SUM(C19:C20)</f>
        <v>1000000</v>
      </c>
    </row>
    <row r="22" spans="1:3" ht="15.75" x14ac:dyDescent="0.25">
      <c r="A22" s="1"/>
      <c r="B22" s="13"/>
      <c r="C22" s="22"/>
    </row>
    <row r="23" spans="1:3" ht="15.75" x14ac:dyDescent="0.25">
      <c r="A23" s="23" t="s">
        <v>15</v>
      </c>
      <c r="B23" s="24" t="s">
        <v>16</v>
      </c>
      <c r="C23" s="12"/>
    </row>
    <row r="24" spans="1:3" ht="15.75" x14ac:dyDescent="0.25">
      <c r="A24" s="1"/>
      <c r="B24" s="25"/>
      <c r="C24" s="26"/>
    </row>
    <row r="25" spans="1:3" ht="15.75" x14ac:dyDescent="0.25">
      <c r="A25" s="1" t="s">
        <v>17</v>
      </c>
      <c r="B25" s="27" t="s">
        <v>18</v>
      </c>
      <c r="C25" s="28">
        <v>137366749</v>
      </c>
    </row>
    <row r="26" spans="1:3" ht="18" x14ac:dyDescent="0.4">
      <c r="A26" s="1"/>
      <c r="B26" s="20" t="s">
        <v>11</v>
      </c>
      <c r="C26" s="29">
        <v>37089022</v>
      </c>
    </row>
    <row r="27" spans="1:3" ht="15.75" x14ac:dyDescent="0.25">
      <c r="A27" s="1"/>
      <c r="B27" s="30" t="s">
        <v>12</v>
      </c>
      <c r="C27" s="31">
        <f>SUM(C25:C26)</f>
        <v>174455771</v>
      </c>
    </row>
    <row r="28" spans="1:3" ht="15.75" x14ac:dyDescent="0.25">
      <c r="A28" s="1"/>
      <c r="B28" s="30"/>
      <c r="C28" s="31"/>
    </row>
    <row r="29" spans="1:3" ht="15.75" x14ac:dyDescent="0.25">
      <c r="A29" s="1" t="s">
        <v>19</v>
      </c>
      <c r="B29" s="27" t="s">
        <v>20</v>
      </c>
      <c r="C29" s="28">
        <v>3000000</v>
      </c>
    </row>
    <row r="30" spans="1:3" ht="18" x14ac:dyDescent="0.4">
      <c r="A30" s="1"/>
      <c r="B30" s="20" t="s">
        <v>11</v>
      </c>
      <c r="C30" s="29">
        <v>810000</v>
      </c>
    </row>
    <row r="31" spans="1:3" ht="15.75" x14ac:dyDescent="0.25">
      <c r="A31" s="1"/>
      <c r="B31" s="30" t="s">
        <v>12</v>
      </c>
      <c r="C31" s="31">
        <f>SUM(C29:C30)</f>
        <v>3810000</v>
      </c>
    </row>
    <row r="32" spans="1:3" ht="15.75" x14ac:dyDescent="0.25">
      <c r="A32" s="1"/>
      <c r="B32" s="30"/>
      <c r="C32" s="31"/>
    </row>
    <row r="33" spans="1:3" ht="15.75" x14ac:dyDescent="0.25">
      <c r="A33" s="1" t="s">
        <v>21</v>
      </c>
      <c r="B33" s="27" t="s">
        <v>22</v>
      </c>
      <c r="C33" s="28">
        <v>71000000</v>
      </c>
    </row>
    <row r="34" spans="1:3" ht="18" x14ac:dyDescent="0.4">
      <c r="A34" s="1"/>
      <c r="B34" s="20" t="s">
        <v>23</v>
      </c>
      <c r="C34" s="29">
        <f>C33*0.27</f>
        <v>19170000</v>
      </c>
    </row>
    <row r="35" spans="1:3" ht="15.75" x14ac:dyDescent="0.25">
      <c r="A35" s="1"/>
      <c r="B35" s="30" t="s">
        <v>12</v>
      </c>
      <c r="C35" s="31">
        <f>SUM(C33:C34)</f>
        <v>90170000</v>
      </c>
    </row>
    <row r="36" spans="1:3" ht="15.75" x14ac:dyDescent="0.25">
      <c r="A36" s="1"/>
      <c r="B36" s="30"/>
      <c r="C36" s="31"/>
    </row>
    <row r="37" spans="1:3" ht="31.5" x14ac:dyDescent="0.25">
      <c r="A37" s="1" t="s">
        <v>24</v>
      </c>
      <c r="B37" s="32" t="s">
        <v>25</v>
      </c>
      <c r="C37" s="28">
        <v>410000</v>
      </c>
    </row>
    <row r="38" spans="1:3" ht="18" x14ac:dyDescent="0.4">
      <c r="A38" s="1"/>
      <c r="B38" s="20" t="s">
        <v>11</v>
      </c>
      <c r="C38" s="29">
        <v>110700</v>
      </c>
    </row>
    <row r="39" spans="1:3" ht="15.75" x14ac:dyDescent="0.25">
      <c r="A39" s="1"/>
      <c r="B39" s="30" t="s">
        <v>12</v>
      </c>
      <c r="C39" s="31">
        <f>SUM(C37:C38)</f>
        <v>520700</v>
      </c>
    </row>
    <row r="40" spans="1:3" ht="15.75" x14ac:dyDescent="0.25">
      <c r="A40" s="23" t="s">
        <v>26</v>
      </c>
      <c r="B40" s="24" t="s">
        <v>27</v>
      </c>
      <c r="C40" s="22"/>
    </row>
    <row r="41" spans="1:3" ht="15.75" x14ac:dyDescent="0.25">
      <c r="A41" s="1"/>
      <c r="B41" s="18"/>
      <c r="C41" s="19"/>
    </row>
    <row r="42" spans="1:3" ht="15.75" x14ac:dyDescent="0.25">
      <c r="A42" s="1" t="s">
        <v>28</v>
      </c>
      <c r="B42" s="33" t="s">
        <v>29</v>
      </c>
      <c r="C42" s="28">
        <v>69747954</v>
      </c>
    </row>
    <row r="43" spans="1:3" ht="18" x14ac:dyDescent="0.4">
      <c r="A43" s="1"/>
      <c r="B43" s="20" t="s">
        <v>11</v>
      </c>
      <c r="C43" s="29">
        <v>18831948</v>
      </c>
    </row>
    <row r="44" spans="1:3" ht="15.75" x14ac:dyDescent="0.25">
      <c r="A44" s="1"/>
      <c r="B44" s="30" t="s">
        <v>12</v>
      </c>
      <c r="C44" s="31">
        <f>SUM(C42:C43)</f>
        <v>88579902</v>
      </c>
    </row>
    <row r="45" spans="1:3" ht="15.75" x14ac:dyDescent="0.25">
      <c r="A45" s="1"/>
      <c r="B45" s="30"/>
      <c r="C45" s="31"/>
    </row>
    <row r="46" spans="1:3" ht="15.75" x14ac:dyDescent="0.25">
      <c r="A46" s="1" t="s">
        <v>30</v>
      </c>
      <c r="B46" s="33" t="s">
        <v>31</v>
      </c>
      <c r="C46" s="28">
        <v>1725000</v>
      </c>
    </row>
    <row r="47" spans="1:3" ht="18" x14ac:dyDescent="0.4">
      <c r="A47" s="1"/>
      <c r="B47" s="20" t="s">
        <v>11</v>
      </c>
      <c r="C47" s="29">
        <v>465750</v>
      </c>
    </row>
    <row r="48" spans="1:3" ht="15.75" x14ac:dyDescent="0.25">
      <c r="A48" s="1"/>
      <c r="B48" s="30" t="s">
        <v>12</v>
      </c>
      <c r="C48" s="31">
        <f>SUM(C46:C47)</f>
        <v>2190750</v>
      </c>
    </row>
    <row r="49" spans="1:3" ht="15.75" x14ac:dyDescent="0.25">
      <c r="A49" s="1"/>
      <c r="B49" s="30"/>
      <c r="C49" s="31"/>
    </row>
    <row r="50" spans="1:3" ht="47.25" x14ac:dyDescent="0.25">
      <c r="A50" s="1" t="s">
        <v>32</v>
      </c>
      <c r="B50" s="34" t="s">
        <v>33</v>
      </c>
      <c r="C50" s="28">
        <v>15033330</v>
      </c>
    </row>
    <row r="51" spans="1:3" ht="18" x14ac:dyDescent="0.4">
      <c r="A51" s="1"/>
      <c r="B51" s="20" t="s">
        <v>34</v>
      </c>
      <c r="C51" s="29">
        <v>4058999</v>
      </c>
    </row>
    <row r="52" spans="1:3" ht="15.75" x14ac:dyDescent="0.25">
      <c r="A52" s="1"/>
      <c r="B52" s="30" t="s">
        <v>12</v>
      </c>
      <c r="C52" s="31">
        <f>SUM(C50:C51)</f>
        <v>19092329</v>
      </c>
    </row>
    <row r="53" spans="1:3" ht="15.75" x14ac:dyDescent="0.25">
      <c r="A53" s="1"/>
      <c r="B53" s="35"/>
      <c r="C53" s="31"/>
    </row>
    <row r="54" spans="1:3" ht="47.25" x14ac:dyDescent="0.25">
      <c r="A54" s="1" t="s">
        <v>35</v>
      </c>
      <c r="B54" s="34" t="s">
        <v>36</v>
      </c>
      <c r="C54" s="28">
        <v>1929134</v>
      </c>
    </row>
    <row r="55" spans="1:3" ht="18" x14ac:dyDescent="0.4">
      <c r="A55" s="1"/>
      <c r="B55" s="20" t="s">
        <v>11</v>
      </c>
      <c r="C55" s="29">
        <v>520866</v>
      </c>
    </row>
    <row r="56" spans="1:3" ht="15.75" x14ac:dyDescent="0.25">
      <c r="A56" s="1"/>
      <c r="B56" s="30" t="s">
        <v>12</v>
      </c>
      <c r="C56" s="31">
        <f>SUM(C54:C55)</f>
        <v>2450000</v>
      </c>
    </row>
    <row r="57" spans="1:3" ht="15.75" x14ac:dyDescent="0.25">
      <c r="A57" s="1"/>
      <c r="B57" s="35"/>
      <c r="C57" s="31"/>
    </row>
    <row r="58" spans="1:3" ht="47.25" x14ac:dyDescent="0.25">
      <c r="A58" s="1" t="s">
        <v>37</v>
      </c>
      <c r="B58" s="34" t="s">
        <v>38</v>
      </c>
      <c r="C58" s="28">
        <v>19281000</v>
      </c>
    </row>
    <row r="59" spans="1:3" ht="18" x14ac:dyDescent="0.4">
      <c r="A59" s="1"/>
      <c r="B59" s="20" t="s">
        <v>11</v>
      </c>
      <c r="C59" s="29">
        <v>5205870</v>
      </c>
    </row>
    <row r="60" spans="1:3" ht="15.75" x14ac:dyDescent="0.25">
      <c r="A60" s="1"/>
      <c r="B60" s="30" t="s">
        <v>12</v>
      </c>
      <c r="C60" s="31">
        <f>SUM(C58:C59)</f>
        <v>24486870</v>
      </c>
    </row>
    <row r="61" spans="1:3" ht="15.75" x14ac:dyDescent="0.25">
      <c r="A61" s="1"/>
      <c r="B61" s="35"/>
      <c r="C61" s="31"/>
    </row>
    <row r="62" spans="1:3" ht="47.25" x14ac:dyDescent="0.25">
      <c r="A62" s="1" t="s">
        <v>39</v>
      </c>
      <c r="B62" s="34" t="s">
        <v>40</v>
      </c>
      <c r="C62" s="28">
        <v>14178000</v>
      </c>
    </row>
    <row r="63" spans="1:3" ht="18" x14ac:dyDescent="0.4">
      <c r="A63" s="1"/>
      <c r="B63" s="20" t="s">
        <v>11</v>
      </c>
      <c r="C63" s="29">
        <v>3828060</v>
      </c>
    </row>
    <row r="64" spans="1:3" ht="15.75" x14ac:dyDescent="0.25">
      <c r="A64" s="1"/>
      <c r="B64" s="30" t="s">
        <v>12</v>
      </c>
      <c r="C64" s="31">
        <f>SUM(C62:C63)</f>
        <v>18006060</v>
      </c>
    </row>
    <row r="65" spans="1:3" ht="15.75" x14ac:dyDescent="0.25">
      <c r="A65" s="1"/>
      <c r="B65" s="30"/>
      <c r="C65" s="31"/>
    </row>
    <row r="66" spans="1:3" ht="47.25" x14ac:dyDescent="0.25">
      <c r="A66" s="1" t="s">
        <v>41</v>
      </c>
      <c r="B66" s="34" t="s">
        <v>42</v>
      </c>
      <c r="C66" s="28">
        <v>6737690</v>
      </c>
    </row>
    <row r="67" spans="1:3" ht="18" x14ac:dyDescent="0.4">
      <c r="A67" s="1"/>
      <c r="B67" s="20" t="s">
        <v>11</v>
      </c>
      <c r="C67" s="29">
        <v>1819176</v>
      </c>
    </row>
    <row r="68" spans="1:3" ht="15.75" x14ac:dyDescent="0.25">
      <c r="A68" s="1"/>
      <c r="B68" s="30" t="s">
        <v>12</v>
      </c>
      <c r="C68" s="31">
        <f>SUM(C66:C67)</f>
        <v>8556866</v>
      </c>
    </row>
    <row r="69" spans="1:3" ht="15.75" x14ac:dyDescent="0.25">
      <c r="A69" s="1"/>
      <c r="B69" s="30"/>
      <c r="C69" s="31"/>
    </row>
    <row r="70" spans="1:3" ht="47.25" x14ac:dyDescent="0.25">
      <c r="A70" s="1" t="s">
        <v>43</v>
      </c>
      <c r="B70" s="34" t="s">
        <v>44</v>
      </c>
      <c r="C70" s="28">
        <v>7650465</v>
      </c>
    </row>
    <row r="71" spans="1:3" ht="18" x14ac:dyDescent="0.4">
      <c r="A71" s="1"/>
      <c r="B71" s="20" t="s">
        <v>11</v>
      </c>
      <c r="C71" s="29">
        <v>2065626</v>
      </c>
    </row>
    <row r="72" spans="1:3" ht="15.75" x14ac:dyDescent="0.25">
      <c r="A72" s="1"/>
      <c r="B72" s="30" t="s">
        <v>12</v>
      </c>
      <c r="C72" s="31">
        <f>SUM(C70:C71)</f>
        <v>9716091</v>
      </c>
    </row>
    <row r="73" spans="1:3" ht="15.75" x14ac:dyDescent="0.25">
      <c r="A73" s="1"/>
      <c r="B73" s="30"/>
      <c r="C73" s="31"/>
    </row>
    <row r="74" spans="1:3" ht="15.75" x14ac:dyDescent="0.25">
      <c r="A74" s="1" t="s">
        <v>45</v>
      </c>
      <c r="B74" s="34" t="s">
        <v>46</v>
      </c>
      <c r="C74" s="28">
        <v>6829449</v>
      </c>
    </row>
    <row r="75" spans="1:3" ht="18" x14ac:dyDescent="0.4">
      <c r="A75" s="1"/>
      <c r="B75" s="20" t="s">
        <v>11</v>
      </c>
      <c r="C75" s="29">
        <v>1843951</v>
      </c>
    </row>
    <row r="76" spans="1:3" ht="15.75" x14ac:dyDescent="0.25">
      <c r="A76" s="1"/>
      <c r="B76" s="30" t="s">
        <v>12</v>
      </c>
      <c r="C76" s="31">
        <f>SUM(C74:C75)</f>
        <v>8673400</v>
      </c>
    </row>
    <row r="77" spans="1:3" ht="15.75" x14ac:dyDescent="0.25">
      <c r="A77" s="1"/>
      <c r="B77" s="30"/>
      <c r="C77" s="31"/>
    </row>
    <row r="78" spans="1:3" ht="31.5" x14ac:dyDescent="0.25">
      <c r="A78" s="1" t="s">
        <v>47</v>
      </c>
      <c r="B78" s="35" t="s">
        <v>48</v>
      </c>
      <c r="C78" s="31">
        <v>850000</v>
      </c>
    </row>
    <row r="79" spans="1:3" ht="15.75" x14ac:dyDescent="0.25">
      <c r="A79" s="1"/>
      <c r="B79" s="30"/>
      <c r="C79" s="31"/>
    </row>
    <row r="80" spans="1:3" ht="15.75" x14ac:dyDescent="0.25">
      <c r="A80" s="23" t="s">
        <v>49</v>
      </c>
      <c r="B80" s="36" t="s">
        <v>50</v>
      </c>
      <c r="C80" s="31"/>
    </row>
    <row r="81" spans="1:3" ht="15.75" x14ac:dyDescent="0.25">
      <c r="A81" s="1"/>
      <c r="B81" s="37"/>
      <c r="C81" s="37"/>
    </row>
    <row r="82" spans="1:3" ht="15.75" x14ac:dyDescent="0.25">
      <c r="A82" s="38" t="s">
        <v>51</v>
      </c>
      <c r="B82" s="39" t="s">
        <v>52</v>
      </c>
      <c r="C82" s="28">
        <f>9969997+3690000+827000</f>
        <v>14486997</v>
      </c>
    </row>
    <row r="83" spans="1:3" ht="18" x14ac:dyDescent="0.4">
      <c r="A83" s="1"/>
      <c r="B83" s="20" t="s">
        <v>11</v>
      </c>
      <c r="C83" s="29">
        <f>2691899+996300+223290</f>
        <v>3911489</v>
      </c>
    </row>
    <row r="84" spans="1:3" ht="15.75" x14ac:dyDescent="0.25">
      <c r="A84" s="1"/>
      <c r="B84" s="30" t="s">
        <v>12</v>
      </c>
      <c r="C84" s="31">
        <f>SUM(C82:C83)</f>
        <v>18398486</v>
      </c>
    </row>
    <row r="85" spans="1:3" ht="15.75" x14ac:dyDescent="0.25">
      <c r="A85" s="1"/>
      <c r="B85" s="30"/>
      <c r="C85" s="31"/>
    </row>
    <row r="86" spans="1:3" ht="15.75" x14ac:dyDescent="0.25">
      <c r="A86" s="38" t="s">
        <v>53</v>
      </c>
      <c r="B86" s="40" t="s">
        <v>54</v>
      </c>
      <c r="C86" s="28">
        <f>250990+1505945</f>
        <v>1756935</v>
      </c>
    </row>
    <row r="87" spans="1:3" ht="18" x14ac:dyDescent="0.4">
      <c r="A87" s="1"/>
      <c r="B87" s="20" t="s">
        <v>11</v>
      </c>
      <c r="C87" s="29">
        <f>67767+406605+1</f>
        <v>474373</v>
      </c>
    </row>
    <row r="88" spans="1:3" ht="15.75" x14ac:dyDescent="0.25">
      <c r="A88" s="1"/>
      <c r="B88" s="13" t="s">
        <v>12</v>
      </c>
      <c r="C88" s="31">
        <f>SUM(C86:C87)</f>
        <v>2231308</v>
      </c>
    </row>
    <row r="89" spans="1:3" ht="15.75" x14ac:dyDescent="0.25">
      <c r="A89" s="1"/>
      <c r="B89" s="30"/>
      <c r="C89" s="31"/>
    </row>
    <row r="90" spans="1:3" ht="15.75" x14ac:dyDescent="0.25">
      <c r="A90" s="23" t="s">
        <v>55</v>
      </c>
      <c r="B90" s="41" t="s">
        <v>56</v>
      </c>
      <c r="C90" s="2"/>
    </row>
    <row r="91" spans="1:3" ht="15.75" x14ac:dyDescent="0.25">
      <c r="A91" s="1"/>
      <c r="B91" s="41"/>
      <c r="C91" s="2"/>
    </row>
    <row r="92" spans="1:3" ht="15.75" x14ac:dyDescent="0.25">
      <c r="A92" s="1"/>
      <c r="B92" s="30"/>
      <c r="C92" s="31"/>
    </row>
    <row r="93" spans="1:3" ht="15.75" x14ac:dyDescent="0.25">
      <c r="A93" s="38" t="s">
        <v>57</v>
      </c>
      <c r="B93" s="42" t="s">
        <v>58</v>
      </c>
      <c r="C93" s="28">
        <v>49900000</v>
      </c>
    </row>
    <row r="94" spans="1:3" ht="18" x14ac:dyDescent="0.4">
      <c r="A94" s="1"/>
      <c r="B94" s="20" t="s">
        <v>11</v>
      </c>
      <c r="C94" s="29">
        <v>13473000</v>
      </c>
    </row>
    <row r="95" spans="1:3" ht="15.75" x14ac:dyDescent="0.25">
      <c r="A95" s="1"/>
      <c r="B95" s="30" t="s">
        <v>12</v>
      </c>
      <c r="C95" s="31">
        <f>SUM(C93:C94)</f>
        <v>63373000</v>
      </c>
    </row>
    <row r="96" spans="1:3" ht="15.75" x14ac:dyDescent="0.25">
      <c r="A96" s="1"/>
      <c r="B96" s="30"/>
      <c r="C96" s="31"/>
    </row>
    <row r="97" spans="1:3" ht="31.5" x14ac:dyDescent="0.25">
      <c r="A97" s="1" t="s">
        <v>59</v>
      </c>
      <c r="B97" s="43" t="s">
        <v>60</v>
      </c>
      <c r="C97" s="28">
        <v>1497000</v>
      </c>
    </row>
    <row r="98" spans="1:3" ht="18" x14ac:dyDescent="0.4">
      <c r="A98" s="1"/>
      <c r="B98" s="20" t="s">
        <v>11</v>
      </c>
      <c r="C98" s="29">
        <v>404190</v>
      </c>
    </row>
    <row r="99" spans="1:3" ht="15.75" x14ac:dyDescent="0.25">
      <c r="A99" s="1"/>
      <c r="B99" s="30" t="s">
        <v>12</v>
      </c>
      <c r="C99" s="31">
        <f>SUM(C97:C98)</f>
        <v>1901190</v>
      </c>
    </row>
    <row r="100" spans="1:3" ht="15.75" x14ac:dyDescent="0.25">
      <c r="A100" s="1"/>
      <c r="B100" s="30"/>
      <c r="C100" s="31"/>
    </row>
    <row r="101" spans="1:3" ht="15.75" x14ac:dyDescent="0.25">
      <c r="A101" s="38" t="s">
        <v>61</v>
      </c>
      <c r="B101" s="42" t="s">
        <v>62</v>
      </c>
      <c r="C101" s="28">
        <v>100000000</v>
      </c>
    </row>
    <row r="102" spans="1:3" ht="18" x14ac:dyDescent="0.4">
      <c r="A102" s="1"/>
      <c r="B102" s="20" t="s">
        <v>11</v>
      </c>
      <c r="C102" s="29">
        <v>27000000</v>
      </c>
    </row>
    <row r="103" spans="1:3" ht="15.75" x14ac:dyDescent="0.25">
      <c r="A103" s="1"/>
      <c r="B103" s="30" t="s">
        <v>12</v>
      </c>
      <c r="C103" s="31">
        <f>SUM(C101:C102)</f>
        <v>127000000</v>
      </c>
    </row>
    <row r="104" spans="1:3" ht="15.75" x14ac:dyDescent="0.25">
      <c r="A104" s="1"/>
      <c r="B104" s="13"/>
      <c r="C104" s="22"/>
    </row>
    <row r="105" spans="1:3" ht="15.75" x14ac:dyDescent="0.25">
      <c r="A105" s="23" t="s">
        <v>63</v>
      </c>
      <c r="B105" s="44" t="s">
        <v>64</v>
      </c>
      <c r="C105" s="19"/>
    </row>
    <row r="106" spans="1:3" ht="15.75" x14ac:dyDescent="0.25">
      <c r="A106" s="1"/>
      <c r="B106" s="44"/>
      <c r="C106" s="19"/>
    </row>
    <row r="107" spans="1:3" ht="15.75" x14ac:dyDescent="0.25">
      <c r="A107" s="38" t="s">
        <v>65</v>
      </c>
      <c r="B107" s="45" t="s">
        <v>66</v>
      </c>
      <c r="C107" s="28">
        <v>20721945</v>
      </c>
    </row>
    <row r="108" spans="1:3" ht="18" x14ac:dyDescent="0.4">
      <c r="A108" s="1"/>
      <c r="B108" s="20" t="s">
        <v>11</v>
      </c>
      <c r="C108" s="29">
        <v>5594925</v>
      </c>
    </row>
    <row r="109" spans="1:3" ht="15.75" x14ac:dyDescent="0.25">
      <c r="A109" s="1"/>
      <c r="B109" s="30" t="s">
        <v>12</v>
      </c>
      <c r="C109" s="31">
        <f>SUM(C107:C108)</f>
        <v>26316870</v>
      </c>
    </row>
    <row r="110" spans="1:3" ht="15.75" x14ac:dyDescent="0.25">
      <c r="A110" s="1"/>
      <c r="B110" s="44"/>
      <c r="C110" s="19"/>
    </row>
    <row r="111" spans="1:3" ht="31.5" x14ac:dyDescent="0.25">
      <c r="A111" s="1" t="s">
        <v>67</v>
      </c>
      <c r="B111" s="42" t="s">
        <v>68</v>
      </c>
      <c r="C111" s="19">
        <v>8660000</v>
      </c>
    </row>
    <row r="112" spans="1:3" ht="15.75" x14ac:dyDescent="0.25">
      <c r="A112" s="1"/>
      <c r="B112" s="20" t="s">
        <v>11</v>
      </c>
      <c r="C112" s="21">
        <v>2338200</v>
      </c>
    </row>
    <row r="113" spans="1:3" ht="15.75" x14ac:dyDescent="0.25">
      <c r="A113" s="1"/>
      <c r="B113" s="13" t="s">
        <v>12</v>
      </c>
      <c r="C113" s="22">
        <f>SUM(C111:C112)</f>
        <v>10998200</v>
      </c>
    </row>
    <row r="114" spans="1:3" ht="15.75" x14ac:dyDescent="0.25">
      <c r="A114" s="1"/>
      <c r="B114" s="30"/>
      <c r="C114" s="22"/>
    </row>
    <row r="115" spans="1:3" ht="15.75" x14ac:dyDescent="0.25">
      <c r="A115" s="23" t="s">
        <v>69</v>
      </c>
      <c r="B115" s="36" t="s">
        <v>70</v>
      </c>
      <c r="C115" s="14"/>
    </row>
    <row r="116" spans="1:3" ht="15.75" x14ac:dyDescent="0.25">
      <c r="A116" s="1"/>
      <c r="B116" s="13"/>
      <c r="C116" s="22"/>
    </row>
    <row r="117" spans="1:3" ht="15.75" x14ac:dyDescent="0.25">
      <c r="A117" s="38" t="s">
        <v>71</v>
      </c>
      <c r="B117" s="18" t="s">
        <v>10</v>
      </c>
      <c r="C117" s="19">
        <v>500000</v>
      </c>
    </row>
    <row r="118" spans="1:3" ht="15.75" x14ac:dyDescent="0.25">
      <c r="A118" s="1"/>
      <c r="B118" s="20" t="s">
        <v>11</v>
      </c>
      <c r="C118" s="21">
        <v>135000</v>
      </c>
    </row>
    <row r="119" spans="1:3" ht="15.75" x14ac:dyDescent="0.25">
      <c r="A119" s="1"/>
      <c r="B119" s="13" t="s">
        <v>12</v>
      </c>
      <c r="C119" s="22">
        <f>SUM(C117:C118)</f>
        <v>635000</v>
      </c>
    </row>
    <row r="120" spans="1:3" ht="15.75" x14ac:dyDescent="0.25">
      <c r="A120" s="1"/>
      <c r="B120" s="13"/>
      <c r="C120" s="22"/>
    </row>
    <row r="121" spans="1:3" ht="15.75" x14ac:dyDescent="0.25">
      <c r="A121" s="1" t="s">
        <v>72</v>
      </c>
      <c r="B121" s="25" t="s">
        <v>73</v>
      </c>
      <c r="C121" s="19">
        <v>654000</v>
      </c>
    </row>
    <row r="122" spans="1:3" ht="15.75" x14ac:dyDescent="0.25">
      <c r="A122" s="1"/>
      <c r="B122" s="20" t="s">
        <v>11</v>
      </c>
      <c r="C122" s="21">
        <v>176580</v>
      </c>
    </row>
    <row r="123" spans="1:3" ht="15.75" x14ac:dyDescent="0.25">
      <c r="A123" s="1"/>
      <c r="B123" s="13" t="s">
        <v>12</v>
      </c>
      <c r="C123" s="22">
        <f>SUM(C121:C122)</f>
        <v>830580</v>
      </c>
    </row>
    <row r="124" spans="1:3" ht="15.75" x14ac:dyDescent="0.25">
      <c r="A124" s="1"/>
      <c r="B124" s="13"/>
      <c r="C124" s="22"/>
    </row>
    <row r="125" spans="1:3" ht="15.75" x14ac:dyDescent="0.25">
      <c r="A125" s="38" t="s">
        <v>74</v>
      </c>
      <c r="B125" s="40" t="s">
        <v>73</v>
      </c>
      <c r="C125" s="19">
        <v>2362205</v>
      </c>
    </row>
    <row r="126" spans="1:3" ht="15.75" x14ac:dyDescent="0.25">
      <c r="A126" s="1"/>
      <c r="B126" s="20" t="s">
        <v>11</v>
      </c>
      <c r="C126" s="21">
        <v>637795</v>
      </c>
    </row>
    <row r="127" spans="1:3" ht="15.75" x14ac:dyDescent="0.25">
      <c r="A127" s="1"/>
      <c r="B127" s="13" t="s">
        <v>12</v>
      </c>
      <c r="C127" s="22">
        <f>SUM(C125:C126)</f>
        <v>3000000</v>
      </c>
    </row>
    <row r="128" spans="1:3" ht="15.75" x14ac:dyDescent="0.25">
      <c r="A128" s="1"/>
      <c r="B128" s="13"/>
      <c r="C128" s="22"/>
    </row>
    <row r="129" spans="1:3" ht="15.75" x14ac:dyDescent="0.25">
      <c r="A129" s="38" t="s">
        <v>75</v>
      </c>
      <c r="B129" s="40" t="s">
        <v>76</v>
      </c>
      <c r="C129" s="28">
        <v>78740157</v>
      </c>
    </row>
    <row r="130" spans="1:3" ht="18" x14ac:dyDescent="0.4">
      <c r="A130" s="1"/>
      <c r="B130" s="20" t="s">
        <v>11</v>
      </c>
      <c r="C130" s="29">
        <v>21259843</v>
      </c>
    </row>
    <row r="131" spans="1:3" ht="15.75" x14ac:dyDescent="0.25">
      <c r="A131" s="1"/>
      <c r="B131" s="30" t="s">
        <v>12</v>
      </c>
      <c r="C131" s="31">
        <f>SUM(C129:C130)</f>
        <v>100000000</v>
      </c>
    </row>
    <row r="132" spans="1:3" ht="15.75" x14ac:dyDescent="0.25">
      <c r="A132" s="1"/>
      <c r="B132" s="30"/>
      <c r="C132" s="31"/>
    </row>
    <row r="133" spans="1:3" ht="15.75" x14ac:dyDescent="0.25">
      <c r="A133" s="1" t="s">
        <v>77</v>
      </c>
      <c r="B133" s="39" t="s">
        <v>78</v>
      </c>
      <c r="C133" s="31">
        <v>80000000</v>
      </c>
    </row>
    <row r="134" spans="1:3" ht="15.75" x14ac:dyDescent="0.25">
      <c r="A134" s="1"/>
      <c r="B134" s="30"/>
      <c r="C134" s="31"/>
    </row>
    <row r="135" spans="1:3" ht="15.75" x14ac:dyDescent="0.25">
      <c r="A135" s="38" t="s">
        <v>79</v>
      </c>
      <c r="B135" s="39" t="s">
        <v>80</v>
      </c>
      <c r="C135" s="28">
        <v>1585430</v>
      </c>
    </row>
    <row r="136" spans="1:3" ht="18" x14ac:dyDescent="0.4">
      <c r="A136" s="1"/>
      <c r="B136" s="20" t="s">
        <v>11</v>
      </c>
      <c r="C136" s="29">
        <v>428066</v>
      </c>
    </row>
    <row r="137" spans="1:3" ht="15.75" x14ac:dyDescent="0.25">
      <c r="A137" s="1"/>
      <c r="B137" s="30" t="s">
        <v>12</v>
      </c>
      <c r="C137" s="31">
        <f>SUM(C135:C136)</f>
        <v>2013496</v>
      </c>
    </row>
    <row r="138" spans="1:3" ht="15.75" x14ac:dyDescent="0.25">
      <c r="A138" s="1"/>
      <c r="B138" s="30"/>
      <c r="C138" s="31"/>
    </row>
    <row r="139" spans="1:3" ht="15.75" x14ac:dyDescent="0.25">
      <c r="A139" s="23" t="s">
        <v>81</v>
      </c>
      <c r="B139" s="46" t="s">
        <v>82</v>
      </c>
      <c r="C139" s="31"/>
    </row>
    <row r="140" spans="1:3" ht="15.75" x14ac:dyDescent="0.25">
      <c r="A140" s="1"/>
      <c r="B140" s="46"/>
      <c r="C140" s="31"/>
    </row>
    <row r="141" spans="1:3" ht="47.25" x14ac:dyDescent="0.25">
      <c r="A141" s="1" t="s">
        <v>83</v>
      </c>
      <c r="B141" s="42" t="s">
        <v>84</v>
      </c>
      <c r="C141" s="28">
        <v>119168949</v>
      </c>
    </row>
    <row r="142" spans="1:3" ht="18" x14ac:dyDescent="0.4">
      <c r="A142" s="1"/>
      <c r="B142" s="20" t="s">
        <v>23</v>
      </c>
      <c r="C142" s="29">
        <v>32175616</v>
      </c>
    </row>
    <row r="143" spans="1:3" ht="15.75" x14ac:dyDescent="0.25">
      <c r="A143" s="1"/>
      <c r="B143" s="30" t="s">
        <v>12</v>
      </c>
      <c r="C143" s="31">
        <f>SUM(C141:C142)</f>
        <v>151344565</v>
      </c>
    </row>
    <row r="144" spans="1:3" ht="15.75" x14ac:dyDescent="0.25">
      <c r="A144" s="1"/>
      <c r="B144" s="30"/>
      <c r="C144" s="31"/>
    </row>
    <row r="145" spans="1:3" ht="47.25" x14ac:dyDescent="0.25">
      <c r="A145" s="1" t="s">
        <v>85</v>
      </c>
      <c r="B145" s="47" t="s">
        <v>86</v>
      </c>
      <c r="C145" s="28">
        <v>1259843</v>
      </c>
    </row>
    <row r="146" spans="1:3" ht="18" x14ac:dyDescent="0.4">
      <c r="A146" s="1"/>
      <c r="B146" s="20" t="s">
        <v>11</v>
      </c>
      <c r="C146" s="29">
        <v>340157</v>
      </c>
    </row>
    <row r="147" spans="1:3" ht="15.75" x14ac:dyDescent="0.25">
      <c r="A147" s="1"/>
      <c r="B147" s="30" t="s">
        <v>12</v>
      </c>
      <c r="C147" s="31">
        <f>SUM(C145:C146)</f>
        <v>1600000</v>
      </c>
    </row>
    <row r="148" spans="1:3" ht="15.75" x14ac:dyDescent="0.25">
      <c r="A148" s="1"/>
      <c r="B148" s="30"/>
      <c r="C148" s="31"/>
    </row>
    <row r="149" spans="1:3" ht="31.5" x14ac:dyDescent="0.25">
      <c r="A149" s="1" t="s">
        <v>87</v>
      </c>
      <c r="B149" s="48" t="s">
        <v>88</v>
      </c>
      <c r="C149" s="28">
        <v>2653543</v>
      </c>
    </row>
    <row r="150" spans="1:3" ht="18" x14ac:dyDescent="0.4">
      <c r="A150" s="1"/>
      <c r="B150" s="20" t="s">
        <v>11</v>
      </c>
      <c r="C150" s="29">
        <v>716457</v>
      </c>
    </row>
    <row r="151" spans="1:3" ht="15.75" x14ac:dyDescent="0.25">
      <c r="A151" s="1"/>
      <c r="B151" s="30" t="s">
        <v>12</v>
      </c>
      <c r="C151" s="31">
        <f>SUM(C149:C150)</f>
        <v>3370000</v>
      </c>
    </row>
    <row r="152" spans="1:3" ht="15.75" x14ac:dyDescent="0.25">
      <c r="A152" s="1"/>
      <c r="B152" s="30"/>
      <c r="C152" s="31"/>
    </row>
    <row r="153" spans="1:3" ht="15.75" x14ac:dyDescent="0.25">
      <c r="A153" s="1" t="s">
        <v>89</v>
      </c>
      <c r="B153" s="39" t="s">
        <v>90</v>
      </c>
      <c r="C153" s="28">
        <v>3470420</v>
      </c>
    </row>
    <row r="154" spans="1:3" ht="18" x14ac:dyDescent="0.4">
      <c r="A154" s="1"/>
      <c r="B154" s="20" t="s">
        <v>11</v>
      </c>
      <c r="C154" s="29">
        <v>937013</v>
      </c>
    </row>
    <row r="155" spans="1:3" ht="15.75" x14ac:dyDescent="0.25">
      <c r="A155" s="1"/>
      <c r="B155" s="30" t="s">
        <v>12</v>
      </c>
      <c r="C155" s="31">
        <f>SUM(C153:C154)</f>
        <v>4407433</v>
      </c>
    </row>
    <row r="156" spans="1:3" ht="15.75" x14ac:dyDescent="0.25">
      <c r="A156" s="1"/>
      <c r="B156" s="30"/>
      <c r="C156" s="31"/>
    </row>
    <row r="157" spans="1:3" ht="15.75" x14ac:dyDescent="0.25">
      <c r="A157" s="49" t="s">
        <v>91</v>
      </c>
      <c r="B157" s="30" t="s">
        <v>92</v>
      </c>
      <c r="C157" s="31">
        <f>C17+C21+C27+C31+C33+C39+C44+C48+C50+C56+C60+C64+C68+C72+C78+C84+C88+C95+C103+C109+C113+C119+C127+C131+C133+C137+C141+C147+C151+C155+C123+C99+C76</f>
        <v>997574252</v>
      </c>
    </row>
    <row r="158" spans="1:3" ht="15.75" x14ac:dyDescent="0.25">
      <c r="A158" s="1"/>
      <c r="B158" s="30"/>
      <c r="C158" s="31"/>
    </row>
    <row r="159" spans="1:3" ht="15.75" x14ac:dyDescent="0.25">
      <c r="A159" s="23" t="s">
        <v>93</v>
      </c>
      <c r="B159" s="50" t="s">
        <v>94</v>
      </c>
      <c r="C159" s="19"/>
    </row>
    <row r="160" spans="1:3" ht="15.75" x14ac:dyDescent="0.25">
      <c r="A160" s="1"/>
      <c r="B160" s="50"/>
      <c r="C160" s="19"/>
    </row>
    <row r="161" spans="1:3" x14ac:dyDescent="0.25">
      <c r="A161" s="23" t="s">
        <v>95</v>
      </c>
      <c r="B161" s="50" t="s">
        <v>96</v>
      </c>
      <c r="C161" s="51"/>
    </row>
    <row r="162" spans="1:3" ht="15.75" x14ac:dyDescent="0.25">
      <c r="A162" s="1"/>
      <c r="B162" s="30"/>
      <c r="C162" s="51"/>
    </row>
    <row r="163" spans="1:3" ht="15.75" x14ac:dyDescent="0.25">
      <c r="A163" s="1" t="s">
        <v>97</v>
      </c>
      <c r="B163" s="52" t="s">
        <v>98</v>
      </c>
      <c r="C163" s="28">
        <v>3937008</v>
      </c>
    </row>
    <row r="164" spans="1:3" ht="18" x14ac:dyDescent="0.4">
      <c r="A164" s="1"/>
      <c r="B164" s="20" t="s">
        <v>11</v>
      </c>
      <c r="C164" s="29">
        <v>1062992</v>
      </c>
    </row>
    <row r="165" spans="1:3" ht="15.75" x14ac:dyDescent="0.25">
      <c r="A165" s="1"/>
      <c r="B165" s="50" t="s">
        <v>12</v>
      </c>
      <c r="C165" s="31">
        <f>C163+C164</f>
        <v>5000000</v>
      </c>
    </row>
    <row r="166" spans="1:3" ht="15.75" x14ac:dyDescent="0.25">
      <c r="A166" s="1"/>
      <c r="B166" s="50"/>
      <c r="C166" s="31"/>
    </row>
    <row r="167" spans="1:3" ht="15.75" x14ac:dyDescent="0.25">
      <c r="A167" s="23" t="s">
        <v>99</v>
      </c>
      <c r="B167" s="50" t="s">
        <v>100</v>
      </c>
      <c r="C167" s="31"/>
    </row>
    <row r="168" spans="1:3" ht="15.75" x14ac:dyDescent="0.25">
      <c r="A168" s="1" t="s">
        <v>101</v>
      </c>
      <c r="B168" s="52" t="s">
        <v>98</v>
      </c>
      <c r="C168" s="28">
        <v>1838500</v>
      </c>
    </row>
    <row r="169" spans="1:3" ht="18" x14ac:dyDescent="0.4">
      <c r="A169" s="1"/>
      <c r="B169" s="20" t="s">
        <v>11</v>
      </c>
      <c r="C169" s="29">
        <v>496395</v>
      </c>
    </row>
    <row r="170" spans="1:3" ht="15.75" x14ac:dyDescent="0.25">
      <c r="A170" s="1"/>
      <c r="B170" s="50" t="s">
        <v>12</v>
      </c>
      <c r="C170" s="31">
        <f>C168+C169</f>
        <v>2334895</v>
      </c>
    </row>
    <row r="171" spans="1:3" ht="15.75" x14ac:dyDescent="0.25">
      <c r="A171" s="1"/>
      <c r="B171" s="50"/>
      <c r="C171" s="31"/>
    </row>
    <row r="172" spans="1:3" x14ac:dyDescent="0.25">
      <c r="A172" s="23" t="s">
        <v>102</v>
      </c>
      <c r="B172" s="50" t="s">
        <v>103</v>
      </c>
      <c r="C172" s="2"/>
    </row>
    <row r="173" spans="1:3" ht="15.75" x14ac:dyDescent="0.25">
      <c r="A173" s="1" t="s">
        <v>104</v>
      </c>
      <c r="B173" s="52" t="s">
        <v>98</v>
      </c>
      <c r="C173" s="28">
        <v>86614</v>
      </c>
    </row>
    <row r="174" spans="1:3" ht="18" x14ac:dyDescent="0.4">
      <c r="A174" s="1"/>
      <c r="B174" s="20" t="s">
        <v>11</v>
      </c>
      <c r="C174" s="29">
        <v>23386</v>
      </c>
    </row>
    <row r="175" spans="1:3" ht="15.75" x14ac:dyDescent="0.25">
      <c r="A175" s="1"/>
      <c r="B175" s="50" t="s">
        <v>12</v>
      </c>
      <c r="C175" s="31">
        <f>SUM(C173:C174)</f>
        <v>110000</v>
      </c>
    </row>
    <row r="176" spans="1:3" ht="15.75" x14ac:dyDescent="0.25">
      <c r="A176" s="1"/>
      <c r="B176" s="50"/>
      <c r="C176" s="31"/>
    </row>
    <row r="177" spans="1:3" ht="15.75" x14ac:dyDescent="0.25">
      <c r="A177" s="23" t="s">
        <v>105</v>
      </c>
      <c r="B177" s="50" t="s">
        <v>106</v>
      </c>
      <c r="C177" s="31"/>
    </row>
    <row r="178" spans="1:3" ht="15.75" x14ac:dyDescent="0.25">
      <c r="A178" s="1" t="s">
        <v>107</v>
      </c>
      <c r="B178" s="52" t="s">
        <v>98</v>
      </c>
      <c r="C178" s="28">
        <v>102362</v>
      </c>
    </row>
    <row r="179" spans="1:3" ht="18" x14ac:dyDescent="0.4">
      <c r="A179" s="1"/>
      <c r="B179" s="20" t="s">
        <v>11</v>
      </c>
      <c r="C179" s="29">
        <v>27638</v>
      </c>
    </row>
    <row r="180" spans="1:3" ht="15.75" x14ac:dyDescent="0.25">
      <c r="A180" s="1"/>
      <c r="B180" s="50" t="s">
        <v>12</v>
      </c>
      <c r="C180" s="31">
        <f>C178+C179</f>
        <v>130000</v>
      </c>
    </row>
    <row r="181" spans="1:3" ht="15.75" x14ac:dyDescent="0.25">
      <c r="A181" s="1"/>
      <c r="B181" s="50"/>
      <c r="C181" s="31"/>
    </row>
    <row r="182" spans="1:3" ht="15.75" x14ac:dyDescent="0.25">
      <c r="A182" s="23" t="s">
        <v>108</v>
      </c>
      <c r="B182" s="50" t="s">
        <v>109</v>
      </c>
      <c r="C182" s="31"/>
    </row>
    <row r="183" spans="1:3" ht="15.75" x14ac:dyDescent="0.25">
      <c r="A183" s="1" t="s">
        <v>110</v>
      </c>
      <c r="B183" s="52" t="s">
        <v>98</v>
      </c>
      <c r="C183" s="28">
        <v>393701</v>
      </c>
    </row>
    <row r="184" spans="1:3" ht="18" x14ac:dyDescent="0.4">
      <c r="A184" s="1"/>
      <c r="B184" s="20" t="s">
        <v>11</v>
      </c>
      <c r="C184" s="29">
        <v>106299</v>
      </c>
    </row>
    <row r="185" spans="1:3" ht="15.75" x14ac:dyDescent="0.25">
      <c r="A185" s="1"/>
      <c r="B185" s="50" t="s">
        <v>12</v>
      </c>
      <c r="C185" s="31">
        <f>C183+C184</f>
        <v>500000</v>
      </c>
    </row>
    <row r="186" spans="1:3" ht="15.75" x14ac:dyDescent="0.25">
      <c r="A186" s="1"/>
      <c r="B186" s="50"/>
      <c r="C186" s="31"/>
    </row>
    <row r="187" spans="1:3" ht="15.75" x14ac:dyDescent="0.25">
      <c r="A187" s="23" t="s">
        <v>111</v>
      </c>
      <c r="B187" s="50" t="s">
        <v>112</v>
      </c>
      <c r="C187" s="31"/>
    </row>
    <row r="188" spans="1:3" ht="15.75" x14ac:dyDescent="0.25">
      <c r="A188" s="1" t="s">
        <v>113</v>
      </c>
      <c r="B188" s="52" t="s">
        <v>98</v>
      </c>
      <c r="C188" s="28">
        <v>100000</v>
      </c>
    </row>
    <row r="189" spans="1:3" ht="18" x14ac:dyDescent="0.4">
      <c r="A189" s="1"/>
      <c r="B189" s="20" t="s">
        <v>11</v>
      </c>
      <c r="C189" s="29">
        <v>27000</v>
      </c>
    </row>
    <row r="190" spans="1:3" ht="15.75" x14ac:dyDescent="0.25">
      <c r="A190" s="1"/>
      <c r="B190" s="50" t="s">
        <v>12</v>
      </c>
      <c r="C190" s="31">
        <f>C188+C189</f>
        <v>127000</v>
      </c>
    </row>
    <row r="191" spans="1:3" ht="15.75" x14ac:dyDescent="0.25">
      <c r="A191" s="1"/>
      <c r="B191" s="50"/>
      <c r="C191" s="31"/>
    </row>
    <row r="192" spans="1:3" ht="15.75" x14ac:dyDescent="0.25">
      <c r="A192" s="23" t="s">
        <v>114</v>
      </c>
      <c r="B192" s="50" t="s">
        <v>115</v>
      </c>
      <c r="C192" s="31"/>
    </row>
    <row r="193" spans="1:3" ht="15.75" x14ac:dyDescent="0.25">
      <c r="A193" s="1" t="s">
        <v>116</v>
      </c>
      <c r="B193" s="52" t="s">
        <v>98</v>
      </c>
      <c r="C193" s="28">
        <v>946772</v>
      </c>
    </row>
    <row r="194" spans="1:3" ht="18" x14ac:dyDescent="0.4">
      <c r="A194" s="1"/>
      <c r="B194" s="20" t="s">
        <v>11</v>
      </c>
      <c r="C194" s="29">
        <v>255628</v>
      </c>
    </row>
    <row r="195" spans="1:3" ht="15.75" x14ac:dyDescent="0.25">
      <c r="A195" s="1"/>
      <c r="B195" s="50" t="s">
        <v>12</v>
      </c>
      <c r="C195" s="31">
        <f>C193+C194</f>
        <v>1202400</v>
      </c>
    </row>
    <row r="196" spans="1:3" ht="15.75" x14ac:dyDescent="0.25">
      <c r="A196" s="1"/>
      <c r="B196" s="50"/>
      <c r="C196" s="31"/>
    </row>
    <row r="197" spans="1:3" ht="15.75" x14ac:dyDescent="0.25">
      <c r="A197" s="23" t="s">
        <v>117</v>
      </c>
      <c r="B197" s="13" t="s">
        <v>118</v>
      </c>
      <c r="C197" s="22">
        <f>C157+C165+C170+C175+C180+C185+C190+C195</f>
        <v>1006978547</v>
      </c>
    </row>
  </sheetData>
  <mergeCells count="6">
    <mergeCell ref="B6:C6"/>
    <mergeCell ref="B1:C1"/>
    <mergeCell ref="B2:C2"/>
    <mergeCell ref="B3:C3"/>
    <mergeCell ref="B4:C4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Gétai Edina</cp:lastModifiedBy>
  <dcterms:created xsi:type="dcterms:W3CDTF">2021-05-19T09:45:40Z</dcterms:created>
  <dcterms:modified xsi:type="dcterms:W3CDTF">2021-05-19T12:56:31Z</dcterms:modified>
</cp:coreProperties>
</file>