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C103" i="1"/>
  <c r="C105" i="1" s="1"/>
  <c r="C101" i="1"/>
  <c r="C95" i="1"/>
  <c r="C91" i="1"/>
  <c r="C85" i="1"/>
  <c r="C80" i="1"/>
  <c r="C79" i="1"/>
  <c r="C81" i="1" s="1"/>
  <c r="C76" i="1"/>
  <c r="C77" i="1" s="1"/>
  <c r="C71" i="1"/>
  <c r="C65" i="1"/>
  <c r="C60" i="1"/>
  <c r="C61" i="1" s="1"/>
  <c r="C59" i="1"/>
  <c r="C55" i="1"/>
  <c r="C51" i="1"/>
  <c r="C47" i="1"/>
  <c r="C43" i="1"/>
  <c r="C39" i="1"/>
  <c r="C32" i="1"/>
  <c r="C33" i="1" s="1"/>
  <c r="C29" i="1"/>
  <c r="C24" i="1"/>
  <c r="C20" i="1"/>
  <c r="C16" i="1"/>
  <c r="C109" i="1" s="1"/>
</calcChain>
</file>

<file path=xl/sharedStrings.xml><?xml version="1.0" encoding="utf-8"?>
<sst xmlns="http://schemas.openxmlformats.org/spreadsheetml/2006/main" count="107" uniqueCount="68">
  <si>
    <t>SÁRVÁR VÁROS ÖNKORMÁNYZATA</t>
  </si>
  <si>
    <t>FELÚJÍTÁSI KIADÁSOK</t>
  </si>
  <si>
    <t>2021. év</t>
  </si>
  <si>
    <t>S.</t>
  </si>
  <si>
    <t>Tervezett</t>
  </si>
  <si>
    <t>szám</t>
  </si>
  <si>
    <t>M  e  g  n  e  v  e  z  é  s:</t>
  </si>
  <si>
    <t>előirányzat</t>
  </si>
  <si>
    <t>( Ft )</t>
  </si>
  <si>
    <t>1.</t>
  </si>
  <si>
    <t>013350 Önkormányzati vagyonnal való gazdálkodással kapcsolatos feladatok</t>
  </si>
  <si>
    <t>1.1.</t>
  </si>
  <si>
    <t>Sárvár, Széchenyi u. 13. szám alatti ingatlanban IGESZ irodák kialakítása</t>
  </si>
  <si>
    <t>Felújításhoz kapcsolódó előzetesen felszámított általános forgalmi adó</t>
  </si>
  <si>
    <t>Összesen:</t>
  </si>
  <si>
    <t>1.2.</t>
  </si>
  <si>
    <t>Sárvár, Széchenyi u. 13. szám alatti ingatlanban új fogyasztásmérő hely kialakítása</t>
  </si>
  <si>
    <t>1.3.</t>
  </si>
  <si>
    <t>Sárvári Gárdonyi Géza Általános Iskola homlokzat felújítás</t>
  </si>
  <si>
    <t>1.4.</t>
  </si>
  <si>
    <t>Sárvár, Ady u. 2. Kossuth tér 5. szám alatt található gyermekorvosi rendelő gázkazán cseréje</t>
  </si>
  <si>
    <t>1.5.</t>
  </si>
  <si>
    <t>Tinódi Sebestyén Gimnázium részleges tetőfelújítása</t>
  </si>
  <si>
    <t>2.</t>
  </si>
  <si>
    <t>045120 Út és autópálya építése</t>
  </si>
  <si>
    <t>2.1.</t>
  </si>
  <si>
    <t xml:space="preserve">Út- és járdafelújítások </t>
  </si>
  <si>
    <t>2.2.</t>
  </si>
  <si>
    <t>Út-és járdafelújítások tervezési munkái</t>
  </si>
  <si>
    <t>2.3.</t>
  </si>
  <si>
    <t>Út- és járdafelújítások műszaki ellenőrzése</t>
  </si>
  <si>
    <t>2.4.</t>
  </si>
  <si>
    <t>Eperjes utca  terramixes felújítása</t>
  </si>
  <si>
    <t>2.5.</t>
  </si>
  <si>
    <t>Eperjes utca terramixes felújítás műszaki ellenőrzése</t>
  </si>
  <si>
    <t>2.6.</t>
  </si>
  <si>
    <t>Sárvár, Dózsa György u. volt piac területén zuzalékos parkoló terület kialakításának műszaki dokumentációja</t>
  </si>
  <si>
    <t>2.7.</t>
  </si>
  <si>
    <t>Sárvár, Sársziget  utcában Kertekalja utca csatlakozásánál új gyalogos átkelőhely létesítése kivitelezési munkái</t>
  </si>
  <si>
    <t>2.8.</t>
  </si>
  <si>
    <t>Sárvár, Sársziget  utcában Kertekalja utca csatlakozásánál új gyalogos átkelőhely létesítésének műszaki ellenőrzése</t>
  </si>
  <si>
    <t>3.</t>
  </si>
  <si>
    <t>052080 Szennyvízcsatorna építése, fenntartása, üzemeltetese</t>
  </si>
  <si>
    <t>3.1.</t>
  </si>
  <si>
    <t>Sárvár, Eperjes utca útfelújítást megelőző rekonstrukciós munkálatok</t>
  </si>
  <si>
    <t>4.</t>
  </si>
  <si>
    <t>063080 Vízellátással kapcsolatos közmű építése, fenntartása, üzemeltetése</t>
  </si>
  <si>
    <t>4.1.</t>
  </si>
  <si>
    <t>Ivóvíz ágazat viziközmű vagyon gördülő fejlesztési terven alapuló felújításai 2020. évről áthúzódó tételek</t>
  </si>
  <si>
    <t>4.2.</t>
  </si>
  <si>
    <t xml:space="preserve">Ivóvíz ágazat viziközmű vagyon gördülő fejlesztési terven alapuló felújításai </t>
  </si>
  <si>
    <t>4.3.</t>
  </si>
  <si>
    <t>5.</t>
  </si>
  <si>
    <t>064010 Közvilágítás</t>
  </si>
  <si>
    <t>5.1.</t>
  </si>
  <si>
    <t>Sárvár Hild park és Posta tér közvilágítási lámpatestek cseréje</t>
  </si>
  <si>
    <t>5.2.</t>
  </si>
  <si>
    <t>Sárvár 527/4  hrsz-ú ingatlanon található 2 db  közvilágítási lámpa városi közvilágítási rendszerbe történő becsatolása</t>
  </si>
  <si>
    <t>6.</t>
  </si>
  <si>
    <t>091140 Óvodai nevelés, ellátás,  működtetési feladat</t>
  </si>
  <si>
    <t>6.1.</t>
  </si>
  <si>
    <t>Sárvári Csicsergő Óvoda villámhárító rendszerének felújítása</t>
  </si>
  <si>
    <t>6.2.</t>
  </si>
  <si>
    <t>Sárvári Vármelléki Óvoda Szatmár utcai telephely konyhaépületrészére felújítása</t>
  </si>
  <si>
    <t>6.3.</t>
  </si>
  <si>
    <t>Sárvári Vármelléki Óvoda Szatmár utcai telephely konyhaépületrészére felújítása műszaki ellenőrzése</t>
  </si>
  <si>
    <t>7.</t>
  </si>
  <si>
    <t xml:space="preserve"> 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</si>
</sst>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 val="singleAccounting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41">
    <xf numFmtId="0" fontId="0" fillId="0" borderId="0" xfId="0"/>
    <xf numFmtId="49" fontId="1" fillId="0" borderId="0" xfId="0" applyNumberFormat="1" applyFont="1" applyFill="1"/>
    <xf numFmtId="0" fontId="4" fillId="0" borderId="0" xfId="2" applyFont="1" applyFill="1" applyAlignment="1">
      <alignment horizontal="centerContinuous"/>
    </xf>
    <xf numFmtId="0" fontId="5" fillId="0" borderId="0" xfId="2" applyFont="1" applyFill="1"/>
    <xf numFmtId="49" fontId="1" fillId="0" borderId="1" xfId="0" applyNumberFormat="1" applyFont="1" applyFill="1" applyBorder="1"/>
    <xf numFmtId="0" fontId="5" fillId="0" borderId="1" xfId="2" applyFont="1" applyFill="1" applyBorder="1"/>
    <xf numFmtId="0" fontId="4" fillId="0" borderId="1" xfId="2" applyFont="1" applyFill="1" applyBorder="1" applyAlignment="1">
      <alignment horizontal="center"/>
    </xf>
    <xf numFmtId="49" fontId="1" fillId="0" borderId="2" xfId="0" applyNumberFormat="1" applyFont="1" applyFill="1" applyBorder="1"/>
    <xf numFmtId="0" fontId="4" fillId="0" borderId="2" xfId="2" applyFont="1" applyFill="1" applyBorder="1" applyAlignment="1">
      <alignment horizontal="center"/>
    </xf>
    <xf numFmtId="49" fontId="1" fillId="0" borderId="3" xfId="0" applyNumberFormat="1" applyFont="1" applyFill="1" applyBorder="1"/>
    <xf numFmtId="0" fontId="5" fillId="0" borderId="3" xfId="2" applyFont="1" applyFill="1" applyBorder="1"/>
    <xf numFmtId="0" fontId="4" fillId="0" borderId="3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left"/>
    </xf>
    <xf numFmtId="0" fontId="7" fillId="0" borderId="0" xfId="2" applyFont="1" applyFill="1"/>
    <xf numFmtId="49" fontId="1" fillId="0" borderId="0" xfId="0" applyNumberFormat="1" applyFont="1" applyFill="1" applyAlignment="1">
      <alignment horizontal="left"/>
    </xf>
    <xf numFmtId="0" fontId="5" fillId="0" borderId="0" xfId="2" applyFont="1" applyFill="1" applyAlignment="1">
      <alignment horizontal="left" wrapText="1"/>
    </xf>
    <xf numFmtId="3" fontId="5" fillId="0" borderId="0" xfId="1" applyNumberFormat="1" applyFont="1" applyFill="1" applyAlignment="1">
      <alignment horizontal="right"/>
    </xf>
    <xf numFmtId="0" fontId="5" fillId="0" borderId="0" xfId="3" applyFont="1" applyFill="1"/>
    <xf numFmtId="3" fontId="8" fillId="0" borderId="0" xfId="1" applyNumberFormat="1" applyFont="1" applyFill="1" applyAlignment="1">
      <alignment horizontal="right"/>
    </xf>
    <xf numFmtId="0" fontId="4" fillId="0" borderId="0" xfId="2" applyFont="1" applyFill="1"/>
    <xf numFmtId="3" fontId="4" fillId="0" borderId="0" xfId="1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wrapText="1"/>
    </xf>
    <xf numFmtId="0" fontId="4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64" fontId="4" fillId="0" borderId="0" xfId="0" applyNumberFormat="1" applyFont="1" applyFill="1"/>
    <xf numFmtId="164" fontId="4" fillId="0" borderId="0" xfId="1" applyNumberFormat="1" applyFont="1" applyFill="1"/>
    <xf numFmtId="49" fontId="1" fillId="0" borderId="0" xfId="0" applyNumberFormat="1" applyFont="1" applyFill="1" applyAlignment="1">
      <alignment vertical="center"/>
    </xf>
    <xf numFmtId="0" fontId="5" fillId="0" borderId="0" xfId="3" applyFont="1" applyFill="1" applyAlignment="1">
      <alignment wrapText="1"/>
    </xf>
    <xf numFmtId="0" fontId="0" fillId="0" borderId="0" xfId="0" applyFill="1"/>
    <xf numFmtId="49" fontId="6" fillId="0" borderId="0" xfId="0" applyNumberFormat="1" applyFont="1" applyFill="1"/>
    <xf numFmtId="0" fontId="7" fillId="0" borderId="0" xfId="0" applyFont="1" applyFill="1"/>
    <xf numFmtId="3" fontId="7" fillId="0" borderId="0" xfId="2" applyNumberFormat="1" applyFont="1" applyFill="1"/>
    <xf numFmtId="0" fontId="5" fillId="0" borderId="0" xfId="2" applyFont="1" applyFill="1" applyAlignment="1">
      <alignment wrapText="1"/>
    </xf>
    <xf numFmtId="49" fontId="1" fillId="0" borderId="0" xfId="0" applyNumberFormat="1" applyFont="1" applyFill="1" applyAlignment="1"/>
    <xf numFmtId="3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0" fontId="4" fillId="0" borderId="0" xfId="2" applyFont="1" applyFill="1" applyAlignment="1">
      <alignment horizontal="center"/>
    </xf>
  </cellXfs>
  <cellStyles count="4">
    <cellStyle name="Ezres 3" xfId="1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workbookViewId="0">
      <selection activeCell="B1" sqref="B1:C1"/>
    </sheetView>
  </sheetViews>
  <sheetFormatPr defaultRowHeight="15" x14ac:dyDescent="0.25"/>
  <cols>
    <col min="1" max="1" width="5.42578125" customWidth="1"/>
    <col min="2" max="2" width="76.5703125" bestFit="1" customWidth="1"/>
    <col min="3" max="3" width="12.42578125" bestFit="1" customWidth="1"/>
  </cols>
  <sheetData>
    <row r="1" spans="1:3" x14ac:dyDescent="0.25">
      <c r="A1" s="1"/>
      <c r="B1" s="39"/>
      <c r="C1" s="39"/>
    </row>
    <row r="2" spans="1:3" ht="15.75" x14ac:dyDescent="0.25">
      <c r="A2" s="1"/>
      <c r="B2" s="40"/>
      <c r="C2" s="40"/>
    </row>
    <row r="3" spans="1:3" ht="15.75" x14ac:dyDescent="0.25">
      <c r="A3" s="1"/>
      <c r="B3" s="40" t="s">
        <v>0</v>
      </c>
      <c r="C3" s="40"/>
    </row>
    <row r="4" spans="1:3" ht="15.75" x14ac:dyDescent="0.25">
      <c r="A4" s="1"/>
      <c r="B4" s="2" t="s">
        <v>1</v>
      </c>
      <c r="C4" s="2"/>
    </row>
    <row r="5" spans="1:3" ht="15.75" x14ac:dyDescent="0.25">
      <c r="A5" s="1"/>
      <c r="B5" s="40" t="s">
        <v>2</v>
      </c>
      <c r="C5" s="40"/>
    </row>
    <row r="6" spans="1:3" ht="15.75" x14ac:dyDescent="0.25">
      <c r="A6" s="1"/>
      <c r="B6" s="40"/>
      <c r="C6" s="40"/>
    </row>
    <row r="7" spans="1:3" ht="16.5" thickBot="1" x14ac:dyDescent="0.3">
      <c r="A7" s="1"/>
      <c r="B7" s="3"/>
      <c r="C7" s="3"/>
    </row>
    <row r="8" spans="1:3" ht="15.75" x14ac:dyDescent="0.25">
      <c r="A8" s="4" t="s">
        <v>3</v>
      </c>
      <c r="B8" s="5"/>
      <c r="C8" s="6" t="s">
        <v>4</v>
      </c>
    </row>
    <row r="9" spans="1:3" ht="15.75" x14ac:dyDescent="0.25">
      <c r="A9" s="7" t="s">
        <v>5</v>
      </c>
      <c r="B9" s="8" t="s">
        <v>6</v>
      </c>
      <c r="C9" s="8" t="s">
        <v>7</v>
      </c>
    </row>
    <row r="10" spans="1:3" ht="16.5" thickBot="1" x14ac:dyDescent="0.3">
      <c r="A10" s="9"/>
      <c r="B10" s="10"/>
      <c r="C10" s="11" t="s">
        <v>8</v>
      </c>
    </row>
    <row r="11" spans="1:3" ht="15.75" x14ac:dyDescent="0.25">
      <c r="A11" s="1"/>
      <c r="B11" s="12"/>
      <c r="C11" s="13"/>
    </row>
    <row r="12" spans="1:3" ht="15.75" x14ac:dyDescent="0.25">
      <c r="A12" s="14" t="s">
        <v>9</v>
      </c>
      <c r="B12" s="15" t="s">
        <v>10</v>
      </c>
      <c r="C12" s="13"/>
    </row>
    <row r="13" spans="1:3" ht="15.75" x14ac:dyDescent="0.25">
      <c r="A13" s="1"/>
      <c r="B13" s="12"/>
      <c r="C13" s="13"/>
    </row>
    <row r="14" spans="1:3" ht="15.75" x14ac:dyDescent="0.25">
      <c r="A14" s="16" t="s">
        <v>11</v>
      </c>
      <c r="B14" s="17" t="s">
        <v>12</v>
      </c>
      <c r="C14" s="18">
        <v>36584334</v>
      </c>
    </row>
    <row r="15" spans="1:3" ht="18" x14ac:dyDescent="0.4">
      <c r="A15" s="1"/>
      <c r="B15" s="19" t="s">
        <v>13</v>
      </c>
      <c r="C15" s="20">
        <v>9877770</v>
      </c>
    </row>
    <row r="16" spans="1:3" ht="15.75" x14ac:dyDescent="0.25">
      <c r="A16" s="1"/>
      <c r="B16" s="21" t="s">
        <v>14</v>
      </c>
      <c r="C16" s="22">
        <f>SUM(C14:C15)</f>
        <v>46462104</v>
      </c>
    </row>
    <row r="17" spans="1:3" ht="15.75" x14ac:dyDescent="0.25">
      <c r="A17" s="1"/>
      <c r="B17" s="21"/>
      <c r="C17" s="22"/>
    </row>
    <row r="18" spans="1:3" ht="15.75" x14ac:dyDescent="0.25">
      <c r="A18" s="23" t="s">
        <v>15</v>
      </c>
      <c r="B18" s="17" t="s">
        <v>16</v>
      </c>
      <c r="C18" s="18">
        <v>297505</v>
      </c>
    </row>
    <row r="19" spans="1:3" ht="18" x14ac:dyDescent="0.4">
      <c r="A19" s="1"/>
      <c r="B19" s="19" t="s">
        <v>13</v>
      </c>
      <c r="C19" s="20">
        <v>80326</v>
      </c>
    </row>
    <row r="20" spans="1:3" ht="15.75" x14ac:dyDescent="0.25">
      <c r="A20" s="1"/>
      <c r="B20" s="21" t="s">
        <v>14</v>
      </c>
      <c r="C20" s="22">
        <f>SUM(C18:C19)</f>
        <v>377831</v>
      </c>
    </row>
    <row r="21" spans="1:3" ht="18" x14ac:dyDescent="0.4">
      <c r="A21" s="1"/>
      <c r="B21" s="21"/>
      <c r="C21" s="20"/>
    </row>
    <row r="22" spans="1:3" ht="15.75" x14ac:dyDescent="0.25">
      <c r="A22" s="16" t="s">
        <v>17</v>
      </c>
      <c r="B22" s="24" t="s">
        <v>18</v>
      </c>
      <c r="C22" s="18">
        <v>4724409</v>
      </c>
    </row>
    <row r="23" spans="1:3" ht="18" x14ac:dyDescent="0.4">
      <c r="A23" s="1"/>
      <c r="B23" s="19" t="s">
        <v>13</v>
      </c>
      <c r="C23" s="20">
        <v>1275591</v>
      </c>
    </row>
    <row r="24" spans="1:3" ht="15.75" x14ac:dyDescent="0.25">
      <c r="A24" s="1"/>
      <c r="B24" s="21" t="s">
        <v>14</v>
      </c>
      <c r="C24" s="22">
        <f>SUM(C22:C23)</f>
        <v>6000000</v>
      </c>
    </row>
    <row r="25" spans="1:3" ht="15.75" x14ac:dyDescent="0.25">
      <c r="A25" s="1"/>
      <c r="B25" s="21"/>
      <c r="C25" s="22"/>
    </row>
    <row r="26" spans="1:3" ht="15.75" x14ac:dyDescent="0.25">
      <c r="A26" s="1"/>
      <c r="B26" s="25"/>
      <c r="C26" s="22"/>
    </row>
    <row r="27" spans="1:3" ht="31.5" x14ac:dyDescent="0.25">
      <c r="A27" s="23" t="s">
        <v>19</v>
      </c>
      <c r="B27" s="26" t="s">
        <v>20</v>
      </c>
      <c r="C27" s="18">
        <v>2796000</v>
      </c>
    </row>
    <row r="28" spans="1:3" ht="18" x14ac:dyDescent="0.4">
      <c r="A28" s="1"/>
      <c r="B28" s="27" t="s">
        <v>13</v>
      </c>
      <c r="C28" s="20">
        <v>754920</v>
      </c>
    </row>
    <row r="29" spans="1:3" ht="15.75" x14ac:dyDescent="0.25">
      <c r="A29" s="1"/>
      <c r="B29" s="25" t="s">
        <v>14</v>
      </c>
      <c r="C29" s="22">
        <f>SUM(C27:C28)</f>
        <v>3550920</v>
      </c>
    </row>
    <row r="30" spans="1:3" ht="15.75" x14ac:dyDescent="0.25">
      <c r="A30" s="1"/>
      <c r="B30" s="25"/>
      <c r="C30" s="22"/>
    </row>
    <row r="31" spans="1:3" ht="15.75" x14ac:dyDescent="0.25">
      <c r="A31" s="1" t="s">
        <v>21</v>
      </c>
      <c r="B31" s="27" t="s">
        <v>22</v>
      </c>
      <c r="C31" s="18">
        <v>8834943</v>
      </c>
    </row>
    <row r="32" spans="1:3" ht="18" x14ac:dyDescent="0.4">
      <c r="A32" s="1"/>
      <c r="B32" s="27" t="s">
        <v>13</v>
      </c>
      <c r="C32" s="20">
        <f>1002827+1382608</f>
        <v>2385435</v>
      </c>
    </row>
    <row r="33" spans="1:3" ht="15.75" x14ac:dyDescent="0.25">
      <c r="A33" s="1"/>
      <c r="B33" s="25" t="s">
        <v>14</v>
      </c>
      <c r="C33" s="22">
        <f>SUM(C31:C32)</f>
        <v>11220378</v>
      </c>
    </row>
    <row r="34" spans="1:3" ht="15.75" x14ac:dyDescent="0.25">
      <c r="A34" s="1"/>
      <c r="B34" s="25"/>
      <c r="C34" s="22"/>
    </row>
    <row r="35" spans="1:3" ht="15.75" x14ac:dyDescent="0.25">
      <c r="A35" s="14" t="s">
        <v>23</v>
      </c>
      <c r="B35" s="15" t="s">
        <v>24</v>
      </c>
      <c r="C35" s="22"/>
    </row>
    <row r="36" spans="1:3" ht="15.75" x14ac:dyDescent="0.25">
      <c r="A36" s="1"/>
      <c r="B36" s="25"/>
      <c r="C36" s="28"/>
    </row>
    <row r="37" spans="1:3" ht="15.75" x14ac:dyDescent="0.25">
      <c r="A37" s="1" t="s">
        <v>25</v>
      </c>
      <c r="B37" s="27" t="s">
        <v>26</v>
      </c>
      <c r="C37" s="18">
        <v>31496063</v>
      </c>
    </row>
    <row r="38" spans="1:3" ht="18" x14ac:dyDescent="0.4">
      <c r="A38" s="1"/>
      <c r="B38" s="27" t="s">
        <v>13</v>
      </c>
      <c r="C38" s="20">
        <v>8503937</v>
      </c>
    </row>
    <row r="39" spans="1:3" ht="15.75" x14ac:dyDescent="0.25">
      <c r="A39" s="1"/>
      <c r="B39" s="25" t="s">
        <v>14</v>
      </c>
      <c r="C39" s="22">
        <f>SUM(C37:C38)</f>
        <v>40000000</v>
      </c>
    </row>
    <row r="40" spans="1:3" ht="15.75" x14ac:dyDescent="0.25">
      <c r="A40" s="1"/>
      <c r="B40" s="25"/>
      <c r="C40" s="22"/>
    </row>
    <row r="41" spans="1:3" ht="15.75" x14ac:dyDescent="0.25">
      <c r="A41" s="1" t="s">
        <v>27</v>
      </c>
      <c r="B41" s="27" t="s">
        <v>28</v>
      </c>
      <c r="C41" s="18">
        <v>750000</v>
      </c>
    </row>
    <row r="42" spans="1:3" ht="18" x14ac:dyDescent="0.4">
      <c r="A42" s="1"/>
      <c r="B42" s="27" t="s">
        <v>13</v>
      </c>
      <c r="C42" s="20">
        <v>202500</v>
      </c>
    </row>
    <row r="43" spans="1:3" ht="15.75" x14ac:dyDescent="0.25">
      <c r="A43" s="1"/>
      <c r="B43" s="25" t="s">
        <v>14</v>
      </c>
      <c r="C43" s="22">
        <f>SUM(C41:C42)</f>
        <v>952500</v>
      </c>
    </row>
    <row r="44" spans="1:3" ht="15.75" x14ac:dyDescent="0.25">
      <c r="A44" s="1"/>
      <c r="B44" s="25"/>
      <c r="C44" s="28"/>
    </row>
    <row r="45" spans="1:3" ht="15.75" x14ac:dyDescent="0.25">
      <c r="A45" s="1" t="s">
        <v>29</v>
      </c>
      <c r="B45" s="27" t="s">
        <v>30</v>
      </c>
      <c r="C45" s="18">
        <v>775000</v>
      </c>
    </row>
    <row r="46" spans="1:3" ht="18" x14ac:dyDescent="0.4">
      <c r="A46" s="1"/>
      <c r="B46" s="27" t="s">
        <v>13</v>
      </c>
      <c r="C46" s="20">
        <v>209250</v>
      </c>
    </row>
    <row r="47" spans="1:3" ht="15.75" x14ac:dyDescent="0.25">
      <c r="A47" s="1"/>
      <c r="B47" s="25" t="s">
        <v>14</v>
      </c>
      <c r="C47" s="22">
        <f>SUM(C45:C46)</f>
        <v>984250</v>
      </c>
    </row>
    <row r="48" spans="1:3" ht="15.75" x14ac:dyDescent="0.25">
      <c r="A48" s="1"/>
      <c r="B48" s="25"/>
      <c r="C48" s="22"/>
    </row>
    <row r="49" spans="1:3" ht="15.75" x14ac:dyDescent="0.25">
      <c r="A49" s="1" t="s">
        <v>31</v>
      </c>
      <c r="B49" s="27" t="s">
        <v>32</v>
      </c>
      <c r="C49" s="18">
        <v>62279427</v>
      </c>
    </row>
    <row r="50" spans="1:3" ht="18" x14ac:dyDescent="0.4">
      <c r="A50" s="1"/>
      <c r="B50" s="27" t="s">
        <v>13</v>
      </c>
      <c r="C50" s="20">
        <v>16815445</v>
      </c>
    </row>
    <row r="51" spans="1:3" ht="15.75" x14ac:dyDescent="0.25">
      <c r="A51" s="1"/>
      <c r="B51" s="25" t="s">
        <v>14</v>
      </c>
      <c r="C51" s="22">
        <f>SUM(C49:C50)</f>
        <v>79094872</v>
      </c>
    </row>
    <row r="52" spans="1:3" ht="15.75" x14ac:dyDescent="0.25">
      <c r="A52" s="1"/>
      <c r="B52" s="25"/>
      <c r="C52" s="22"/>
    </row>
    <row r="53" spans="1:3" ht="15.75" x14ac:dyDescent="0.25">
      <c r="A53" s="1" t="s">
        <v>33</v>
      </c>
      <c r="B53" s="27" t="s">
        <v>34</v>
      </c>
      <c r="C53" s="18">
        <v>708661</v>
      </c>
    </row>
    <row r="54" spans="1:3" ht="18" x14ac:dyDescent="0.4">
      <c r="A54" s="1"/>
      <c r="B54" s="27" t="s">
        <v>13</v>
      </c>
      <c r="C54" s="20">
        <v>191339</v>
      </c>
    </row>
    <row r="55" spans="1:3" ht="15.75" x14ac:dyDescent="0.25">
      <c r="A55" s="1"/>
      <c r="B55" s="25" t="s">
        <v>14</v>
      </c>
      <c r="C55" s="22">
        <f>SUM(C53:C54)</f>
        <v>900000</v>
      </c>
    </row>
    <row r="56" spans="1:3" ht="15.75" x14ac:dyDescent="0.25">
      <c r="A56" s="1"/>
      <c r="B56" s="21"/>
      <c r="C56" s="29"/>
    </row>
    <row r="57" spans="1:3" ht="31.5" x14ac:dyDescent="0.25">
      <c r="A57" s="30" t="s">
        <v>35</v>
      </c>
      <c r="B57" s="31" t="s">
        <v>36</v>
      </c>
      <c r="C57" s="22">
        <v>850000</v>
      </c>
    </row>
    <row r="58" spans="1:3" ht="15.75" x14ac:dyDescent="0.25">
      <c r="A58" s="1"/>
      <c r="B58" s="25"/>
      <c r="C58" s="22"/>
    </row>
    <row r="59" spans="1:3" ht="31.5" x14ac:dyDescent="0.25">
      <c r="A59" s="30" t="s">
        <v>37</v>
      </c>
      <c r="B59" s="26" t="s">
        <v>38</v>
      </c>
      <c r="C59" s="18">
        <f>3700787+1190357</f>
        <v>4891144</v>
      </c>
    </row>
    <row r="60" spans="1:3" ht="18" x14ac:dyDescent="0.4">
      <c r="A60" s="1"/>
      <c r="B60" s="27" t="s">
        <v>13</v>
      </c>
      <c r="C60" s="20">
        <f>999213+321396</f>
        <v>1320609</v>
      </c>
    </row>
    <row r="61" spans="1:3" ht="15.75" x14ac:dyDescent="0.25">
      <c r="A61" s="1"/>
      <c r="B61" s="25" t="s">
        <v>14</v>
      </c>
      <c r="C61" s="22">
        <f>SUM(C59:C60)</f>
        <v>6211753</v>
      </c>
    </row>
    <row r="62" spans="1:3" x14ac:dyDescent="0.25">
      <c r="A62" s="1"/>
      <c r="B62" s="32"/>
      <c r="C62" s="32"/>
    </row>
    <row r="63" spans="1:3" ht="31.5" x14ac:dyDescent="0.25">
      <c r="A63" s="30" t="s">
        <v>39</v>
      </c>
      <c r="B63" s="26" t="s">
        <v>40</v>
      </c>
      <c r="C63" s="18">
        <v>120000</v>
      </c>
    </row>
    <row r="64" spans="1:3" ht="18" x14ac:dyDescent="0.4">
      <c r="A64" s="1"/>
      <c r="B64" s="27" t="s">
        <v>13</v>
      </c>
      <c r="C64" s="20">
        <v>32400</v>
      </c>
    </row>
    <row r="65" spans="1:3" ht="15.75" x14ac:dyDescent="0.25">
      <c r="A65" s="1"/>
      <c r="B65" s="25" t="s">
        <v>14</v>
      </c>
      <c r="C65" s="22">
        <f>SUM(C63:C64)</f>
        <v>152400</v>
      </c>
    </row>
    <row r="66" spans="1:3" ht="15.75" x14ac:dyDescent="0.25">
      <c r="A66" s="1"/>
      <c r="B66" s="25"/>
      <c r="C66" s="22"/>
    </row>
    <row r="67" spans="1:3" ht="15.75" x14ac:dyDescent="0.25">
      <c r="A67" s="33" t="s">
        <v>41</v>
      </c>
      <c r="B67" s="34" t="s">
        <v>42</v>
      </c>
      <c r="C67" s="32"/>
    </row>
    <row r="68" spans="1:3" ht="15.75" x14ac:dyDescent="0.25">
      <c r="A68" s="1"/>
      <c r="B68" s="21"/>
      <c r="C68" s="22"/>
    </row>
    <row r="69" spans="1:3" ht="15.75" x14ac:dyDescent="0.25">
      <c r="A69" s="1" t="s">
        <v>43</v>
      </c>
      <c r="B69" s="3" t="s">
        <v>44</v>
      </c>
      <c r="C69" s="18">
        <v>2300000</v>
      </c>
    </row>
    <row r="70" spans="1:3" ht="18" x14ac:dyDescent="0.4">
      <c r="A70" s="1"/>
      <c r="B70" s="19" t="s">
        <v>13</v>
      </c>
      <c r="C70" s="20">
        <v>621000</v>
      </c>
    </row>
    <row r="71" spans="1:3" ht="15.75" x14ac:dyDescent="0.25">
      <c r="A71" s="1"/>
      <c r="B71" s="21" t="s">
        <v>14</v>
      </c>
      <c r="C71" s="22">
        <f>SUM(C69:C70)</f>
        <v>2921000</v>
      </c>
    </row>
    <row r="72" spans="1:3" x14ac:dyDescent="0.25">
      <c r="A72" s="1"/>
      <c r="B72" s="32"/>
      <c r="C72" s="32"/>
    </row>
    <row r="73" spans="1:3" ht="15.75" x14ac:dyDescent="0.25">
      <c r="A73" s="33" t="s">
        <v>45</v>
      </c>
      <c r="B73" s="35" t="s">
        <v>46</v>
      </c>
      <c r="C73" s="29"/>
    </row>
    <row r="74" spans="1:3" ht="15.75" x14ac:dyDescent="0.25">
      <c r="A74" s="1"/>
      <c r="B74" s="35"/>
      <c r="C74" s="29"/>
    </row>
    <row r="75" spans="1:3" ht="31.5" x14ac:dyDescent="0.25">
      <c r="A75" s="30" t="s">
        <v>47</v>
      </c>
      <c r="B75" s="36" t="s">
        <v>48</v>
      </c>
      <c r="C75" s="18">
        <v>6260000</v>
      </c>
    </row>
    <row r="76" spans="1:3" ht="18" x14ac:dyDescent="0.4">
      <c r="A76" s="1"/>
      <c r="B76" s="19" t="s">
        <v>13</v>
      </c>
      <c r="C76" s="20">
        <f>C75*0.27</f>
        <v>1690200</v>
      </c>
    </row>
    <row r="77" spans="1:3" ht="15.75" x14ac:dyDescent="0.25">
      <c r="A77" s="1"/>
      <c r="B77" s="21" t="s">
        <v>14</v>
      </c>
      <c r="C77" s="22">
        <f>C75+C76</f>
        <v>7950200</v>
      </c>
    </row>
    <row r="78" spans="1:3" ht="15.75" x14ac:dyDescent="0.25">
      <c r="A78" s="1"/>
      <c r="B78" s="35"/>
      <c r="C78" s="29"/>
    </row>
    <row r="79" spans="1:3" ht="15.75" x14ac:dyDescent="0.25">
      <c r="A79" s="30" t="s">
        <v>49</v>
      </c>
      <c r="B79" s="36" t="s">
        <v>50</v>
      </c>
      <c r="C79" s="18">
        <f>2000000+9400000</f>
        <v>11400000</v>
      </c>
    </row>
    <row r="80" spans="1:3" ht="18" x14ac:dyDescent="0.4">
      <c r="A80" s="1"/>
      <c r="B80" s="19" t="s">
        <v>13</v>
      </c>
      <c r="C80" s="20">
        <f>540000+2538000</f>
        <v>3078000</v>
      </c>
    </row>
    <row r="81" spans="1:3" ht="15.75" x14ac:dyDescent="0.25">
      <c r="A81" s="1"/>
      <c r="B81" s="21" t="s">
        <v>14</v>
      </c>
      <c r="C81" s="22">
        <f>SUM(C79:C80)</f>
        <v>14478000</v>
      </c>
    </row>
    <row r="82" spans="1:3" ht="15.75" x14ac:dyDescent="0.25">
      <c r="A82" s="1"/>
      <c r="B82" s="21"/>
      <c r="C82" s="22"/>
    </row>
    <row r="83" spans="1:3" ht="15.75" x14ac:dyDescent="0.25">
      <c r="A83" s="1" t="s">
        <v>51</v>
      </c>
      <c r="B83" s="36" t="s">
        <v>44</v>
      </c>
      <c r="C83" s="18">
        <v>4462500</v>
      </c>
    </row>
    <row r="84" spans="1:3" ht="18" x14ac:dyDescent="0.4">
      <c r="A84" s="1"/>
      <c r="B84" s="19" t="s">
        <v>13</v>
      </c>
      <c r="C84" s="20">
        <v>1204875</v>
      </c>
    </row>
    <row r="85" spans="1:3" ht="15.75" x14ac:dyDescent="0.25">
      <c r="A85" s="1"/>
      <c r="B85" s="21" t="s">
        <v>14</v>
      </c>
      <c r="C85" s="22">
        <f>SUM(C83:C84)</f>
        <v>5667375</v>
      </c>
    </row>
    <row r="86" spans="1:3" ht="15.75" x14ac:dyDescent="0.25">
      <c r="A86" s="1"/>
      <c r="B86" s="21"/>
      <c r="C86" s="22"/>
    </row>
    <row r="87" spans="1:3" ht="15.75" x14ac:dyDescent="0.25">
      <c r="A87" s="14" t="s">
        <v>52</v>
      </c>
      <c r="B87" s="15" t="s">
        <v>53</v>
      </c>
      <c r="C87" s="22"/>
    </row>
    <row r="88" spans="1:3" ht="15.75" x14ac:dyDescent="0.25">
      <c r="A88" s="1"/>
      <c r="B88" s="15"/>
      <c r="C88" s="22"/>
    </row>
    <row r="89" spans="1:3" ht="15.75" x14ac:dyDescent="0.25">
      <c r="A89" s="37" t="s">
        <v>54</v>
      </c>
      <c r="B89" s="3" t="s">
        <v>55</v>
      </c>
      <c r="C89" s="18">
        <v>1111500</v>
      </c>
    </row>
    <row r="90" spans="1:3" ht="18" x14ac:dyDescent="0.4">
      <c r="A90" s="1"/>
      <c r="B90" s="19" t="s">
        <v>13</v>
      </c>
      <c r="C90" s="20">
        <v>300105</v>
      </c>
    </row>
    <row r="91" spans="1:3" ht="15.75" x14ac:dyDescent="0.25">
      <c r="A91" s="1"/>
      <c r="B91" s="21" t="s">
        <v>14</v>
      </c>
      <c r="C91" s="22">
        <f>SUM(C89:C90)</f>
        <v>1411605</v>
      </c>
    </row>
    <row r="92" spans="1:3" ht="15.75" x14ac:dyDescent="0.25">
      <c r="A92" s="1"/>
      <c r="B92" s="21"/>
      <c r="C92" s="22"/>
    </row>
    <row r="93" spans="1:3" ht="31.5" x14ac:dyDescent="0.25">
      <c r="A93" s="30" t="s">
        <v>56</v>
      </c>
      <c r="B93" s="17" t="s">
        <v>57</v>
      </c>
      <c r="C93" s="18">
        <v>918000</v>
      </c>
    </row>
    <row r="94" spans="1:3" ht="18" x14ac:dyDescent="0.4">
      <c r="A94" s="1"/>
      <c r="B94" s="19" t="s">
        <v>13</v>
      </c>
      <c r="C94" s="20">
        <v>247860</v>
      </c>
    </row>
    <row r="95" spans="1:3" ht="15.75" x14ac:dyDescent="0.25">
      <c r="A95" s="1"/>
      <c r="B95" s="21" t="s">
        <v>14</v>
      </c>
      <c r="C95" s="22">
        <f>SUM(C93:C94)</f>
        <v>1165860</v>
      </c>
    </row>
    <row r="96" spans="1:3" ht="15.75" x14ac:dyDescent="0.25">
      <c r="A96" s="1"/>
      <c r="B96" s="15"/>
      <c r="C96" s="22"/>
    </row>
    <row r="97" spans="1:3" ht="15.75" x14ac:dyDescent="0.25">
      <c r="A97" s="14" t="s">
        <v>58</v>
      </c>
      <c r="B97" s="15" t="s">
        <v>59</v>
      </c>
      <c r="C97" s="22"/>
    </row>
    <row r="98" spans="1:3" ht="15.75" x14ac:dyDescent="0.25">
      <c r="A98" s="1"/>
      <c r="B98" s="21"/>
      <c r="C98" s="22"/>
    </row>
    <row r="99" spans="1:3" ht="15.75" x14ac:dyDescent="0.25">
      <c r="A99" s="1" t="s">
        <v>60</v>
      </c>
      <c r="B99" s="27" t="s">
        <v>61</v>
      </c>
      <c r="C99" s="18">
        <v>1513083</v>
      </c>
    </row>
    <row r="100" spans="1:3" ht="18" x14ac:dyDescent="0.4">
      <c r="A100" s="1"/>
      <c r="B100" s="27" t="s">
        <v>13</v>
      </c>
      <c r="C100" s="20">
        <v>408532</v>
      </c>
    </row>
    <row r="101" spans="1:3" ht="15.75" x14ac:dyDescent="0.25">
      <c r="A101" s="1"/>
      <c r="B101" s="25" t="s">
        <v>14</v>
      </c>
      <c r="C101" s="22">
        <f>SUM(C99:C100)</f>
        <v>1921615</v>
      </c>
    </row>
    <row r="102" spans="1:3" ht="15.75" x14ac:dyDescent="0.25">
      <c r="A102" s="1"/>
      <c r="B102" s="32"/>
      <c r="C102" s="29"/>
    </row>
    <row r="103" spans="1:3" ht="15.75" x14ac:dyDescent="0.25">
      <c r="A103" s="30" t="s">
        <v>62</v>
      </c>
      <c r="B103" s="36" t="s">
        <v>63</v>
      </c>
      <c r="C103" s="18">
        <f>78695304+16485</f>
        <v>78711789</v>
      </c>
    </row>
    <row r="104" spans="1:3" ht="18" x14ac:dyDescent="0.4">
      <c r="A104" s="1"/>
      <c r="B104" s="19" t="s">
        <v>13</v>
      </c>
      <c r="C104" s="20">
        <f>21247732+4451</f>
        <v>21252183</v>
      </c>
    </row>
    <row r="105" spans="1:3" ht="15.75" x14ac:dyDescent="0.25">
      <c r="A105" s="1"/>
      <c r="B105" s="21" t="s">
        <v>14</v>
      </c>
      <c r="C105" s="22">
        <f>SUM(C103:C104)</f>
        <v>99963972</v>
      </c>
    </row>
    <row r="106" spans="1:3" ht="15.75" x14ac:dyDescent="0.25">
      <c r="A106" s="1"/>
      <c r="B106" s="21"/>
      <c r="C106" s="22"/>
    </row>
    <row r="107" spans="1:3" ht="31.5" x14ac:dyDescent="0.25">
      <c r="A107" s="1" t="s">
        <v>64</v>
      </c>
      <c r="B107" s="36" t="s">
        <v>65</v>
      </c>
      <c r="C107" s="18">
        <v>250000</v>
      </c>
    </row>
    <row r="108" spans="1:3" ht="15.75" x14ac:dyDescent="0.25">
      <c r="A108" s="1"/>
      <c r="B108" s="27"/>
      <c r="C108" s="27"/>
    </row>
    <row r="109" spans="1:3" ht="15.75" x14ac:dyDescent="0.25">
      <c r="A109" s="14" t="s">
        <v>66</v>
      </c>
      <c r="B109" s="21" t="s">
        <v>67</v>
      </c>
      <c r="C109" s="38">
        <f>C16+C20+C24+C29+C39+C43+C47+C51+C55+C57+C61+C65+C71+C77+C81+C85+C91+C101+C105+C33+C107+C95</f>
        <v>332486635</v>
      </c>
    </row>
  </sheetData>
  <mergeCells count="5">
    <mergeCell ref="B1:C1"/>
    <mergeCell ref="B2:C2"/>
    <mergeCell ref="B3:C3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2021-05-19T09:47:57Z</dcterms:created>
  <dcterms:modified xsi:type="dcterms:W3CDTF">2021-05-19T12:57:33Z</dcterms:modified>
</cp:coreProperties>
</file>