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2. mellékle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N22" i="1" l="1"/>
  <c r="N23" i="1" s="1"/>
  <c r="M22" i="1"/>
  <c r="M23" i="1" s="1"/>
  <c r="J22" i="1"/>
  <c r="J23" i="1" s="1"/>
  <c r="L21" i="1"/>
  <c r="K21" i="1"/>
  <c r="I21" i="1"/>
  <c r="H21" i="1"/>
  <c r="G21" i="1"/>
  <c r="F21" i="1"/>
  <c r="E21" i="1"/>
  <c r="D21" i="1"/>
  <c r="P21" i="1" s="1"/>
  <c r="C21" i="1"/>
  <c r="L20" i="1"/>
  <c r="K20" i="1"/>
  <c r="I20" i="1"/>
  <c r="H20" i="1"/>
  <c r="G20" i="1"/>
  <c r="F20" i="1"/>
  <c r="E20" i="1"/>
  <c r="Q20" i="1" s="1"/>
  <c r="D20" i="1"/>
  <c r="C20" i="1"/>
  <c r="O20" i="1" s="1"/>
  <c r="L19" i="1"/>
  <c r="K19" i="1"/>
  <c r="I19" i="1"/>
  <c r="H19" i="1"/>
  <c r="G19" i="1"/>
  <c r="F19" i="1"/>
  <c r="E19" i="1"/>
  <c r="D19" i="1"/>
  <c r="P19" i="1" s="1"/>
  <c r="C19" i="1"/>
  <c r="L18" i="1"/>
  <c r="K18" i="1"/>
  <c r="I18" i="1"/>
  <c r="H18" i="1"/>
  <c r="G18" i="1"/>
  <c r="F18" i="1"/>
  <c r="E18" i="1"/>
  <c r="Q18" i="1" s="1"/>
  <c r="D18" i="1"/>
  <c r="C18" i="1"/>
  <c r="O18" i="1" s="1"/>
  <c r="L17" i="1"/>
  <c r="I17" i="1"/>
  <c r="H17" i="1"/>
  <c r="G17" i="1"/>
  <c r="F17" i="1"/>
  <c r="E17" i="1"/>
  <c r="Q17" i="1" s="1"/>
  <c r="D17" i="1"/>
  <c r="C17" i="1"/>
  <c r="L16" i="1"/>
  <c r="K16" i="1"/>
  <c r="K22" i="1" s="1"/>
  <c r="I16" i="1"/>
  <c r="H16" i="1"/>
  <c r="H22" i="1" s="1"/>
  <c r="G16" i="1"/>
  <c r="F16" i="1"/>
  <c r="E16" i="1"/>
  <c r="D16" i="1"/>
  <c r="D22" i="1" s="1"/>
  <c r="C16" i="1"/>
  <c r="L15" i="1"/>
  <c r="K15" i="1"/>
  <c r="I15" i="1"/>
  <c r="H15" i="1"/>
  <c r="G15" i="1"/>
  <c r="F15" i="1"/>
  <c r="E15" i="1"/>
  <c r="Q15" i="1" s="1"/>
  <c r="D15" i="1"/>
  <c r="C15" i="1"/>
  <c r="O15" i="1" s="1"/>
  <c r="L14" i="1"/>
  <c r="K14" i="1"/>
  <c r="K23" i="1" s="1"/>
  <c r="I14" i="1"/>
  <c r="H14" i="1"/>
  <c r="H23" i="1" s="1"/>
  <c r="G14" i="1"/>
  <c r="F14" i="1"/>
  <c r="F23" i="1" s="1"/>
  <c r="E14" i="1"/>
  <c r="D14" i="1"/>
  <c r="D23" i="1" s="1"/>
  <c r="C14" i="1"/>
  <c r="E23" i="1" l="1"/>
  <c r="Q23" i="1" s="1"/>
  <c r="P15" i="1"/>
  <c r="R15" i="1" s="1"/>
  <c r="C22" i="1"/>
  <c r="G22" i="1"/>
  <c r="L22" i="1"/>
  <c r="Q19" i="1"/>
  <c r="R19" i="1" s="1"/>
  <c r="P20" i="1"/>
  <c r="O21" i="1"/>
  <c r="O17" i="1"/>
  <c r="O14" i="1"/>
  <c r="E22" i="1"/>
  <c r="Q22" i="1" s="1"/>
  <c r="I22" i="1"/>
  <c r="I23" i="1" s="1"/>
  <c r="P17" i="1"/>
  <c r="P18" i="1"/>
  <c r="O19" i="1"/>
  <c r="Q21" i="1"/>
  <c r="R21" i="1" s="1"/>
  <c r="R17" i="1"/>
  <c r="R18" i="1"/>
  <c r="P22" i="1"/>
  <c r="R20" i="1"/>
  <c r="G23" i="1"/>
  <c r="P23" i="1" s="1"/>
  <c r="R23" i="1" s="1"/>
  <c r="L23" i="1"/>
  <c r="R22" i="1"/>
  <c r="P14" i="1"/>
  <c r="C23" i="1"/>
  <c r="Q14" i="1"/>
  <c r="O16" i="1"/>
  <c r="P16" i="1"/>
  <c r="Q16" i="1"/>
  <c r="R14" i="1" l="1"/>
  <c r="R16" i="1"/>
  <c r="O23" i="1"/>
  <c r="O22" i="1"/>
</calcChain>
</file>

<file path=xl/sharedStrings.xml><?xml version="1.0" encoding="utf-8"?>
<sst xmlns="http://schemas.openxmlformats.org/spreadsheetml/2006/main" count="51" uniqueCount="43">
  <si>
    <t xml:space="preserve">SÁRVÁR VÁROS ÖNKORMÁNYZATA  </t>
  </si>
  <si>
    <t>BEVÉTELEINEK KÖLTSÉGVETÉSI SZERVENKÉNTI ALAKULÁSA</t>
  </si>
  <si>
    <t>2020. év</t>
  </si>
  <si>
    <t>adatok  Ft-ban</t>
  </si>
  <si>
    <t>Sorszám</t>
  </si>
  <si>
    <t>Megnevezés</t>
  </si>
  <si>
    <t xml:space="preserve">működési  bevételek                                                                              </t>
  </si>
  <si>
    <t xml:space="preserve">felhalmozási bevételek                                                 </t>
  </si>
  <si>
    <t xml:space="preserve">finanszírozási bevételek                                              </t>
  </si>
  <si>
    <t xml:space="preserve">központi, irányító szervi támogatás                                                         </t>
  </si>
  <si>
    <t>bevételek összesen:</t>
  </si>
  <si>
    <t>3. melléklet</t>
  </si>
  <si>
    <t>4. melléklet</t>
  </si>
  <si>
    <t>5. melléklet</t>
  </si>
  <si>
    <t>6. melléklet</t>
  </si>
  <si>
    <t>eredeti     előirányzat</t>
  </si>
  <si>
    <t>módosított    előirányzat</t>
  </si>
  <si>
    <t>teljesítés</t>
  </si>
  <si>
    <t>eredeti    előirányzat</t>
  </si>
  <si>
    <t>módosított   előirányzat</t>
  </si>
  <si>
    <t>módosított előirányzat</t>
  </si>
  <si>
    <t>eredeti előirányzat</t>
  </si>
  <si>
    <t>teljesítés %-a</t>
  </si>
  <si>
    <t>1.</t>
  </si>
  <si>
    <t>Sárvár Város Önkormányzata</t>
  </si>
  <si>
    <t>2.</t>
  </si>
  <si>
    <t>Sárvári Közös Önkormányzati Hivatal</t>
  </si>
  <si>
    <t>3.</t>
  </si>
  <si>
    <t>Intézmények Gazdálkodását Ellátó Szervezet</t>
  </si>
  <si>
    <t>4.</t>
  </si>
  <si>
    <t>Sárvári Cseperedő Bölcsőde</t>
  </si>
  <si>
    <t>5.</t>
  </si>
  <si>
    <t>Sárvári Gondozási és Gyermekjóléti Központ</t>
  </si>
  <si>
    <t>6.</t>
  </si>
  <si>
    <t>Sárvári Vármelléki Óvoda</t>
  </si>
  <si>
    <t>7.</t>
  </si>
  <si>
    <t>Sárvári Csicsergő Óvoda</t>
  </si>
  <si>
    <t>8.</t>
  </si>
  <si>
    <t>Nádasdy Kulturális Központ</t>
  </si>
  <si>
    <t>9.</t>
  </si>
  <si>
    <t>IGESZ összesen</t>
  </si>
  <si>
    <t>10.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</si>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</sst>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.0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3">
    <xf numFmtId="0" fontId="0" fillId="0" borderId="0" xfId="0"/>
    <xf numFmtId="0" fontId="5" fillId="0" borderId="0" xfId="0" applyFont="1" applyAlignment="1">
      <alignment horizontal="left"/>
    </xf>
    <xf numFmtId="164" fontId="6" fillId="0" borderId="0" xfId="1" applyNumberFormat="1" applyFont="1" applyAlignment="1"/>
    <xf numFmtId="164" fontId="7" fillId="0" borderId="0" xfId="1" applyNumberFormat="1" applyFont="1"/>
    <xf numFmtId="0" fontId="2" fillId="0" borderId="0" xfId="0" applyFont="1"/>
    <xf numFmtId="0" fontId="4" fillId="0" borderId="0" xfId="0" applyFont="1"/>
    <xf numFmtId="0" fontId="9" fillId="0" borderId="0" xfId="2" applyFont="1" applyAlignment="1">
      <alignment horizontal="center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 applyAlignment="1"/>
    <xf numFmtId="0" fontId="0" fillId="0" borderId="11" xfId="0" applyFill="1" applyBorder="1" applyAlignment="1">
      <alignment horizontal="right"/>
    </xf>
    <xf numFmtId="0" fontId="4" fillId="0" borderId="12" xfId="2" applyFont="1" applyFill="1" applyBorder="1" applyAlignment="1">
      <alignment horizontal="left" wrapText="1"/>
    </xf>
    <xf numFmtId="164" fontId="11" fillId="0" borderId="13" xfId="1" applyNumberFormat="1" applyFont="1" applyFill="1" applyBorder="1"/>
    <xf numFmtId="164" fontId="11" fillId="0" borderId="14" xfId="1" applyNumberFormat="1" applyFont="1" applyFill="1" applyBorder="1"/>
    <xf numFmtId="164" fontId="11" fillId="0" borderId="15" xfId="1" applyNumberFormat="1" applyFont="1" applyFill="1" applyBorder="1"/>
    <xf numFmtId="164" fontId="11" fillId="0" borderId="16" xfId="1" applyNumberFormat="1" applyFont="1" applyFill="1" applyBorder="1"/>
    <xf numFmtId="41" fontId="11" fillId="0" borderId="16" xfId="0" applyNumberFormat="1" applyFont="1" applyFill="1" applyBorder="1"/>
    <xf numFmtId="41" fontId="12" fillId="0" borderId="13" xfId="1" applyNumberFormat="1" applyFont="1" applyFill="1" applyBorder="1"/>
    <xf numFmtId="41" fontId="12" fillId="0" borderId="17" xfId="1" applyNumberFormat="1" applyFont="1" applyFill="1" applyBorder="1"/>
    <xf numFmtId="41" fontId="12" fillId="0" borderId="15" xfId="0" applyNumberFormat="1" applyFont="1" applyFill="1" applyBorder="1"/>
    <xf numFmtId="164" fontId="11" fillId="0" borderId="13" xfId="0" applyNumberFormat="1" applyFont="1" applyFill="1" applyBorder="1"/>
    <xf numFmtId="164" fontId="11" fillId="0" borderId="18" xfId="0" applyNumberFormat="1" applyFont="1" applyFill="1" applyBorder="1"/>
    <xf numFmtId="165" fontId="4" fillId="0" borderId="15" xfId="0" applyNumberFormat="1" applyFont="1" applyFill="1" applyBorder="1"/>
    <xf numFmtId="0" fontId="4" fillId="0" borderId="0" xfId="0" applyFont="1" applyFill="1"/>
    <xf numFmtId="0" fontId="0" fillId="0" borderId="0" xfId="0" applyFill="1"/>
    <xf numFmtId="0" fontId="0" fillId="0" borderId="19" xfId="0" applyBorder="1" applyAlignment="1">
      <alignment horizontal="right"/>
    </xf>
    <xf numFmtId="0" fontId="4" fillId="0" borderId="20" xfId="2" applyFont="1" applyBorder="1" applyAlignment="1">
      <alignment horizontal="left" wrapText="1"/>
    </xf>
    <xf numFmtId="164" fontId="11" fillId="0" borderId="21" xfId="1" applyNumberFormat="1" applyFont="1" applyBorder="1"/>
    <xf numFmtId="164" fontId="11" fillId="0" borderId="16" xfId="1" applyNumberFormat="1" applyFont="1" applyBorder="1"/>
    <xf numFmtId="41" fontId="11" fillId="0" borderId="22" xfId="0" applyNumberFormat="1" applyFont="1" applyBorder="1"/>
    <xf numFmtId="41" fontId="12" fillId="0" borderId="23" xfId="2" applyNumberFormat="1" applyFont="1" applyBorder="1"/>
    <xf numFmtId="164" fontId="11" fillId="0" borderId="13" xfId="0" applyNumberFormat="1" applyFont="1" applyBorder="1"/>
    <xf numFmtId="164" fontId="11" fillId="0" borderId="18" xfId="0" applyNumberFormat="1" applyFont="1" applyBorder="1"/>
    <xf numFmtId="165" fontId="4" fillId="0" borderId="15" xfId="0" applyNumberFormat="1" applyFont="1" applyBorder="1"/>
    <xf numFmtId="164" fontId="4" fillId="0" borderId="0" xfId="0" applyNumberFormat="1" applyFont="1"/>
    <xf numFmtId="164" fontId="4" fillId="0" borderId="0" xfId="0" applyNumberFormat="1" applyFont="1" applyFill="1" applyBorder="1"/>
    <xf numFmtId="0" fontId="4" fillId="0" borderId="20" xfId="2" applyFont="1" applyBorder="1" applyAlignment="1">
      <alignment horizontal="left"/>
    </xf>
    <xf numFmtId="0" fontId="4" fillId="0" borderId="20" xfId="2" applyFont="1" applyBorder="1"/>
    <xf numFmtId="0" fontId="4" fillId="0" borderId="24" xfId="2" quotePrefix="1" applyFont="1" applyBorder="1" applyAlignment="1">
      <alignment horizontal="left" wrapText="1"/>
    </xf>
    <xf numFmtId="164" fontId="11" fillId="0" borderId="25" xfId="1" applyNumberFormat="1" applyFont="1" applyFill="1" applyBorder="1"/>
    <xf numFmtId="164" fontId="11" fillId="0" borderId="26" xfId="1" applyNumberFormat="1" applyFont="1" applyFill="1" applyBorder="1"/>
    <xf numFmtId="164" fontId="11" fillId="0" borderId="27" xfId="1" applyNumberFormat="1" applyFont="1" applyBorder="1"/>
    <xf numFmtId="164" fontId="11" fillId="0" borderId="28" xfId="1" applyNumberFormat="1" applyFont="1" applyBorder="1"/>
    <xf numFmtId="41" fontId="11" fillId="0" borderId="28" xfId="0" applyNumberFormat="1" applyFont="1" applyBorder="1"/>
    <xf numFmtId="41" fontId="12" fillId="0" borderId="25" xfId="1" applyNumberFormat="1" applyFont="1" applyFill="1" applyBorder="1"/>
    <xf numFmtId="41" fontId="12" fillId="0" borderId="26" xfId="2" applyNumberFormat="1" applyFont="1" applyBorder="1"/>
    <xf numFmtId="41" fontId="12" fillId="0" borderId="27" xfId="0" applyNumberFormat="1" applyFont="1" applyFill="1" applyBorder="1"/>
    <xf numFmtId="164" fontId="11" fillId="0" borderId="25" xfId="0" applyNumberFormat="1" applyFont="1" applyBorder="1"/>
    <xf numFmtId="164" fontId="11" fillId="0" borderId="24" xfId="0" applyNumberFormat="1" applyFont="1" applyBorder="1"/>
    <xf numFmtId="165" fontId="4" fillId="0" borderId="27" xfId="0" applyNumberFormat="1" applyFont="1" applyBorder="1"/>
    <xf numFmtId="0" fontId="13" fillId="0" borderId="1" xfId="2" applyFont="1" applyBorder="1"/>
    <xf numFmtId="164" fontId="14" fillId="0" borderId="29" xfId="1" applyNumberFormat="1" applyFont="1" applyBorder="1"/>
    <xf numFmtId="164" fontId="14" fillId="0" borderId="30" xfId="1" applyNumberFormat="1" applyFont="1" applyBorder="1"/>
    <xf numFmtId="164" fontId="15" fillId="0" borderId="29" xfId="1" applyNumberFormat="1" applyFont="1" applyBorder="1"/>
    <xf numFmtId="164" fontId="15" fillId="0" borderId="30" xfId="1" applyNumberFormat="1" applyFont="1" applyBorder="1"/>
    <xf numFmtId="41" fontId="16" fillId="0" borderId="29" xfId="1" applyNumberFormat="1" applyFont="1" applyBorder="1"/>
    <xf numFmtId="41" fontId="17" fillId="0" borderId="17" xfId="1" applyNumberFormat="1" applyFont="1" applyBorder="1"/>
    <xf numFmtId="41" fontId="16" fillId="0" borderId="10" xfId="1" applyNumberFormat="1" applyFont="1" applyBorder="1"/>
    <xf numFmtId="164" fontId="11" fillId="0" borderId="29" xfId="0" applyNumberFormat="1" applyFont="1" applyBorder="1"/>
    <xf numFmtId="164" fontId="11" fillId="0" borderId="7" xfId="0" applyNumberFormat="1" applyFont="1" applyBorder="1"/>
    <xf numFmtId="164" fontId="11" fillId="0" borderId="10" xfId="0" applyNumberFormat="1" applyFont="1" applyBorder="1"/>
    <xf numFmtId="165" fontId="4" fillId="0" borderId="10" xfId="0" applyNumberFormat="1" applyFont="1" applyBorder="1"/>
    <xf numFmtId="0" fontId="9" fillId="0" borderId="31" xfId="2" applyFont="1" applyBorder="1"/>
    <xf numFmtId="164" fontId="15" fillId="0" borderId="32" xfId="1" applyNumberFormat="1" applyFont="1" applyBorder="1"/>
    <xf numFmtId="164" fontId="15" fillId="0" borderId="32" xfId="1" applyNumberFormat="1" applyFont="1" applyFill="1" applyBorder="1"/>
    <xf numFmtId="41" fontId="17" fillId="0" borderId="29" xfId="1" applyNumberFormat="1" applyFont="1" applyBorder="1"/>
    <xf numFmtId="41" fontId="17" fillId="0" borderId="32" xfId="1" applyNumberFormat="1" applyFont="1" applyBorder="1"/>
    <xf numFmtId="164" fontId="15" fillId="0" borderId="29" xfId="0" applyNumberFormat="1" applyFont="1" applyFill="1" applyBorder="1"/>
    <xf numFmtId="164" fontId="15" fillId="0" borderId="33" xfId="0" applyNumberFormat="1" applyFont="1" applyFill="1" applyBorder="1"/>
    <xf numFmtId="164" fontId="15" fillId="0" borderId="7" xfId="0" applyNumberFormat="1" applyFont="1" applyFill="1" applyBorder="1"/>
    <xf numFmtId="165" fontId="9" fillId="0" borderId="32" xfId="0" applyNumberFormat="1" applyFont="1" applyBorder="1"/>
    <xf numFmtId="164" fontId="4" fillId="0" borderId="0" xfId="0" applyNumberFormat="1" applyFont="1" applyFill="1"/>
    <xf numFmtId="164" fontId="4" fillId="0" borderId="2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 wrapText="1"/>
    </xf>
    <xf numFmtId="164" fontId="10" fillId="0" borderId="6" xfId="1" applyNumberFormat="1" applyFont="1" applyFill="1" applyBorder="1" applyAlignment="1">
      <alignment horizontal="center" vertical="center" wrapText="1"/>
    </xf>
    <xf numFmtId="164" fontId="10" fillId="0" borderId="10" xfId="1" applyNumberFormat="1" applyFont="1" applyFill="1" applyBorder="1" applyAlignment="1">
      <alignment horizontal="center" vertical="center" wrapText="1"/>
    </xf>
    <xf numFmtId="164" fontId="10" fillId="0" borderId="6" xfId="1" applyNumberFormat="1" applyFont="1" applyBorder="1" applyAlignment="1">
      <alignment horizontal="center" vertical="center" wrapText="1"/>
    </xf>
    <xf numFmtId="164" fontId="10" fillId="0" borderId="10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164" fontId="4" fillId="0" borderId="7" xfId="1" applyNumberFormat="1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164" fontId="9" fillId="0" borderId="7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164" fontId="4" fillId="0" borderId="10" xfId="1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9" fillId="0" borderId="0" xfId="2" applyFont="1" applyBorder="1" applyAlignment="1">
      <alignment horizontal="center" vertical="center"/>
    </xf>
    <xf numFmtId="164" fontId="9" fillId="0" borderId="4" xfId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4" fillId="0" borderId="1" xfId="0" applyFont="1" applyBorder="1" applyAlignment="1">
      <alignment horizontal="right"/>
    </xf>
  </cellXfs>
  <cellStyles count="17">
    <cellStyle name="Ezres" xfId="1" builtinId="3"/>
    <cellStyle name="Ezres 2" xfId="3"/>
    <cellStyle name="Ezres 2 2" xfId="4"/>
    <cellStyle name="Ezres 2 3" xfId="5"/>
    <cellStyle name="Ezres 3" xfId="6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KTGV99" xfId="2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nesb/AppData/Local/Microsoft/Windows/INetCache/Content.Outlook/G7SI0XX0/2020.%20&#233;vi%20besz&#225;mol&#243;%20-%20mell&#233;klet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1.bev. forrásonként"/>
      <sheetName val="2. bev.intézm."/>
      <sheetName val="3.működési bevételek"/>
      <sheetName val="4.felhalmozási bevételek "/>
      <sheetName val="5.finanszírozási bev."/>
      <sheetName val="6. köt. önként váll. bevét."/>
      <sheetName val="7.intézményfinanszírozás"/>
      <sheetName val="8. kiadások"/>
      <sheetName val="9. működ.kiad."/>
      <sheetName val="10. felhalmozási kiadások"/>
      <sheetName val="11. finanszírozási kiadások"/>
      <sheetName val="12.köt.önk.állmig. fel."/>
      <sheetName val="13. működési pe. átad. "/>
      <sheetName val="14.szoc. kiadások "/>
      <sheetName val="15.Beruházások"/>
      <sheetName val="16. Felújítások"/>
      <sheetName val="17. közgazd.mérleg"/>
      <sheetName val="18 pénzeszközök "/>
      <sheetName val="19.Mérleg "/>
      <sheetName val="20.mérleg intézm."/>
      <sheetName val="21. Vagyon kim."/>
      <sheetName val="22. Összesített vagyon "/>
      <sheetName val="23.SKÖH vagyon "/>
      <sheetName val="24. Önk.vagyona"/>
      <sheetName val="25.IGESZ és int."/>
      <sheetName val="26. részesedések"/>
      <sheetName val="27.maradvány"/>
      <sheetName val="28. maradvány intézm."/>
      <sheetName val="29.kezességv."/>
      <sheetName val="30. többéve kihat.felad."/>
      <sheetName val="31. létszám"/>
      <sheetName val="32. közvetett tám."/>
      <sheetName val="33. juttatások"/>
      <sheetName val="34.EU támog."/>
      <sheetName val="35.AKÜ fizetési köt."/>
      <sheetName val="36. eredménykim."/>
      <sheetName val="37. TE. állományának alakulása"/>
      <sheetName val="38.eszközök értékv. "/>
      <sheetName val="39. kiegészítő tájékoztató  "/>
      <sheetName val="40. melléklet"/>
      <sheetName val="41. melléklet"/>
      <sheetName val="42. melléklet"/>
      <sheetName val="43. melléklet"/>
      <sheetName val="44. melléklet"/>
      <sheetName val="45. melléklet"/>
      <sheetName val=" 46. melléklet"/>
      <sheetName val="47. melléklet"/>
      <sheetName val="48.melléklet"/>
      <sheetName val="49. melléklet"/>
      <sheetName val="50. melléklet"/>
    </sheetNames>
    <sheetDataSet>
      <sheetData sheetId="0"/>
      <sheetData sheetId="1"/>
      <sheetData sheetId="2"/>
      <sheetData sheetId="3">
        <row r="13">
          <cell r="Q13">
            <v>2958183037</v>
          </cell>
          <cell r="R13">
            <v>5121458714</v>
          </cell>
          <cell r="S13">
            <v>5035211121</v>
          </cell>
        </row>
        <row r="14">
          <cell r="Q14">
            <v>6682386</v>
          </cell>
          <cell r="R14">
            <v>6682386</v>
          </cell>
          <cell r="S14">
            <v>5260440</v>
          </cell>
        </row>
        <row r="15">
          <cell r="Q15">
            <v>48841823</v>
          </cell>
          <cell r="R15">
            <v>49191098</v>
          </cell>
          <cell r="S15">
            <v>44854966</v>
          </cell>
        </row>
        <row r="16">
          <cell r="Q16">
            <v>5400527</v>
          </cell>
          <cell r="R16">
            <v>5400527</v>
          </cell>
          <cell r="S16">
            <v>3968638</v>
          </cell>
        </row>
        <row r="17">
          <cell r="Q17">
            <v>122295000</v>
          </cell>
          <cell r="R17">
            <v>130080100</v>
          </cell>
          <cell r="S17">
            <v>131958208</v>
          </cell>
        </row>
        <row r="18">
          <cell r="Q18">
            <v>10589100</v>
          </cell>
          <cell r="R18">
            <v>10589100</v>
          </cell>
          <cell r="S18">
            <v>8050657</v>
          </cell>
        </row>
        <row r="19">
          <cell r="Q19">
            <v>0</v>
          </cell>
          <cell r="R19">
            <v>111897</v>
          </cell>
          <cell r="S19">
            <v>111897</v>
          </cell>
        </row>
        <row r="20">
          <cell r="Q20">
            <v>59067444</v>
          </cell>
          <cell r="R20">
            <v>68733236</v>
          </cell>
          <cell r="S20">
            <v>36535280</v>
          </cell>
        </row>
      </sheetData>
      <sheetData sheetId="4">
        <row r="13">
          <cell r="L13">
            <v>70307790</v>
          </cell>
          <cell r="M13">
            <v>807168578</v>
          </cell>
          <cell r="N13">
            <v>834040388</v>
          </cell>
        </row>
        <row r="14">
          <cell r="H14">
            <v>393701</v>
          </cell>
          <cell r="L14">
            <v>0</v>
          </cell>
          <cell r="M14">
            <v>0</v>
          </cell>
        </row>
        <row r="15">
          <cell r="L15">
            <v>0</v>
          </cell>
          <cell r="M15">
            <v>0</v>
          </cell>
        </row>
        <row r="16">
          <cell r="L16">
            <v>0</v>
          </cell>
          <cell r="M16">
            <v>0</v>
          </cell>
        </row>
        <row r="17">
          <cell r="L17">
            <v>0</v>
          </cell>
          <cell r="M17">
            <v>0</v>
          </cell>
        </row>
        <row r="18">
          <cell r="L18">
            <v>0</v>
          </cell>
          <cell r="M18">
            <v>0</v>
          </cell>
        </row>
        <row r="19">
          <cell r="L19">
            <v>0</v>
          </cell>
          <cell r="M19">
            <v>0</v>
          </cell>
        </row>
        <row r="20">
          <cell r="L20">
            <v>0</v>
          </cell>
          <cell r="M20">
            <v>3558558</v>
          </cell>
          <cell r="N20">
            <v>3558558</v>
          </cell>
        </row>
      </sheetData>
      <sheetData sheetId="5">
        <row r="14">
          <cell r="O14">
            <v>635295742</v>
          </cell>
          <cell r="Q14">
            <v>800463261</v>
          </cell>
          <cell r="S14">
            <v>-1379890917</v>
          </cell>
        </row>
        <row r="15">
          <cell r="O15">
            <v>0</v>
          </cell>
          <cell r="Q15">
            <v>28285895</v>
          </cell>
          <cell r="S15">
            <v>484862402</v>
          </cell>
        </row>
        <row r="16">
          <cell r="O16">
            <v>0</v>
          </cell>
          <cell r="Q16">
            <v>10719835</v>
          </cell>
          <cell r="S16">
            <v>114399864</v>
          </cell>
        </row>
        <row r="17">
          <cell r="O17">
            <v>0</v>
          </cell>
          <cell r="S17">
            <v>100680456</v>
          </cell>
        </row>
        <row r="18">
          <cell r="O18">
            <v>0</v>
          </cell>
          <cell r="Q18">
            <v>23883562</v>
          </cell>
          <cell r="S18">
            <v>123584615</v>
          </cell>
        </row>
        <row r="19">
          <cell r="O19">
            <v>0</v>
          </cell>
          <cell r="Q19">
            <v>11450048</v>
          </cell>
          <cell r="S19">
            <v>257266201</v>
          </cell>
        </row>
        <row r="20">
          <cell r="O20">
            <v>0</v>
          </cell>
          <cell r="Q20">
            <v>15305779</v>
          </cell>
          <cell r="S20">
            <v>154562200</v>
          </cell>
        </row>
        <row r="21">
          <cell r="O21">
            <v>0</v>
          </cell>
          <cell r="Q21">
            <v>4434959</v>
          </cell>
          <cell r="S21">
            <v>144535179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40"/>
  <sheetViews>
    <sheetView tabSelected="1" zoomScaleNormal="100" workbookViewId="0">
      <selection activeCell="B2" sqref="B2:R2"/>
    </sheetView>
  </sheetViews>
  <sheetFormatPr defaultRowHeight="12.75" x14ac:dyDescent="0.2"/>
  <cols>
    <col min="1" max="1" width="3.140625" customWidth="1"/>
    <col min="2" max="2" width="20.7109375" customWidth="1"/>
    <col min="3" max="3" width="16.42578125" customWidth="1"/>
    <col min="4" max="4" width="16.140625" customWidth="1"/>
    <col min="5" max="5" width="16.5703125" customWidth="1"/>
    <col min="6" max="6" width="15.28515625" customWidth="1"/>
    <col min="7" max="7" width="15.5703125" customWidth="1"/>
    <col min="8" max="8" width="15.28515625" customWidth="1"/>
    <col min="9" max="9" width="15.5703125" customWidth="1"/>
    <col min="10" max="10" width="15.42578125" customWidth="1"/>
    <col min="11" max="11" width="16.7109375" customWidth="1"/>
    <col min="12" max="12" width="17" customWidth="1"/>
    <col min="13" max="13" width="17.85546875" customWidth="1"/>
    <col min="14" max="14" width="16.5703125" customWidth="1"/>
    <col min="15" max="15" width="18" customWidth="1"/>
    <col min="16" max="16" width="16.5703125" customWidth="1"/>
    <col min="17" max="17" width="16.42578125" customWidth="1"/>
    <col min="18" max="18" width="5.140625" customWidth="1"/>
    <col min="19" max="19" width="24.85546875" customWidth="1"/>
    <col min="20" max="20" width="17.42578125" customWidth="1"/>
    <col min="21" max="21" width="13.7109375" customWidth="1"/>
  </cols>
  <sheetData>
    <row r="1" spans="1:20" x14ac:dyDescent="0.2">
      <c r="B1" s="1"/>
      <c r="C1" s="2"/>
      <c r="D1" s="2"/>
      <c r="E1" s="2"/>
      <c r="F1" s="2"/>
      <c r="G1" s="2"/>
      <c r="H1" s="2"/>
      <c r="I1" s="3"/>
      <c r="J1" s="4"/>
    </row>
    <row r="2" spans="1:20" ht="21.95" customHeight="1" x14ac:dyDescent="0.25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5"/>
      <c r="T2" s="5"/>
    </row>
    <row r="3" spans="1:20" ht="21.95" customHeight="1" x14ac:dyDescent="0.25">
      <c r="B3" s="101" t="s">
        <v>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5"/>
      <c r="T3" s="5"/>
    </row>
    <row r="4" spans="1:20" ht="21.95" customHeight="1" x14ac:dyDescent="0.25">
      <c r="B4" s="101" t="s">
        <v>1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5"/>
      <c r="T4" s="5"/>
    </row>
    <row r="5" spans="1:20" ht="21.95" customHeight="1" x14ac:dyDescent="0.25">
      <c r="B5" s="101" t="s">
        <v>2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5"/>
      <c r="T5" s="5"/>
    </row>
    <row r="6" spans="1:20" ht="21.95" customHeight="1" x14ac:dyDescent="0.2">
      <c r="B6" s="6"/>
      <c r="C6" s="7"/>
      <c r="D6" s="7"/>
      <c r="E6" s="7"/>
      <c r="F6" s="7"/>
      <c r="G6" s="7"/>
      <c r="H6" s="7"/>
      <c r="I6" s="8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1.95" customHeight="1" thickBot="1" x14ac:dyDescent="0.25">
      <c r="B7" s="6"/>
      <c r="C7" s="7"/>
      <c r="D7" s="7"/>
      <c r="E7" s="7"/>
      <c r="F7" s="7"/>
      <c r="G7" s="7"/>
      <c r="H7" s="7"/>
      <c r="I7" s="8"/>
      <c r="J7" s="5"/>
      <c r="K7" s="5"/>
      <c r="L7" s="5"/>
      <c r="M7" s="5"/>
      <c r="N7" s="5"/>
      <c r="O7" s="5"/>
      <c r="P7" s="5"/>
      <c r="Q7" s="102" t="s">
        <v>3</v>
      </c>
      <c r="R7" s="102"/>
      <c r="S7" s="5"/>
      <c r="T7" s="5"/>
    </row>
    <row r="8" spans="1:20" ht="37.5" customHeight="1" x14ac:dyDescent="0.2">
      <c r="A8" s="94" t="s">
        <v>4</v>
      </c>
      <c r="B8" s="82" t="s">
        <v>5</v>
      </c>
      <c r="C8" s="98" t="s">
        <v>6</v>
      </c>
      <c r="D8" s="99"/>
      <c r="E8" s="100"/>
      <c r="F8" s="98" t="s">
        <v>7</v>
      </c>
      <c r="G8" s="99"/>
      <c r="H8" s="100"/>
      <c r="I8" s="98" t="s">
        <v>8</v>
      </c>
      <c r="J8" s="99"/>
      <c r="K8" s="100"/>
      <c r="L8" s="98" t="s">
        <v>9</v>
      </c>
      <c r="M8" s="99"/>
      <c r="N8" s="100"/>
      <c r="O8" s="81" t="s">
        <v>10</v>
      </c>
      <c r="P8" s="82"/>
      <c r="Q8" s="82"/>
      <c r="R8" s="83"/>
      <c r="S8" s="5"/>
      <c r="T8" s="5"/>
    </row>
    <row r="9" spans="1:20" ht="37.5" customHeight="1" thickBot="1" x14ac:dyDescent="0.25">
      <c r="A9" s="95"/>
      <c r="B9" s="97"/>
      <c r="C9" s="87" t="s">
        <v>11</v>
      </c>
      <c r="D9" s="88"/>
      <c r="E9" s="89"/>
      <c r="F9" s="87" t="s">
        <v>12</v>
      </c>
      <c r="G9" s="88"/>
      <c r="H9" s="89"/>
      <c r="I9" s="87" t="s">
        <v>13</v>
      </c>
      <c r="J9" s="88"/>
      <c r="K9" s="89"/>
      <c r="L9" s="87" t="s">
        <v>14</v>
      </c>
      <c r="M9" s="88"/>
      <c r="N9" s="89"/>
      <c r="O9" s="84"/>
      <c r="P9" s="85"/>
      <c r="Q9" s="85"/>
      <c r="R9" s="86"/>
      <c r="S9" s="5"/>
      <c r="T9" s="5"/>
    </row>
    <row r="10" spans="1:20" ht="21.95" customHeight="1" x14ac:dyDescent="0.2">
      <c r="A10" s="95"/>
      <c r="B10" s="97"/>
      <c r="C10" s="90" t="s">
        <v>15</v>
      </c>
      <c r="D10" s="90" t="s">
        <v>16</v>
      </c>
      <c r="E10" s="72" t="s">
        <v>17</v>
      </c>
      <c r="F10" s="90" t="s">
        <v>18</v>
      </c>
      <c r="G10" s="90" t="s">
        <v>19</v>
      </c>
      <c r="H10" s="79" t="s">
        <v>17</v>
      </c>
      <c r="I10" s="90" t="s">
        <v>18</v>
      </c>
      <c r="J10" s="90" t="s">
        <v>20</v>
      </c>
      <c r="K10" s="79" t="s">
        <v>17</v>
      </c>
      <c r="L10" s="74" t="s">
        <v>18</v>
      </c>
      <c r="M10" s="74" t="s">
        <v>20</v>
      </c>
      <c r="N10" s="76" t="s">
        <v>17</v>
      </c>
      <c r="O10" s="71" t="s">
        <v>21</v>
      </c>
      <c r="P10" s="78" t="s">
        <v>20</v>
      </c>
      <c r="Q10" s="71" t="s">
        <v>17</v>
      </c>
      <c r="R10" s="71" t="s">
        <v>22</v>
      </c>
      <c r="S10" s="5"/>
      <c r="T10" s="5"/>
    </row>
    <row r="11" spans="1:20" ht="21.95" customHeight="1" x14ac:dyDescent="0.2">
      <c r="A11" s="95"/>
      <c r="B11" s="97"/>
      <c r="C11" s="90"/>
      <c r="D11" s="90"/>
      <c r="E11" s="92"/>
      <c r="F11" s="90"/>
      <c r="G11" s="90"/>
      <c r="H11" s="79"/>
      <c r="I11" s="90"/>
      <c r="J11" s="90"/>
      <c r="K11" s="79"/>
      <c r="L11" s="74"/>
      <c r="M11" s="74"/>
      <c r="N11" s="76"/>
      <c r="O11" s="72"/>
      <c r="P11" s="79"/>
      <c r="Q11" s="72"/>
      <c r="R11" s="72"/>
      <c r="S11" s="5"/>
      <c r="T11" s="5"/>
    </row>
    <row r="12" spans="1:20" ht="21.95" customHeight="1" x14ac:dyDescent="0.2">
      <c r="A12" s="95"/>
      <c r="B12" s="97"/>
      <c r="C12" s="90"/>
      <c r="D12" s="90"/>
      <c r="E12" s="92"/>
      <c r="F12" s="90"/>
      <c r="G12" s="90"/>
      <c r="H12" s="79"/>
      <c r="I12" s="90"/>
      <c r="J12" s="90"/>
      <c r="K12" s="79"/>
      <c r="L12" s="74"/>
      <c r="M12" s="74"/>
      <c r="N12" s="76"/>
      <c r="O12" s="72"/>
      <c r="P12" s="79"/>
      <c r="Q12" s="72"/>
      <c r="R12" s="72"/>
      <c r="S12" s="5"/>
      <c r="T12" s="5"/>
    </row>
    <row r="13" spans="1:20" ht="21.95" customHeight="1" thickBot="1" x14ac:dyDescent="0.25">
      <c r="A13" s="96"/>
      <c r="B13" s="85"/>
      <c r="C13" s="91"/>
      <c r="D13" s="91"/>
      <c r="E13" s="93"/>
      <c r="F13" s="91"/>
      <c r="G13" s="91"/>
      <c r="H13" s="80"/>
      <c r="I13" s="91"/>
      <c r="J13" s="91"/>
      <c r="K13" s="80"/>
      <c r="L13" s="75"/>
      <c r="M13" s="75"/>
      <c r="N13" s="77"/>
      <c r="O13" s="73"/>
      <c r="P13" s="80"/>
      <c r="Q13" s="73"/>
      <c r="R13" s="73"/>
      <c r="S13" s="5"/>
      <c r="T13" s="5"/>
    </row>
    <row r="14" spans="1:20" s="23" customFormat="1" ht="35.1" customHeight="1" x14ac:dyDescent="0.25">
      <c r="A14" s="9" t="s">
        <v>23</v>
      </c>
      <c r="B14" s="10" t="s">
        <v>24</v>
      </c>
      <c r="C14" s="11">
        <f>'[1]3.működési bevételek'!Q13</f>
        <v>2958183037</v>
      </c>
      <c r="D14" s="12">
        <f>'[1]3.működési bevételek'!R13</f>
        <v>5121458714</v>
      </c>
      <c r="E14" s="13">
        <f>'[1]3.működési bevételek'!S13</f>
        <v>5035211121</v>
      </c>
      <c r="F14" s="11">
        <f>'[1]4.felhalmozási bevételek '!L13</f>
        <v>70307790</v>
      </c>
      <c r="G14" s="12">
        <f>'[1]4.felhalmozási bevételek '!M13</f>
        <v>807168578</v>
      </c>
      <c r="H14" s="14">
        <f>'[1]4.felhalmozási bevételek '!N13</f>
        <v>834040388</v>
      </c>
      <c r="I14" s="11">
        <f>'[1]5.finanszírozási bev.'!O14</f>
        <v>635295742</v>
      </c>
      <c r="J14" s="12">
        <v>759145177</v>
      </c>
      <c r="K14" s="15">
        <f>'[1]5.finanszírozási bev.'!Q14</f>
        <v>800463261</v>
      </c>
      <c r="L14" s="16">
        <f>'[1]5.finanszírozási bev.'!S14</f>
        <v>-1379890917</v>
      </c>
      <c r="M14" s="17">
        <v>-1447263070</v>
      </c>
      <c r="N14" s="18">
        <v>-1447263070</v>
      </c>
      <c r="O14" s="19">
        <f>C14+F14+I14+L14</f>
        <v>2283895652</v>
      </c>
      <c r="P14" s="20">
        <f>D14+G14+J14+M14</f>
        <v>5240509399</v>
      </c>
      <c r="Q14" s="19">
        <f>E14+H14+K14+N14</f>
        <v>5222451700</v>
      </c>
      <c r="R14" s="21">
        <f>Q14/P14*100</f>
        <v>99.655420921419477</v>
      </c>
      <c r="S14" s="22"/>
      <c r="T14" s="22"/>
    </row>
    <row r="15" spans="1:20" ht="35.1" customHeight="1" x14ac:dyDescent="0.25">
      <c r="A15" s="24" t="s">
        <v>25</v>
      </c>
      <c r="B15" s="25" t="s">
        <v>26</v>
      </c>
      <c r="C15" s="11">
        <f>'[1]3.működési bevételek'!Q14</f>
        <v>6682386</v>
      </c>
      <c r="D15" s="12">
        <f>'[1]3.működési bevételek'!R14</f>
        <v>6682386</v>
      </c>
      <c r="E15" s="26">
        <f>'[1]3.működési bevételek'!S14</f>
        <v>5260440</v>
      </c>
      <c r="F15" s="11">
        <f>'[1]4.felhalmozási bevételek '!L14</f>
        <v>0</v>
      </c>
      <c r="G15" s="12">
        <f>'[1]4.felhalmozási bevételek '!M14</f>
        <v>0</v>
      </c>
      <c r="H15" s="27">
        <f>'[1]4.felhalmozási bevételek '!H14</f>
        <v>393701</v>
      </c>
      <c r="I15" s="11">
        <f>'[1]5.finanszírozási bev.'!O15</f>
        <v>0</v>
      </c>
      <c r="J15" s="12">
        <v>28285895</v>
      </c>
      <c r="K15" s="28">
        <f>'[1]5.finanszírozási bev.'!Q15</f>
        <v>28285895</v>
      </c>
      <c r="L15" s="16">
        <f>'[1]5.finanszírozási bev.'!S15</f>
        <v>484862402</v>
      </c>
      <c r="M15" s="29">
        <v>451565399</v>
      </c>
      <c r="N15" s="18">
        <v>451565399</v>
      </c>
      <c r="O15" s="30">
        <f t="shared" ref="O15:Q22" si="0">C15+F15+I15+L15</f>
        <v>491544788</v>
      </c>
      <c r="P15" s="31">
        <f t="shared" si="0"/>
        <v>486533680</v>
      </c>
      <c r="Q15" s="30">
        <f t="shared" si="0"/>
        <v>485505435</v>
      </c>
      <c r="R15" s="32">
        <f t="shared" ref="R15:R23" si="1">Q15/P15*100</f>
        <v>99.788659029730482</v>
      </c>
      <c r="S15" s="33"/>
      <c r="T15" s="33"/>
    </row>
    <row r="16" spans="1:20" ht="42" customHeight="1" x14ac:dyDescent="0.25">
      <c r="A16" s="24" t="s">
        <v>27</v>
      </c>
      <c r="B16" s="25" t="s">
        <v>28</v>
      </c>
      <c r="C16" s="11">
        <f>'[1]3.működési bevételek'!Q15</f>
        <v>48841823</v>
      </c>
      <c r="D16" s="12">
        <f>'[1]3.működési bevételek'!R15</f>
        <v>49191098</v>
      </c>
      <c r="E16" s="26">
        <f>'[1]3.működési bevételek'!S15</f>
        <v>44854966</v>
      </c>
      <c r="F16" s="11">
        <f>'[1]4.felhalmozási bevételek '!L15</f>
        <v>0</v>
      </c>
      <c r="G16" s="12">
        <f>'[1]4.felhalmozási bevételek '!M15</f>
        <v>0</v>
      </c>
      <c r="H16" s="27">
        <f>'[1]4.felhalmozási bevételek '!H15</f>
        <v>0</v>
      </c>
      <c r="I16" s="11">
        <f>'[1]5.finanszírozási bev.'!O16</f>
        <v>0</v>
      </c>
      <c r="J16" s="12">
        <v>10719835</v>
      </c>
      <c r="K16" s="28">
        <f>'[1]5.finanszírozási bev.'!Q16</f>
        <v>10719835</v>
      </c>
      <c r="L16" s="16">
        <f>'[1]5.finanszírozási bev.'!S16</f>
        <v>114399864</v>
      </c>
      <c r="M16" s="29">
        <v>116650725</v>
      </c>
      <c r="N16" s="18">
        <v>116650725</v>
      </c>
      <c r="O16" s="30">
        <f t="shared" si="0"/>
        <v>163241687</v>
      </c>
      <c r="P16" s="31">
        <f t="shared" si="0"/>
        <v>176561658</v>
      </c>
      <c r="Q16" s="30">
        <f t="shared" si="0"/>
        <v>172225526</v>
      </c>
      <c r="R16" s="32">
        <f t="shared" si="1"/>
        <v>97.544125916624552</v>
      </c>
      <c r="S16" s="5"/>
      <c r="T16" s="5"/>
    </row>
    <row r="17" spans="1:20" ht="35.1" customHeight="1" x14ac:dyDescent="0.25">
      <c r="A17" s="24" t="s">
        <v>29</v>
      </c>
      <c r="B17" s="25" t="s">
        <v>30</v>
      </c>
      <c r="C17" s="11">
        <f>'[1]3.működési bevételek'!Q16</f>
        <v>5400527</v>
      </c>
      <c r="D17" s="12">
        <f>'[1]3.működési bevételek'!R16</f>
        <v>5400527</v>
      </c>
      <c r="E17" s="26">
        <f>'[1]3.működési bevételek'!S16</f>
        <v>3968638</v>
      </c>
      <c r="F17" s="11">
        <f>'[1]4.felhalmozási bevételek '!L16</f>
        <v>0</v>
      </c>
      <c r="G17" s="12">
        <f>'[1]4.felhalmozási bevételek '!M16</f>
        <v>0</v>
      </c>
      <c r="H17" s="27">
        <f>'[1]4.felhalmozási bevételek '!H16</f>
        <v>0</v>
      </c>
      <c r="I17" s="11">
        <f>'[1]5.finanszírozási bev.'!O17</f>
        <v>0</v>
      </c>
      <c r="J17" s="12">
        <v>6185261</v>
      </c>
      <c r="K17" s="28">
        <v>6185261</v>
      </c>
      <c r="L17" s="16">
        <f>'[1]5.finanszírozási bev.'!S17</f>
        <v>100680456</v>
      </c>
      <c r="M17" s="29">
        <v>105020198</v>
      </c>
      <c r="N17" s="18">
        <v>105020198</v>
      </c>
      <c r="O17" s="30">
        <f t="shared" si="0"/>
        <v>106080983</v>
      </c>
      <c r="P17" s="31">
        <f t="shared" si="0"/>
        <v>116605986</v>
      </c>
      <c r="Q17" s="30">
        <f t="shared" si="0"/>
        <v>115174097</v>
      </c>
      <c r="R17" s="32">
        <f t="shared" si="1"/>
        <v>98.772027878568764</v>
      </c>
      <c r="S17" s="34"/>
      <c r="T17" s="5"/>
    </row>
    <row r="18" spans="1:20" ht="35.1" customHeight="1" x14ac:dyDescent="0.25">
      <c r="A18" s="24" t="s">
        <v>31</v>
      </c>
      <c r="B18" s="25" t="s">
        <v>32</v>
      </c>
      <c r="C18" s="11">
        <f>'[1]3.működési bevételek'!Q17</f>
        <v>122295000</v>
      </c>
      <c r="D18" s="12">
        <f>'[1]3.működési bevételek'!R17</f>
        <v>130080100</v>
      </c>
      <c r="E18" s="26">
        <f>'[1]3.működési bevételek'!S17</f>
        <v>131958208</v>
      </c>
      <c r="F18" s="11">
        <f>'[1]4.felhalmozási bevételek '!L17</f>
        <v>0</v>
      </c>
      <c r="G18" s="12">
        <f>'[1]4.felhalmozási bevételek '!M17</f>
        <v>0</v>
      </c>
      <c r="H18" s="27">
        <f>'[1]4.felhalmozási bevételek '!H17</f>
        <v>0</v>
      </c>
      <c r="I18" s="11">
        <f>'[1]5.finanszírozási bev.'!O18</f>
        <v>0</v>
      </c>
      <c r="J18" s="12">
        <v>23883562</v>
      </c>
      <c r="K18" s="28">
        <f>'[1]5.finanszírozási bev.'!Q18</f>
        <v>23883562</v>
      </c>
      <c r="L18" s="16">
        <f>'[1]5.finanszírozási bev.'!S18</f>
        <v>123584615</v>
      </c>
      <c r="M18" s="29">
        <v>182248877</v>
      </c>
      <c r="N18" s="18">
        <v>182248877</v>
      </c>
      <c r="O18" s="30">
        <f t="shared" si="0"/>
        <v>245879615</v>
      </c>
      <c r="P18" s="31">
        <f t="shared" si="0"/>
        <v>336212539</v>
      </c>
      <c r="Q18" s="30">
        <f t="shared" si="0"/>
        <v>338090647</v>
      </c>
      <c r="R18" s="32">
        <f t="shared" si="1"/>
        <v>100.55860736354036</v>
      </c>
      <c r="S18" s="34"/>
      <c r="T18" s="5"/>
    </row>
    <row r="19" spans="1:20" ht="35.1" customHeight="1" x14ac:dyDescent="0.25">
      <c r="A19" s="24" t="s">
        <v>33</v>
      </c>
      <c r="B19" s="35" t="s">
        <v>34</v>
      </c>
      <c r="C19" s="11">
        <f>'[1]3.működési bevételek'!Q18</f>
        <v>10589100</v>
      </c>
      <c r="D19" s="12">
        <f>'[1]3.működési bevételek'!R18</f>
        <v>10589100</v>
      </c>
      <c r="E19" s="26">
        <f>'[1]3.működési bevételek'!S18</f>
        <v>8050657</v>
      </c>
      <c r="F19" s="11">
        <f>'[1]4.felhalmozási bevételek '!L18</f>
        <v>0</v>
      </c>
      <c r="G19" s="12">
        <f>'[1]4.felhalmozási bevételek '!M18</f>
        <v>0</v>
      </c>
      <c r="H19" s="27">
        <f>'[1]4.felhalmozási bevételek '!H18</f>
        <v>0</v>
      </c>
      <c r="I19" s="11">
        <f>'[1]5.finanszírozási bev.'!O19</f>
        <v>0</v>
      </c>
      <c r="J19" s="12">
        <v>11450048</v>
      </c>
      <c r="K19" s="28">
        <f>'[1]5.finanszírozási bev.'!Q19</f>
        <v>11450048</v>
      </c>
      <c r="L19" s="16">
        <f>'[1]5.finanszírozási bev.'!S19</f>
        <v>257266201</v>
      </c>
      <c r="M19" s="29">
        <v>276741186</v>
      </c>
      <c r="N19" s="18">
        <v>276741186</v>
      </c>
      <c r="O19" s="30">
        <f t="shared" si="0"/>
        <v>267855301</v>
      </c>
      <c r="P19" s="31">
        <f t="shared" si="0"/>
        <v>298780334</v>
      </c>
      <c r="Q19" s="30">
        <f t="shared" si="0"/>
        <v>296241891</v>
      </c>
      <c r="R19" s="32">
        <f t="shared" si="1"/>
        <v>99.150398232033581</v>
      </c>
      <c r="S19" s="5"/>
      <c r="T19" s="5"/>
    </row>
    <row r="20" spans="1:20" ht="35.1" customHeight="1" x14ac:dyDescent="0.25">
      <c r="A20" s="24" t="s">
        <v>35</v>
      </c>
      <c r="B20" s="36" t="s">
        <v>36</v>
      </c>
      <c r="C20" s="11">
        <f>'[1]3.működési bevételek'!Q19</f>
        <v>0</v>
      </c>
      <c r="D20" s="12">
        <f>'[1]3.működési bevételek'!R19</f>
        <v>111897</v>
      </c>
      <c r="E20" s="26">
        <f>'[1]3.működési bevételek'!S19</f>
        <v>111897</v>
      </c>
      <c r="F20" s="11">
        <f>'[1]4.felhalmozási bevételek '!L19</f>
        <v>0</v>
      </c>
      <c r="G20" s="12">
        <f>'[1]4.felhalmozási bevételek '!M19</f>
        <v>0</v>
      </c>
      <c r="H20" s="27">
        <f>'[1]4.felhalmozási bevételek '!H19</f>
        <v>0</v>
      </c>
      <c r="I20" s="11">
        <f>'[1]5.finanszírozási bev.'!O20</f>
        <v>0</v>
      </c>
      <c r="J20" s="12">
        <v>15305779</v>
      </c>
      <c r="K20" s="28">
        <f>'[1]5.finanszírozási bev.'!Q20</f>
        <v>15305779</v>
      </c>
      <c r="L20" s="16">
        <f>'[1]5.finanszírozási bev.'!S20</f>
        <v>154562200</v>
      </c>
      <c r="M20" s="29">
        <v>147621135</v>
      </c>
      <c r="N20" s="18">
        <v>147621135</v>
      </c>
      <c r="O20" s="30">
        <f t="shared" si="0"/>
        <v>154562200</v>
      </c>
      <c r="P20" s="31">
        <f t="shared" si="0"/>
        <v>163038811</v>
      </c>
      <c r="Q20" s="30">
        <f t="shared" si="0"/>
        <v>163038811</v>
      </c>
      <c r="R20" s="32">
        <f t="shared" si="1"/>
        <v>100</v>
      </c>
      <c r="S20" s="5"/>
      <c r="T20" s="5"/>
    </row>
    <row r="21" spans="1:20" ht="35.1" customHeight="1" thickBot="1" x14ac:dyDescent="0.3">
      <c r="A21" s="24" t="s">
        <v>37</v>
      </c>
      <c r="B21" s="37" t="s">
        <v>38</v>
      </c>
      <c r="C21" s="38">
        <f>'[1]3.működési bevételek'!Q20</f>
        <v>59067444</v>
      </c>
      <c r="D21" s="39">
        <f>'[1]3.működési bevételek'!R20</f>
        <v>68733236</v>
      </c>
      <c r="E21" s="40">
        <f>'[1]3.működési bevételek'!S20</f>
        <v>36535280</v>
      </c>
      <c r="F21" s="38">
        <f>'[1]4.felhalmozási bevételek '!L20</f>
        <v>0</v>
      </c>
      <c r="G21" s="39">
        <f>'[1]4.felhalmozási bevételek '!M20</f>
        <v>3558558</v>
      </c>
      <c r="H21" s="41">
        <f>'[1]4.felhalmozási bevételek '!N20</f>
        <v>3558558</v>
      </c>
      <c r="I21" s="38">
        <f>'[1]5.finanszírozási bev.'!O21</f>
        <v>0</v>
      </c>
      <c r="J21" s="39">
        <v>4434959</v>
      </c>
      <c r="K21" s="42">
        <f>'[1]5.finanszírozási bev.'!Q21</f>
        <v>4434959</v>
      </c>
      <c r="L21" s="43">
        <f>'[1]5.finanszírozási bev.'!S21</f>
        <v>144535179</v>
      </c>
      <c r="M21" s="44">
        <v>167415550</v>
      </c>
      <c r="N21" s="45">
        <v>167415550</v>
      </c>
      <c r="O21" s="46">
        <f t="shared" si="0"/>
        <v>203602623</v>
      </c>
      <c r="P21" s="47">
        <f t="shared" si="0"/>
        <v>244142303</v>
      </c>
      <c r="Q21" s="46">
        <f t="shared" si="0"/>
        <v>211944347</v>
      </c>
      <c r="R21" s="48">
        <f t="shared" si="1"/>
        <v>86.811807866005097</v>
      </c>
      <c r="S21" s="33"/>
      <c r="T21" s="5"/>
    </row>
    <row r="22" spans="1:20" ht="35.1" customHeight="1" thickTop="1" thickBot="1" x14ac:dyDescent="0.3">
      <c r="A22" s="24" t="s">
        <v>39</v>
      </c>
      <c r="B22" s="49" t="s">
        <v>40</v>
      </c>
      <c r="C22" s="50">
        <f>SUM(C17:C21)+C16</f>
        <v>246193894</v>
      </c>
      <c r="D22" s="51">
        <f>SUM(D17:D21)+D16</f>
        <v>264105958</v>
      </c>
      <c r="E22" s="51">
        <f>SUM(E17:E21)+E16</f>
        <v>225479646</v>
      </c>
      <c r="F22" s="52"/>
      <c r="G22" s="53">
        <f>SUM(G16:G21)</f>
        <v>3558558</v>
      </c>
      <c r="H22" s="53">
        <f>SUM(H16:H21)</f>
        <v>3558558</v>
      </c>
      <c r="I22" s="50">
        <f t="shared" ref="I22:N22" si="2">SUM(I16:I21)</f>
        <v>0</v>
      </c>
      <c r="J22" s="51">
        <f t="shared" si="2"/>
        <v>71979444</v>
      </c>
      <c r="K22" s="51">
        <f t="shared" si="2"/>
        <v>71979444</v>
      </c>
      <c r="L22" s="54">
        <f t="shared" si="2"/>
        <v>895028515</v>
      </c>
      <c r="M22" s="55">
        <f>M16+M17+M18+M19+M20+M21</f>
        <v>995697671</v>
      </c>
      <c r="N22" s="56">
        <f t="shared" si="2"/>
        <v>995697671</v>
      </c>
      <c r="O22" s="57">
        <f>C22+F22+I22+L22</f>
        <v>1141222409</v>
      </c>
      <c r="P22" s="58">
        <f>D22+G22+J22+M22</f>
        <v>1335341631</v>
      </c>
      <c r="Q22" s="59">
        <f t="shared" si="0"/>
        <v>1296715319</v>
      </c>
      <c r="R22" s="60">
        <f t="shared" si="1"/>
        <v>97.107383526186183</v>
      </c>
      <c r="S22" s="33"/>
      <c r="T22" s="5"/>
    </row>
    <row r="23" spans="1:20" ht="35.1" customHeight="1" thickBot="1" x14ac:dyDescent="0.25">
      <c r="A23" s="24" t="s">
        <v>41</v>
      </c>
      <c r="B23" s="61" t="s">
        <v>42</v>
      </c>
      <c r="C23" s="62">
        <f t="shared" ref="C23:N23" si="3">C14+C15+C22</f>
        <v>3211059317</v>
      </c>
      <c r="D23" s="63">
        <f t="shared" si="3"/>
        <v>5392247058</v>
      </c>
      <c r="E23" s="62">
        <f t="shared" si="3"/>
        <v>5265951207</v>
      </c>
      <c r="F23" s="62">
        <f t="shared" si="3"/>
        <v>70307790</v>
      </c>
      <c r="G23" s="62">
        <f t="shared" si="3"/>
        <v>810727136</v>
      </c>
      <c r="H23" s="62">
        <f t="shared" si="3"/>
        <v>837992647</v>
      </c>
      <c r="I23" s="52">
        <f t="shared" si="3"/>
        <v>635295742</v>
      </c>
      <c r="J23" s="52">
        <f t="shared" si="3"/>
        <v>859410516</v>
      </c>
      <c r="K23" s="52">
        <f t="shared" si="3"/>
        <v>900728600</v>
      </c>
      <c r="L23" s="64">
        <f t="shared" si="3"/>
        <v>0</v>
      </c>
      <c r="M23" s="65">
        <f t="shared" si="3"/>
        <v>0</v>
      </c>
      <c r="N23" s="64">
        <f t="shared" si="3"/>
        <v>0</v>
      </c>
      <c r="O23" s="66">
        <f>C23+F23+I23</f>
        <v>3916662849</v>
      </c>
      <c r="P23" s="67">
        <f>D23+G23+J23</f>
        <v>7062384710</v>
      </c>
      <c r="Q23" s="68">
        <f>E23+H23+K23</f>
        <v>7004672454</v>
      </c>
      <c r="R23" s="69">
        <f t="shared" si="1"/>
        <v>99.182821973457749</v>
      </c>
      <c r="S23" s="5"/>
      <c r="T23" s="33"/>
    </row>
    <row r="24" spans="1:20" ht="21.95" customHeight="1" x14ac:dyDescent="0.2">
      <c r="B24" s="5"/>
      <c r="C24" s="5"/>
      <c r="D24" s="5"/>
      <c r="E24" s="33"/>
      <c r="F24" s="5"/>
      <c r="G24" s="5"/>
      <c r="H24" s="5"/>
      <c r="I24" s="5"/>
      <c r="J24" s="5"/>
      <c r="K24" s="5"/>
      <c r="L24" s="5"/>
      <c r="M24" s="5"/>
      <c r="N24" s="5"/>
      <c r="O24" s="33"/>
      <c r="P24" s="33"/>
      <c r="Q24" s="33"/>
      <c r="R24" s="5"/>
      <c r="S24" s="5"/>
      <c r="T24" s="5"/>
    </row>
    <row r="25" spans="1:20" ht="21.95" customHeight="1" x14ac:dyDescent="0.2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33"/>
      <c r="P25" s="70"/>
      <c r="Q25" s="70"/>
      <c r="R25" s="5"/>
      <c r="S25" s="5"/>
      <c r="T25" s="5"/>
    </row>
    <row r="26" spans="1:20" ht="21.95" customHeight="1" x14ac:dyDescent="0.2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22"/>
      <c r="Q26" s="22"/>
      <c r="R26" s="5"/>
      <c r="S26" s="5"/>
      <c r="T26" s="5"/>
    </row>
    <row r="27" spans="1:20" ht="21.95" customHeight="1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33"/>
      <c r="P27" s="22"/>
      <c r="Q27" s="70"/>
      <c r="R27" s="5"/>
      <c r="S27" s="5"/>
      <c r="T27" s="5"/>
    </row>
    <row r="28" spans="1:20" ht="21.95" customHeight="1" x14ac:dyDescent="0.2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33"/>
      <c r="P29" s="5"/>
      <c r="Q29" s="5"/>
      <c r="R29" s="5"/>
      <c r="S29" s="5"/>
      <c r="T29" s="5"/>
    </row>
    <row r="30" spans="1:20" x14ac:dyDescent="0.2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33"/>
      <c r="R32" s="5"/>
      <c r="S32" s="5"/>
      <c r="T32" s="5"/>
    </row>
    <row r="33" spans="2:20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2:20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2:20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2:20" x14ac:dyDescent="0.2">
      <c r="B36" s="4"/>
      <c r="C36" s="4"/>
      <c r="D36" s="4"/>
      <c r="E36" s="4"/>
      <c r="F36" s="4"/>
      <c r="G36" s="4"/>
      <c r="H36" s="4"/>
      <c r="I36" s="4"/>
      <c r="J36" s="4"/>
    </row>
    <row r="37" spans="2:20" x14ac:dyDescent="0.2">
      <c r="B37" s="4"/>
      <c r="C37" s="4"/>
      <c r="D37" s="4"/>
      <c r="E37" s="4"/>
      <c r="F37" s="4"/>
      <c r="G37" s="4"/>
      <c r="H37" s="4"/>
      <c r="I37" s="4"/>
      <c r="J37" s="4"/>
    </row>
    <row r="38" spans="2:20" x14ac:dyDescent="0.2">
      <c r="B38" s="4"/>
      <c r="C38" s="4"/>
      <c r="D38" s="4"/>
      <c r="E38" s="4"/>
      <c r="F38" s="4"/>
      <c r="G38" s="4"/>
      <c r="H38" s="4"/>
      <c r="I38" s="4"/>
      <c r="J38" s="4"/>
    </row>
    <row r="39" spans="2:20" x14ac:dyDescent="0.2">
      <c r="B39" s="4"/>
      <c r="C39" s="4"/>
      <c r="D39" s="4"/>
      <c r="E39" s="4"/>
      <c r="F39" s="4"/>
      <c r="G39" s="4"/>
      <c r="H39" s="4"/>
      <c r="I39" s="4"/>
      <c r="J39" s="4"/>
    </row>
    <row r="40" spans="2:20" x14ac:dyDescent="0.2">
      <c r="B40" s="4"/>
      <c r="C40" s="4"/>
      <c r="D40" s="4"/>
      <c r="E40" s="4"/>
      <c r="F40" s="4"/>
      <c r="G40" s="4"/>
      <c r="H40" s="4"/>
      <c r="I40" s="4"/>
      <c r="J40" s="4"/>
    </row>
  </sheetData>
  <mergeCells count="32">
    <mergeCell ref="B2:R2"/>
    <mergeCell ref="B3:R3"/>
    <mergeCell ref="B4:R4"/>
    <mergeCell ref="B5:R5"/>
    <mergeCell ref="Q7:R7"/>
    <mergeCell ref="A8:A13"/>
    <mergeCell ref="B8:B13"/>
    <mergeCell ref="C8:E8"/>
    <mergeCell ref="F8:H8"/>
    <mergeCell ref="I8:K8"/>
    <mergeCell ref="H10:H13"/>
    <mergeCell ref="I10:I13"/>
    <mergeCell ref="J10:J13"/>
    <mergeCell ref="K10:K13"/>
    <mergeCell ref="C10:C13"/>
    <mergeCell ref="D10:D13"/>
    <mergeCell ref="E10:E13"/>
    <mergeCell ref="F10:F13"/>
    <mergeCell ref="G10:G13"/>
    <mergeCell ref="O8:R9"/>
    <mergeCell ref="C9:E9"/>
    <mergeCell ref="F9:H9"/>
    <mergeCell ref="I9:K9"/>
    <mergeCell ref="L9:N9"/>
    <mergeCell ref="L8:N8"/>
    <mergeCell ref="R10:R13"/>
    <mergeCell ref="L10:L13"/>
    <mergeCell ref="M10:M13"/>
    <mergeCell ref="N10:N13"/>
    <mergeCell ref="O10:O13"/>
    <mergeCell ref="P10:P13"/>
    <mergeCell ref="Q10:Q13"/>
  </mergeCells>
  <pageMargins left="0.23622047244094491" right="0.23622047244094491" top="0.74803149606299213" bottom="0.74803149606299213" header="0.31496062992125984" footer="0.31496062992125984"/>
  <pageSetup paperSize="8" scale="76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2021-05-14T08:17:08Z</dcterms:created>
  <dcterms:modified xsi:type="dcterms:W3CDTF">2021-05-19T13:50:06Z</dcterms:modified>
</cp:coreProperties>
</file>