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8. 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17" i="1" l="1"/>
  <c r="K16" i="1"/>
  <c r="J16" i="1"/>
  <c r="I16" i="1"/>
  <c r="H16" i="1"/>
  <c r="G16" i="1"/>
  <c r="F16" i="1"/>
  <c r="E16" i="1"/>
  <c r="N16" i="1" s="1"/>
  <c r="D16" i="1"/>
  <c r="C16" i="1"/>
  <c r="L16" i="1" s="1"/>
  <c r="K15" i="1"/>
  <c r="J15" i="1"/>
  <c r="I15" i="1"/>
  <c r="H15" i="1"/>
  <c r="G15" i="1"/>
  <c r="F15" i="1"/>
  <c r="E15" i="1"/>
  <c r="D15" i="1"/>
  <c r="M15" i="1" s="1"/>
  <c r="C15" i="1"/>
  <c r="L14" i="1"/>
  <c r="K14" i="1"/>
  <c r="J14" i="1"/>
  <c r="I14" i="1"/>
  <c r="H14" i="1"/>
  <c r="G14" i="1"/>
  <c r="F14" i="1"/>
  <c r="E14" i="1"/>
  <c r="D14" i="1"/>
  <c r="M14" i="1" s="1"/>
  <c r="C14" i="1"/>
  <c r="K13" i="1"/>
  <c r="J13" i="1"/>
  <c r="I13" i="1"/>
  <c r="H13" i="1"/>
  <c r="G13" i="1"/>
  <c r="F13" i="1"/>
  <c r="E13" i="1"/>
  <c r="D13" i="1"/>
  <c r="M13" i="1" s="1"/>
  <c r="C13" i="1"/>
  <c r="K12" i="1"/>
  <c r="J12" i="1"/>
  <c r="I12" i="1"/>
  <c r="H12" i="1"/>
  <c r="N12" i="1" s="1"/>
  <c r="G12" i="1"/>
  <c r="F12" i="1"/>
  <c r="E12" i="1"/>
  <c r="D12" i="1"/>
  <c r="M12" i="1" s="1"/>
  <c r="C12" i="1"/>
  <c r="K11" i="1"/>
  <c r="J11" i="1"/>
  <c r="I11" i="1"/>
  <c r="H11" i="1"/>
  <c r="G11" i="1"/>
  <c r="G17" i="1" s="1"/>
  <c r="F11" i="1"/>
  <c r="E11" i="1"/>
  <c r="N11" i="1" s="1"/>
  <c r="D11" i="1"/>
  <c r="C11" i="1"/>
  <c r="C17" i="1" s="1"/>
  <c r="K10" i="1"/>
  <c r="J10" i="1"/>
  <c r="I10" i="1"/>
  <c r="H10" i="1"/>
  <c r="G10" i="1"/>
  <c r="F10" i="1"/>
  <c r="E10" i="1"/>
  <c r="N10" i="1" s="1"/>
  <c r="D10" i="1"/>
  <c r="C10" i="1"/>
  <c r="L10" i="1" s="1"/>
  <c r="K9" i="1"/>
  <c r="J9" i="1"/>
  <c r="H9" i="1"/>
  <c r="G9" i="1"/>
  <c r="F9" i="1"/>
  <c r="E9" i="1"/>
  <c r="D9" i="1"/>
  <c r="C9" i="1"/>
  <c r="M9" i="1" l="1"/>
  <c r="M10" i="1"/>
  <c r="O10" i="1" s="1"/>
  <c r="F17" i="1"/>
  <c r="F18" i="1" s="1"/>
  <c r="J17" i="1"/>
  <c r="L13" i="1"/>
  <c r="N14" i="1"/>
  <c r="O14" i="1" s="1"/>
  <c r="L15" i="1"/>
  <c r="K18" i="1"/>
  <c r="D17" i="1"/>
  <c r="H17" i="1"/>
  <c r="H18" i="1" s="1"/>
  <c r="L12" i="1"/>
  <c r="E17" i="1"/>
  <c r="E18" i="1" s="1"/>
  <c r="I17" i="1"/>
  <c r="I18" i="1" s="1"/>
  <c r="N15" i="1"/>
  <c r="O15" i="1" s="1"/>
  <c r="M16" i="1"/>
  <c r="J18" i="1"/>
  <c r="O16" i="1"/>
  <c r="N17" i="1"/>
  <c r="C18" i="1"/>
  <c r="G18" i="1"/>
  <c r="O12" i="1"/>
  <c r="D18" i="1"/>
  <c r="N9" i="1"/>
  <c r="L11" i="1"/>
  <c r="L17" i="1" s="1"/>
  <c r="N13" i="1"/>
  <c r="O13" i="1" s="1"/>
  <c r="M11" i="1"/>
  <c r="M17" i="1" s="1"/>
  <c r="M18" i="1" s="1"/>
  <c r="L9" i="1"/>
  <c r="L18" i="1" l="1"/>
  <c r="O17" i="1"/>
  <c r="O11" i="1"/>
  <c r="N18" i="1"/>
  <c r="O18" i="1" s="1"/>
  <c r="O9" i="1"/>
</calcChain>
</file>

<file path=xl/sharedStrings.xml><?xml version="1.0" encoding="utf-8"?>
<sst xmlns="http://schemas.openxmlformats.org/spreadsheetml/2006/main" count="42" uniqueCount="33">
  <si>
    <t>SÁRVÁR VÁROS ÖNKORMÁNYZATA  KIADÁSAI</t>
  </si>
  <si>
    <t>2020. év</t>
  </si>
  <si>
    <t>adatok  Ft-ban</t>
  </si>
  <si>
    <t>Sorszám</t>
  </si>
  <si>
    <t>Megnevezés</t>
  </si>
  <si>
    <t>működési kiadások  ( 9. melléklet )</t>
  </si>
  <si>
    <t>felhalmozási kiadások ( 10.melléklet )</t>
  </si>
  <si>
    <t>finanszírozási kiadások (11. melléklet )</t>
  </si>
  <si>
    <t>kiadások összesen:</t>
  </si>
  <si>
    <t>eredeti előirányzat</t>
  </si>
  <si>
    <t>módosított előirányzat</t>
  </si>
  <si>
    <t>teljesítés</t>
  </si>
  <si>
    <t>teljesítés  %-a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</si>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</sst>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 CE"/>
      <charset val="238"/>
    </font>
    <font>
      <b/>
      <sz val="11"/>
      <name val="Arial CE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i/>
      <sz val="1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10" fillId="0" borderId="0" xfId="0" applyFont="1"/>
    <xf numFmtId="0" fontId="0" fillId="0" borderId="2" xfId="0" applyBorder="1"/>
    <xf numFmtId="0" fontId="7" fillId="0" borderId="9" xfId="2" applyFont="1" applyBorder="1"/>
    <xf numFmtId="164" fontId="11" fillId="0" borderId="10" xfId="1" applyNumberFormat="1" applyFont="1" applyBorder="1"/>
    <xf numFmtId="164" fontId="11" fillId="0" borderId="11" xfId="1" applyNumberFormat="1" applyFont="1" applyBorder="1"/>
    <xf numFmtId="164" fontId="11" fillId="0" borderId="12" xfId="1" applyNumberFormat="1" applyFont="1" applyBorder="1" applyAlignment="1">
      <alignment horizontal="center"/>
    </xf>
    <xf numFmtId="164" fontId="11" fillId="0" borderId="13" xfId="1" applyNumberFormat="1" applyFont="1" applyBorder="1"/>
    <xf numFmtId="164" fontId="11" fillId="0" borderId="14" xfId="1" applyNumberFormat="1" applyFont="1" applyBorder="1"/>
    <xf numFmtId="164" fontId="11" fillId="0" borderId="3" xfId="1" applyNumberFormat="1" applyFont="1" applyBorder="1"/>
    <xf numFmtId="164" fontId="11" fillId="0" borderId="15" xfId="0" applyNumberFormat="1" applyFont="1" applyBorder="1"/>
    <xf numFmtId="164" fontId="11" fillId="0" borderId="16" xfId="0" applyNumberFormat="1" applyFont="1" applyBorder="1"/>
    <xf numFmtId="164" fontId="11" fillId="0" borderId="17" xfId="0" applyNumberFormat="1" applyFont="1" applyBorder="1"/>
    <xf numFmtId="165" fontId="10" fillId="0" borderId="18" xfId="0" applyNumberFormat="1" applyFont="1" applyBorder="1"/>
    <xf numFmtId="0" fontId="0" fillId="0" borderId="19" xfId="0" applyBorder="1"/>
    <xf numFmtId="0" fontId="7" fillId="0" borderId="9" xfId="2" applyFont="1" applyBorder="1" applyAlignment="1">
      <alignment wrapText="1"/>
    </xf>
    <xf numFmtId="164" fontId="11" fillId="0" borderId="20" xfId="1" applyNumberFormat="1" applyFont="1" applyBorder="1" applyAlignment="1">
      <alignment horizontal="center"/>
    </xf>
    <xf numFmtId="164" fontId="11" fillId="0" borderId="21" xfId="1" applyNumberFormat="1" applyFont="1" applyBorder="1"/>
    <xf numFmtId="164" fontId="11" fillId="0" borderId="22" xfId="1" applyNumberFormat="1" applyFont="1" applyBorder="1"/>
    <xf numFmtId="164" fontId="11" fillId="0" borderId="23" xfId="1" applyNumberFormat="1" applyFont="1" applyBorder="1"/>
    <xf numFmtId="164" fontId="11" fillId="0" borderId="20" xfId="1" applyNumberFormat="1" applyFont="1" applyBorder="1"/>
    <xf numFmtId="164" fontId="11" fillId="0" borderId="24" xfId="0" applyNumberFormat="1" applyFont="1" applyBorder="1"/>
    <xf numFmtId="164" fontId="11" fillId="0" borderId="23" xfId="0" applyNumberFormat="1" applyFont="1" applyBorder="1"/>
    <xf numFmtId="164" fontId="11" fillId="0" borderId="20" xfId="0" applyNumberFormat="1" applyFont="1" applyBorder="1"/>
    <xf numFmtId="0" fontId="3" fillId="0" borderId="9" xfId="2" applyFont="1" applyBorder="1" applyAlignment="1">
      <alignment horizontal="left" wrapText="1"/>
    </xf>
    <xf numFmtId="0" fontId="3" fillId="0" borderId="9" xfId="2" applyFont="1" applyBorder="1" applyAlignment="1">
      <alignment horizontal="left"/>
    </xf>
    <xf numFmtId="0" fontId="3" fillId="0" borderId="9" xfId="2" quotePrefix="1" applyFont="1" applyBorder="1" applyAlignment="1">
      <alignment horizontal="left" wrapText="1"/>
    </xf>
    <xf numFmtId="0" fontId="12" fillId="0" borderId="5" xfId="2" applyFont="1" applyBorder="1"/>
    <xf numFmtId="164" fontId="13" fillId="0" borderId="25" xfId="1" applyNumberFormat="1" applyFont="1" applyBorder="1"/>
    <xf numFmtId="164" fontId="13" fillId="0" borderId="26" xfId="1" applyNumberFormat="1" applyFont="1" applyBorder="1"/>
    <xf numFmtId="164" fontId="13" fillId="0" borderId="27" xfId="1" applyNumberFormat="1" applyFont="1" applyBorder="1"/>
    <xf numFmtId="164" fontId="13" fillId="0" borderId="10" xfId="1" applyNumberFormat="1" applyFont="1" applyBorder="1"/>
    <xf numFmtId="164" fontId="13" fillId="0" borderId="11" xfId="1" applyNumberFormat="1" applyFont="1" applyBorder="1"/>
    <xf numFmtId="164" fontId="13" fillId="0" borderId="28" xfId="1" applyNumberFormat="1" applyFont="1" applyBorder="1"/>
    <xf numFmtId="164" fontId="13" fillId="0" borderId="29" xfId="1" applyNumberFormat="1" applyFont="1" applyBorder="1"/>
    <xf numFmtId="164" fontId="11" fillId="0" borderId="30" xfId="1" applyNumberFormat="1" applyFont="1" applyBorder="1"/>
    <xf numFmtId="164" fontId="13" fillId="0" borderId="31" xfId="1" applyNumberFormat="1" applyFont="1" applyBorder="1"/>
    <xf numFmtId="164" fontId="11" fillId="0" borderId="30" xfId="0" applyNumberFormat="1" applyFont="1" applyBorder="1"/>
    <xf numFmtId="165" fontId="10" fillId="0" borderId="32" xfId="0" applyNumberFormat="1" applyFont="1" applyBorder="1"/>
    <xf numFmtId="0" fontId="6" fillId="0" borderId="6" xfId="2" applyFont="1" applyBorder="1"/>
    <xf numFmtId="164" fontId="14" fillId="0" borderId="4" xfId="1" applyNumberFormat="1" applyFont="1" applyBorder="1"/>
    <xf numFmtId="164" fontId="14" fillId="0" borderId="25" xfId="1" applyNumberFormat="1" applyFont="1" applyBorder="1"/>
    <xf numFmtId="164" fontId="14" fillId="0" borderId="25" xfId="1" applyNumberFormat="1" applyFont="1" applyFill="1" applyBorder="1"/>
    <xf numFmtId="165" fontId="10" fillId="0" borderId="33" xfId="0" applyNumberFormat="1" applyFont="1" applyBorder="1"/>
    <xf numFmtId="0" fontId="8" fillId="0" borderId="0" xfId="0" applyFont="1"/>
    <xf numFmtId="164" fontId="10" fillId="0" borderId="0" xfId="0" applyNumberFormat="1" applyFont="1"/>
    <xf numFmtId="164" fontId="4" fillId="0" borderId="0" xfId="0" applyNumberFormat="1" applyFont="1"/>
    <xf numFmtId="164" fontId="8" fillId="0" borderId="0" xfId="0" applyNumberFormat="1" applyFont="1"/>
    <xf numFmtId="3" fontId="8" fillId="0" borderId="0" xfId="0" applyNumberFormat="1" applyFont="1" applyBorder="1"/>
    <xf numFmtId="3" fontId="8" fillId="0" borderId="0" xfId="0" applyNumberFormat="1" applyFont="1"/>
    <xf numFmtId="164" fontId="6" fillId="0" borderId="0" xfId="1" applyNumberFormat="1" applyFont="1" applyBorder="1"/>
    <xf numFmtId="164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10" fillId="0" borderId="2" xfId="2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45"/>
    </xf>
    <xf numFmtId="0" fontId="0" fillId="0" borderId="7" xfId="0" applyBorder="1" applyAlignment="1">
      <alignment horizontal="center" vertical="center" textRotation="45"/>
    </xf>
    <xf numFmtId="0" fontId="0" fillId="0" borderId="8" xfId="0" applyBorder="1" applyAlignment="1">
      <alignment horizontal="center" vertical="center" textRotation="45"/>
    </xf>
    <xf numFmtId="0" fontId="6" fillId="0" borderId="3" xfId="2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1" xfId="2" applyFont="1" applyBorder="1" applyAlignment="1">
      <alignment horizontal="right"/>
    </xf>
    <xf numFmtId="0" fontId="8" fillId="0" borderId="1" xfId="0" applyFont="1" applyBorder="1" applyAlignment="1">
      <alignment horizontal="right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esb/AppData/Local/Microsoft/Windows/INetCache/Content.Outlook/G7SI0XX0/2020.%20&#233;vi%20besz&#225;mol&#243;%20-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bev. forrásonként"/>
      <sheetName val="2. bev.intézm."/>
      <sheetName val="3.működési bevételek"/>
      <sheetName val="4.felhalmozási bevételek "/>
      <sheetName val="5.finanszírozási bev."/>
      <sheetName val="6. köt. önként váll. bevét."/>
      <sheetName val="7.intézményfinanszírozás"/>
      <sheetName val="8. kiadások"/>
      <sheetName val="9. működ.kiad."/>
      <sheetName val="10. felhalmozási kiadások"/>
      <sheetName val="11. finanszírozási kiadások"/>
      <sheetName val="12.köt.önk.állmig. fel."/>
      <sheetName val="13. működési pe. átad. "/>
      <sheetName val="14.szoc. kiadások "/>
      <sheetName val="15.Beruházások"/>
      <sheetName val="16. Felújítások"/>
      <sheetName val="17. közgazd.mérleg"/>
      <sheetName val="18 pénzeszközök "/>
      <sheetName val="19.Mérleg "/>
      <sheetName val="20.mérleg intézm."/>
      <sheetName val="21. Vagyon kim."/>
      <sheetName val="22. Összesített vagyon "/>
      <sheetName val="23.SKÖH vagyon "/>
      <sheetName val="24. Önk.vagyona"/>
      <sheetName val="25.IGESZ és int."/>
      <sheetName val="26. részesedések"/>
      <sheetName val="27.maradvány"/>
      <sheetName val="28. maradvány intézm."/>
      <sheetName val="29.kezességv."/>
      <sheetName val="30. többéve kihat.felad."/>
      <sheetName val="31. létszám"/>
      <sheetName val="32. közvetett tám."/>
      <sheetName val="33. juttatások"/>
      <sheetName val="34.EU támog."/>
      <sheetName val="35.AKÜ fizetési köt."/>
      <sheetName val="36. eredménykim."/>
      <sheetName val="37. TE. állományának alakulása"/>
      <sheetName val="38.eszközök értékv. "/>
      <sheetName val="39. kiegészítő tájékoztató  "/>
      <sheetName val="40. melléklet"/>
      <sheetName val="41. melléklet"/>
      <sheetName val="42. melléklet"/>
      <sheetName val="43. melléklet"/>
      <sheetName val="44. melléklet"/>
      <sheetName val="45. melléklet"/>
      <sheetName val=" 46. melléklet"/>
      <sheetName val="47. melléklet"/>
      <sheetName val="48.melléklet"/>
      <sheetName val="49. melléklet"/>
      <sheetName val="5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X11">
            <v>1116151640</v>
          </cell>
          <cell r="Y11">
            <v>3155538492</v>
          </cell>
          <cell r="Z11">
            <v>1544989659</v>
          </cell>
        </row>
        <row r="12">
          <cell r="X12">
            <v>479044788</v>
          </cell>
          <cell r="Y12">
            <v>462882160</v>
          </cell>
          <cell r="Z12">
            <v>455569056</v>
          </cell>
        </row>
        <row r="13">
          <cell r="X13">
            <v>162035187</v>
          </cell>
          <cell r="Y13">
            <v>175355158</v>
          </cell>
          <cell r="Z13">
            <v>155753417</v>
          </cell>
        </row>
        <row r="14">
          <cell r="X14">
            <v>105580983</v>
          </cell>
          <cell r="Y14">
            <v>115410084</v>
          </cell>
          <cell r="Z14">
            <v>110672264</v>
          </cell>
        </row>
        <row r="15">
          <cell r="X15">
            <v>244339615</v>
          </cell>
          <cell r="Y15">
            <v>328993064</v>
          </cell>
          <cell r="Z15">
            <v>313344977</v>
          </cell>
        </row>
        <row r="16">
          <cell r="X16">
            <v>267555301</v>
          </cell>
          <cell r="Y16">
            <v>295829050</v>
          </cell>
          <cell r="Z16">
            <v>280431195</v>
          </cell>
        </row>
        <row r="17">
          <cell r="X17">
            <v>153546200</v>
          </cell>
          <cell r="Y17">
            <v>160905416</v>
          </cell>
          <cell r="Z17">
            <v>151240526</v>
          </cell>
        </row>
        <row r="18">
          <cell r="X18">
            <v>203013623</v>
          </cell>
          <cell r="Y18">
            <v>226225248</v>
          </cell>
          <cell r="Z18">
            <v>175070019</v>
          </cell>
        </row>
      </sheetData>
      <sheetData sheetId="10">
        <row r="11">
          <cell r="O11">
            <v>1139395731</v>
          </cell>
          <cell r="P11">
            <v>2056622626</v>
          </cell>
          <cell r="Q11">
            <v>883261467</v>
          </cell>
        </row>
        <row r="12">
          <cell r="O12">
            <v>12500000</v>
          </cell>
          <cell r="P12">
            <v>23651520</v>
          </cell>
          <cell r="Q12">
            <v>22831847</v>
          </cell>
        </row>
        <row r="13">
          <cell r="O13">
            <v>1206500</v>
          </cell>
          <cell r="P13">
            <v>1206500</v>
          </cell>
          <cell r="Q13">
            <v>1109458</v>
          </cell>
        </row>
        <row r="14">
          <cell r="O14">
            <v>500000</v>
          </cell>
          <cell r="P14">
            <v>1195902</v>
          </cell>
          <cell r="Q14">
            <v>1195902</v>
          </cell>
        </row>
        <row r="15">
          <cell r="O15">
            <v>1540000</v>
          </cell>
          <cell r="P15">
            <v>7219475</v>
          </cell>
          <cell r="Q15">
            <v>7198427</v>
          </cell>
        </row>
        <row r="16">
          <cell r="O16">
            <v>300000</v>
          </cell>
          <cell r="P16">
            <v>2951284</v>
          </cell>
          <cell r="Q16">
            <v>2940502</v>
          </cell>
        </row>
        <row r="17">
          <cell r="O17">
            <v>1016000</v>
          </cell>
          <cell r="P17">
            <v>2133395</v>
          </cell>
          <cell r="Q17">
            <v>1993415</v>
          </cell>
        </row>
        <row r="18">
          <cell r="O18">
            <v>589000</v>
          </cell>
          <cell r="P18">
            <v>17917055</v>
          </cell>
          <cell r="Q18">
            <v>14130833</v>
          </cell>
        </row>
      </sheetData>
      <sheetData sheetId="11">
        <row r="11">
          <cell r="M11">
            <v>28348281</v>
          </cell>
          <cell r="N11">
            <v>28348281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4"/>
  <sheetViews>
    <sheetView tabSelected="1" zoomScale="90" zoomScaleNormal="90" workbookViewId="0">
      <selection activeCell="B1" sqref="B1:O1"/>
    </sheetView>
  </sheetViews>
  <sheetFormatPr defaultRowHeight="12.75" x14ac:dyDescent="0.2"/>
  <cols>
    <col min="1" max="1" width="6.85546875" customWidth="1"/>
    <col min="2" max="2" width="27.7109375" customWidth="1"/>
    <col min="3" max="3" width="17.85546875" customWidth="1"/>
    <col min="4" max="4" width="18.5703125" customWidth="1"/>
    <col min="5" max="5" width="18.7109375" customWidth="1"/>
    <col min="6" max="6" width="17.7109375" customWidth="1"/>
    <col min="7" max="7" width="18.140625" customWidth="1"/>
    <col min="8" max="8" width="17.42578125" customWidth="1"/>
    <col min="9" max="9" width="15.7109375" customWidth="1"/>
    <col min="10" max="10" width="17.42578125" customWidth="1"/>
    <col min="11" max="11" width="16.7109375" customWidth="1"/>
    <col min="12" max="12" width="18.28515625" customWidth="1"/>
    <col min="13" max="13" width="18.7109375" customWidth="1"/>
    <col min="14" max="14" width="19.5703125" customWidth="1"/>
    <col min="18" max="18" width="9.28515625" bestFit="1" customWidth="1"/>
  </cols>
  <sheetData>
    <row r="1" spans="1:16" ht="21" customHeight="1" x14ac:dyDescent="0.2"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ht="18.75" customHeight="1" x14ac:dyDescent="0.2"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6" ht="10.5" customHeight="1" x14ac:dyDescent="0.2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6" ht="21.95" customHeight="1" x14ac:dyDescent="0.2">
      <c r="B4" s="77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6" ht="21.95" customHeight="1" thickBot="1" x14ac:dyDescent="0.3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78" t="s">
        <v>2</v>
      </c>
      <c r="N5" s="79"/>
      <c r="O5" s="78"/>
    </row>
    <row r="6" spans="1:16" ht="32.25" customHeight="1" thickBot="1" x14ac:dyDescent="0.3">
      <c r="A6" s="64" t="s">
        <v>3</v>
      </c>
      <c r="B6" s="67" t="s">
        <v>4</v>
      </c>
      <c r="C6" s="70" t="s">
        <v>5</v>
      </c>
      <c r="D6" s="71"/>
      <c r="E6" s="71"/>
      <c r="F6" s="70" t="s">
        <v>6</v>
      </c>
      <c r="G6" s="71"/>
      <c r="H6" s="72"/>
      <c r="I6" s="70" t="s">
        <v>7</v>
      </c>
      <c r="J6" s="71"/>
      <c r="K6" s="72"/>
      <c r="L6" s="73" t="s">
        <v>8</v>
      </c>
      <c r="M6" s="71"/>
      <c r="N6" s="71"/>
      <c r="O6" s="72"/>
      <c r="P6" s="3"/>
    </row>
    <row r="7" spans="1:16" ht="21.95" customHeight="1" x14ac:dyDescent="0.25">
      <c r="A7" s="65"/>
      <c r="B7" s="68"/>
      <c r="C7" s="60" t="s">
        <v>9</v>
      </c>
      <c r="D7" s="60" t="s">
        <v>10</v>
      </c>
      <c r="E7" s="62" t="s">
        <v>11</v>
      </c>
      <c r="F7" s="60" t="s">
        <v>9</v>
      </c>
      <c r="G7" s="60" t="s">
        <v>10</v>
      </c>
      <c r="H7" s="62" t="s">
        <v>11</v>
      </c>
      <c r="I7" s="60" t="s">
        <v>9</v>
      </c>
      <c r="J7" s="60" t="s">
        <v>10</v>
      </c>
      <c r="K7" s="62" t="s">
        <v>11</v>
      </c>
      <c r="L7" s="56" t="s">
        <v>9</v>
      </c>
      <c r="M7" s="56" t="s">
        <v>10</v>
      </c>
      <c r="N7" s="58" t="s">
        <v>11</v>
      </c>
      <c r="O7" s="58" t="s">
        <v>12</v>
      </c>
      <c r="P7" s="3"/>
    </row>
    <row r="8" spans="1:16" ht="27" customHeight="1" thickBot="1" x14ac:dyDescent="0.3">
      <c r="A8" s="66"/>
      <c r="B8" s="69"/>
      <c r="C8" s="74"/>
      <c r="D8" s="61"/>
      <c r="E8" s="63"/>
      <c r="F8" s="61"/>
      <c r="G8" s="61"/>
      <c r="H8" s="63"/>
      <c r="I8" s="61"/>
      <c r="J8" s="61"/>
      <c r="K8" s="63"/>
      <c r="L8" s="57"/>
      <c r="M8" s="57"/>
      <c r="N8" s="59"/>
      <c r="O8" s="59"/>
      <c r="P8" s="3"/>
    </row>
    <row r="9" spans="1:16" ht="41.25" customHeight="1" x14ac:dyDescent="0.25">
      <c r="A9" s="4" t="s">
        <v>13</v>
      </c>
      <c r="B9" s="5" t="s">
        <v>14</v>
      </c>
      <c r="C9" s="6">
        <f>'[1]9. működ.kiad.'!X11</f>
        <v>1116151640</v>
      </c>
      <c r="D9" s="7">
        <f>'[1]9. működ.kiad.'!Y11</f>
        <v>3155538492</v>
      </c>
      <c r="E9" s="8">
        <f>'[1]9. működ.kiad.'!Z11</f>
        <v>1544989659</v>
      </c>
      <c r="F9" s="6">
        <f>'[1]10. felhalmozási kiadások'!O11</f>
        <v>1139395731</v>
      </c>
      <c r="G9" s="7">
        <f>'[1]10. felhalmozási kiadások'!P11</f>
        <v>2056622626</v>
      </c>
      <c r="H9" s="7">
        <f>'[1]10. felhalmozási kiadások'!Q11</f>
        <v>883261467</v>
      </c>
      <c r="I9" s="9">
        <v>28348281</v>
      </c>
      <c r="J9" s="10">
        <f>'[1]11. finanszírozási kiadások'!M11</f>
        <v>28348281</v>
      </c>
      <c r="K9" s="11">
        <f>'[1]11. finanszírozási kiadások'!N11</f>
        <v>28348281</v>
      </c>
      <c r="L9" s="12">
        <f>C9+F9+I9</f>
        <v>2283895652</v>
      </c>
      <c r="M9" s="13">
        <f>D9+G9+J9</f>
        <v>5240509399</v>
      </c>
      <c r="N9" s="14">
        <f>E9+H9+K9</f>
        <v>2456599407</v>
      </c>
      <c r="O9" s="15">
        <f>N9/M9*100</f>
        <v>46.877110982164652</v>
      </c>
      <c r="P9" s="3"/>
    </row>
    <row r="10" spans="1:16" ht="41.25" customHeight="1" x14ac:dyDescent="0.25">
      <c r="A10" s="16" t="s">
        <v>15</v>
      </c>
      <c r="B10" s="17" t="s">
        <v>16</v>
      </c>
      <c r="C10" s="6">
        <f>'[1]9. működ.kiad.'!X12</f>
        <v>479044788</v>
      </c>
      <c r="D10" s="7">
        <f>'[1]9. működ.kiad.'!Y12</f>
        <v>462882160</v>
      </c>
      <c r="E10" s="18">
        <f>'[1]9. működ.kiad.'!Z12</f>
        <v>455569056</v>
      </c>
      <c r="F10" s="6">
        <f>'[1]10. felhalmozási kiadások'!O12</f>
        <v>12500000</v>
      </c>
      <c r="G10" s="7">
        <f>'[1]10. felhalmozási kiadások'!P12</f>
        <v>23651520</v>
      </c>
      <c r="H10" s="19">
        <f>'[1]10. felhalmozási kiadások'!Q12</f>
        <v>22831847</v>
      </c>
      <c r="I10" s="20">
        <f>'[1]11. finanszírozási kiadások'!L12</f>
        <v>0</v>
      </c>
      <c r="J10" s="21">
        <f>'[1]11. finanszírozási kiadások'!M12</f>
        <v>0</v>
      </c>
      <c r="K10" s="22">
        <f>'[1]11. finanszírozási kiadások'!N12</f>
        <v>0</v>
      </c>
      <c r="L10" s="23">
        <f t="shared" ref="L10:N17" si="0">C10+F10</f>
        <v>491544788</v>
      </c>
      <c r="M10" s="24">
        <f t="shared" si="0"/>
        <v>486533680</v>
      </c>
      <c r="N10" s="25">
        <f t="shared" si="0"/>
        <v>478400903</v>
      </c>
      <c r="O10" s="15">
        <f t="shared" ref="O10:O18" si="1">N10/M10*100</f>
        <v>98.328424663221668</v>
      </c>
      <c r="P10" s="3"/>
    </row>
    <row r="11" spans="1:16" ht="41.25" customHeight="1" x14ac:dyDescent="0.25">
      <c r="A11" s="16" t="s">
        <v>17</v>
      </c>
      <c r="B11" s="26" t="s">
        <v>18</v>
      </c>
      <c r="C11" s="6">
        <f>'[1]9. működ.kiad.'!X13</f>
        <v>162035187</v>
      </c>
      <c r="D11" s="7">
        <f>'[1]9. működ.kiad.'!Y13</f>
        <v>175355158</v>
      </c>
      <c r="E11" s="18">
        <f>'[1]9. működ.kiad.'!Z13</f>
        <v>155753417</v>
      </c>
      <c r="F11" s="6">
        <f>'[1]10. felhalmozási kiadások'!O13</f>
        <v>1206500</v>
      </c>
      <c r="G11" s="7">
        <f>'[1]10. felhalmozási kiadások'!P13</f>
        <v>1206500</v>
      </c>
      <c r="H11" s="19">
        <f>'[1]10. felhalmozási kiadások'!Q13</f>
        <v>1109458</v>
      </c>
      <c r="I11" s="20">
        <f>'[1]11. finanszírozási kiadások'!L13</f>
        <v>0</v>
      </c>
      <c r="J11" s="21">
        <f>'[1]11. finanszírozási kiadások'!M13</f>
        <v>0</v>
      </c>
      <c r="K11" s="22">
        <f>'[1]11. finanszírozási kiadások'!N13</f>
        <v>0</v>
      </c>
      <c r="L11" s="23">
        <f t="shared" si="0"/>
        <v>163241687</v>
      </c>
      <c r="M11" s="24">
        <f t="shared" si="0"/>
        <v>176561658</v>
      </c>
      <c r="N11" s="25">
        <f t="shared" si="0"/>
        <v>156862875</v>
      </c>
      <c r="O11" s="15">
        <f t="shared" si="1"/>
        <v>88.843113944931346</v>
      </c>
      <c r="P11" s="3"/>
    </row>
    <row r="12" spans="1:16" ht="41.25" customHeight="1" x14ac:dyDescent="0.25">
      <c r="A12" s="16" t="s">
        <v>19</v>
      </c>
      <c r="B12" s="27" t="s">
        <v>20</v>
      </c>
      <c r="C12" s="6">
        <f>'[1]9. működ.kiad.'!X14</f>
        <v>105580983</v>
      </c>
      <c r="D12" s="7">
        <f>'[1]9. működ.kiad.'!Y14</f>
        <v>115410084</v>
      </c>
      <c r="E12" s="18">
        <f>'[1]9. működ.kiad.'!Z14</f>
        <v>110672264</v>
      </c>
      <c r="F12" s="6">
        <f>'[1]10. felhalmozási kiadások'!O14</f>
        <v>500000</v>
      </c>
      <c r="G12" s="7">
        <f>'[1]10. felhalmozási kiadások'!P14</f>
        <v>1195902</v>
      </c>
      <c r="H12" s="19">
        <f>'[1]10. felhalmozási kiadások'!Q14</f>
        <v>1195902</v>
      </c>
      <c r="I12" s="20">
        <f>'[1]11. finanszírozási kiadások'!L14</f>
        <v>0</v>
      </c>
      <c r="J12" s="21">
        <f>'[1]11. finanszírozási kiadások'!M14</f>
        <v>0</v>
      </c>
      <c r="K12" s="22">
        <f>'[1]11. finanszírozási kiadások'!N14</f>
        <v>0</v>
      </c>
      <c r="L12" s="23">
        <f t="shared" si="0"/>
        <v>106080983</v>
      </c>
      <c r="M12" s="24">
        <f t="shared" si="0"/>
        <v>116605986</v>
      </c>
      <c r="N12" s="25">
        <f t="shared" si="0"/>
        <v>111868166</v>
      </c>
      <c r="O12" s="15">
        <f t="shared" si="1"/>
        <v>95.936898128025788</v>
      </c>
      <c r="P12" s="3"/>
    </row>
    <row r="13" spans="1:16" ht="41.25" customHeight="1" x14ac:dyDescent="0.25">
      <c r="A13" s="16" t="s">
        <v>21</v>
      </c>
      <c r="B13" s="26" t="s">
        <v>22</v>
      </c>
      <c r="C13" s="6">
        <f>'[1]9. működ.kiad.'!X15</f>
        <v>244339615</v>
      </c>
      <c r="D13" s="7">
        <f>'[1]9. működ.kiad.'!Y15</f>
        <v>328993064</v>
      </c>
      <c r="E13" s="18">
        <f>'[1]9. működ.kiad.'!Z15</f>
        <v>313344977</v>
      </c>
      <c r="F13" s="6">
        <f>'[1]10. felhalmozási kiadások'!O15</f>
        <v>1540000</v>
      </c>
      <c r="G13" s="7">
        <f>'[1]10. felhalmozási kiadások'!P15</f>
        <v>7219475</v>
      </c>
      <c r="H13" s="19">
        <f>'[1]10. felhalmozási kiadások'!Q15</f>
        <v>7198427</v>
      </c>
      <c r="I13" s="20">
        <f>'[1]11. finanszírozási kiadások'!L15</f>
        <v>0</v>
      </c>
      <c r="J13" s="21">
        <f>'[1]11. finanszírozási kiadások'!M15</f>
        <v>0</v>
      </c>
      <c r="K13" s="22">
        <f>'[1]11. finanszírozási kiadások'!N15</f>
        <v>0</v>
      </c>
      <c r="L13" s="23">
        <f t="shared" si="0"/>
        <v>245879615</v>
      </c>
      <c r="M13" s="24">
        <f t="shared" si="0"/>
        <v>336212539</v>
      </c>
      <c r="N13" s="25">
        <f t="shared" si="0"/>
        <v>320543404</v>
      </c>
      <c r="O13" s="15">
        <f t="shared" si="1"/>
        <v>95.339514984597287</v>
      </c>
      <c r="P13" s="3"/>
    </row>
    <row r="14" spans="1:16" ht="41.25" customHeight="1" x14ac:dyDescent="0.25">
      <c r="A14" s="16" t="s">
        <v>23</v>
      </c>
      <c r="B14" s="5" t="s">
        <v>24</v>
      </c>
      <c r="C14" s="6">
        <f>'[1]9. működ.kiad.'!X16</f>
        <v>267555301</v>
      </c>
      <c r="D14" s="7">
        <f>'[1]9. működ.kiad.'!Y16</f>
        <v>295829050</v>
      </c>
      <c r="E14" s="18">
        <f>'[1]9. működ.kiad.'!Z16</f>
        <v>280431195</v>
      </c>
      <c r="F14" s="6">
        <f>'[1]10. felhalmozási kiadások'!O16</f>
        <v>300000</v>
      </c>
      <c r="G14" s="7">
        <f>'[1]10. felhalmozási kiadások'!P16</f>
        <v>2951284</v>
      </c>
      <c r="H14" s="19">
        <f>'[1]10. felhalmozási kiadások'!Q16</f>
        <v>2940502</v>
      </c>
      <c r="I14" s="20">
        <f>'[1]11. finanszírozási kiadások'!L16</f>
        <v>0</v>
      </c>
      <c r="J14" s="21">
        <f>'[1]11. finanszírozási kiadások'!M16</f>
        <v>0</v>
      </c>
      <c r="K14" s="22">
        <f>'[1]11. finanszírozási kiadások'!N16</f>
        <v>0</v>
      </c>
      <c r="L14" s="23">
        <f t="shared" si="0"/>
        <v>267855301</v>
      </c>
      <c r="M14" s="24">
        <f t="shared" si="0"/>
        <v>298780334</v>
      </c>
      <c r="N14" s="25">
        <f t="shared" si="0"/>
        <v>283371697</v>
      </c>
      <c r="O14" s="15">
        <f t="shared" si="1"/>
        <v>94.842820879904366</v>
      </c>
      <c r="P14" s="3"/>
    </row>
    <row r="15" spans="1:16" ht="41.25" customHeight="1" x14ac:dyDescent="0.25">
      <c r="A15" s="16" t="s">
        <v>25</v>
      </c>
      <c r="B15" s="5" t="s">
        <v>26</v>
      </c>
      <c r="C15" s="6">
        <f>'[1]9. működ.kiad.'!X17</f>
        <v>153546200</v>
      </c>
      <c r="D15" s="7">
        <f>'[1]9. működ.kiad.'!Y17</f>
        <v>160905416</v>
      </c>
      <c r="E15" s="18">
        <f>'[1]9. működ.kiad.'!Z17</f>
        <v>151240526</v>
      </c>
      <c r="F15" s="6">
        <f>'[1]10. felhalmozási kiadások'!O17</f>
        <v>1016000</v>
      </c>
      <c r="G15" s="7">
        <f>'[1]10. felhalmozási kiadások'!P17</f>
        <v>2133395</v>
      </c>
      <c r="H15" s="19">
        <f>'[1]10. felhalmozási kiadások'!Q17</f>
        <v>1993415</v>
      </c>
      <c r="I15" s="20">
        <f>'[1]11. finanszírozási kiadások'!L17</f>
        <v>0</v>
      </c>
      <c r="J15" s="21">
        <f>'[1]11. finanszírozási kiadások'!M17</f>
        <v>0</v>
      </c>
      <c r="K15" s="22">
        <f>'[1]11. finanszírozási kiadások'!N17</f>
        <v>0</v>
      </c>
      <c r="L15" s="23">
        <f t="shared" si="0"/>
        <v>154562200</v>
      </c>
      <c r="M15" s="24">
        <f t="shared" si="0"/>
        <v>163038811</v>
      </c>
      <c r="N15" s="25">
        <f t="shared" si="0"/>
        <v>153233941</v>
      </c>
      <c r="O15" s="15">
        <f t="shared" si="1"/>
        <v>93.986174249025893</v>
      </c>
      <c r="P15" s="3"/>
    </row>
    <row r="16" spans="1:16" ht="41.25" customHeight="1" thickBot="1" x14ac:dyDescent="0.3">
      <c r="A16" s="16" t="s">
        <v>27</v>
      </c>
      <c r="B16" s="28" t="s">
        <v>28</v>
      </c>
      <c r="C16" s="6">
        <f>'[1]9. működ.kiad.'!X18</f>
        <v>203013623</v>
      </c>
      <c r="D16" s="7">
        <f>'[1]9. működ.kiad.'!Y18</f>
        <v>226225248</v>
      </c>
      <c r="E16" s="18">
        <f>'[1]9. működ.kiad.'!Z18</f>
        <v>175070019</v>
      </c>
      <c r="F16" s="6">
        <f>'[1]10. felhalmozási kiadások'!O18</f>
        <v>589000</v>
      </c>
      <c r="G16" s="7">
        <f>'[1]10. felhalmozási kiadások'!P18</f>
        <v>17917055</v>
      </c>
      <c r="H16" s="19">
        <f>'[1]10. felhalmozási kiadások'!Q18</f>
        <v>14130833</v>
      </c>
      <c r="I16" s="20">
        <f>'[1]11. finanszírozási kiadások'!L18</f>
        <v>0</v>
      </c>
      <c r="J16" s="21">
        <f>'[1]11. finanszírozási kiadások'!M18</f>
        <v>0</v>
      </c>
      <c r="K16" s="22">
        <f>'[1]11. finanszírozási kiadások'!N18</f>
        <v>0</v>
      </c>
      <c r="L16" s="23">
        <f t="shared" si="0"/>
        <v>203602623</v>
      </c>
      <c r="M16" s="24">
        <f t="shared" si="0"/>
        <v>244142303</v>
      </c>
      <c r="N16" s="25">
        <f t="shared" si="0"/>
        <v>189200852</v>
      </c>
      <c r="O16" s="15">
        <f t="shared" si="1"/>
        <v>77.49613634143526</v>
      </c>
      <c r="P16" s="3"/>
    </row>
    <row r="17" spans="1:16" ht="41.25" customHeight="1" thickBot="1" x14ac:dyDescent="0.3">
      <c r="A17" s="16" t="s">
        <v>29</v>
      </c>
      <c r="B17" s="29" t="s">
        <v>30</v>
      </c>
      <c r="C17" s="30">
        <f t="shared" ref="C17:J17" si="2">SUM(C11:C16)</f>
        <v>1136070909</v>
      </c>
      <c r="D17" s="31">
        <f t="shared" si="2"/>
        <v>1302718020</v>
      </c>
      <c r="E17" s="32">
        <f t="shared" si="2"/>
        <v>1186512398</v>
      </c>
      <c r="F17" s="33">
        <f t="shared" si="2"/>
        <v>5151500</v>
      </c>
      <c r="G17" s="34">
        <f t="shared" si="2"/>
        <v>32623611</v>
      </c>
      <c r="H17" s="34">
        <f t="shared" si="2"/>
        <v>28568537</v>
      </c>
      <c r="I17" s="35">
        <f t="shared" si="2"/>
        <v>0</v>
      </c>
      <c r="J17" s="36">
        <f t="shared" si="2"/>
        <v>0</v>
      </c>
      <c r="K17" s="37">
        <f>'[1]11. finanszírozási kiadások'!N19</f>
        <v>0</v>
      </c>
      <c r="L17" s="38">
        <f>SUM(L11:L16)</f>
        <v>1141222409</v>
      </c>
      <c r="M17" s="36">
        <f>SUM(M11:M16)</f>
        <v>1335341631</v>
      </c>
      <c r="N17" s="39">
        <f t="shared" si="0"/>
        <v>1215080935</v>
      </c>
      <c r="O17" s="40">
        <f t="shared" si="1"/>
        <v>90.994012827268762</v>
      </c>
      <c r="P17" s="3"/>
    </row>
    <row r="18" spans="1:16" ht="41.25" customHeight="1" thickBot="1" x14ac:dyDescent="0.3">
      <c r="A18" s="16" t="s">
        <v>31</v>
      </c>
      <c r="B18" s="41" t="s">
        <v>32</v>
      </c>
      <c r="C18" s="42">
        <f t="shared" ref="C18:N18" si="3">C9+C10+C17</f>
        <v>2731267337</v>
      </c>
      <c r="D18" s="42">
        <f t="shared" si="3"/>
        <v>4921138672</v>
      </c>
      <c r="E18" s="42">
        <f t="shared" si="3"/>
        <v>3187071113</v>
      </c>
      <c r="F18" s="42">
        <f t="shared" si="3"/>
        <v>1157047231</v>
      </c>
      <c r="G18" s="42">
        <f t="shared" si="3"/>
        <v>2112897757</v>
      </c>
      <c r="H18" s="42">
        <f t="shared" si="3"/>
        <v>934661851</v>
      </c>
      <c r="I18" s="43">
        <f t="shared" si="3"/>
        <v>28348281</v>
      </c>
      <c r="J18" s="43">
        <f t="shared" si="3"/>
        <v>28348281</v>
      </c>
      <c r="K18" s="43">
        <f t="shared" si="3"/>
        <v>28348281</v>
      </c>
      <c r="L18" s="44">
        <f t="shared" si="3"/>
        <v>3916662849</v>
      </c>
      <c r="M18" s="44">
        <f t="shared" si="3"/>
        <v>7062384710</v>
      </c>
      <c r="N18" s="44">
        <f t="shared" si="3"/>
        <v>4150081245</v>
      </c>
      <c r="O18" s="45">
        <f t="shared" si="1"/>
        <v>58.763171583157778</v>
      </c>
      <c r="P18" s="3"/>
    </row>
    <row r="19" spans="1:16" ht="21.95" customHeight="1" x14ac:dyDescent="0.25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47"/>
      <c r="N19" s="48"/>
      <c r="O19" s="3"/>
      <c r="P19" s="3"/>
    </row>
    <row r="20" spans="1:16" ht="21.95" customHeight="1" x14ac:dyDescent="0.2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9"/>
      <c r="N20" s="50"/>
      <c r="O20" s="46"/>
    </row>
    <row r="21" spans="1:16" ht="14.25" x14ac:dyDescent="0.2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51"/>
      <c r="N21" s="52"/>
      <c r="O21" s="46"/>
    </row>
    <row r="22" spans="1:16" ht="14.25" x14ac:dyDescent="0.2">
      <c r="E22" s="53"/>
      <c r="N22" s="52"/>
    </row>
    <row r="23" spans="1:16" x14ac:dyDescent="0.2">
      <c r="N23" s="54"/>
    </row>
    <row r="24" spans="1:16" x14ac:dyDescent="0.2">
      <c r="N24" s="55"/>
    </row>
  </sheetData>
  <mergeCells count="24">
    <mergeCell ref="B1:O1"/>
    <mergeCell ref="B2:O2"/>
    <mergeCell ref="B3:O3"/>
    <mergeCell ref="B4:O4"/>
    <mergeCell ref="M5:O5"/>
    <mergeCell ref="L6:O6"/>
    <mergeCell ref="C7:C8"/>
    <mergeCell ref="D7:D8"/>
    <mergeCell ref="E7:E8"/>
    <mergeCell ref="F7:F8"/>
    <mergeCell ref="A6:A8"/>
    <mergeCell ref="B6:B8"/>
    <mergeCell ref="C6:E6"/>
    <mergeCell ref="F6:H6"/>
    <mergeCell ref="I6:K6"/>
    <mergeCell ref="M7:M8"/>
    <mergeCell ref="N7:N8"/>
    <mergeCell ref="O7:O8"/>
    <mergeCell ref="G7:G8"/>
    <mergeCell ref="H7:H8"/>
    <mergeCell ref="I7:I8"/>
    <mergeCell ref="J7:J8"/>
    <mergeCell ref="K7:K8"/>
    <mergeCell ref="L7:L8"/>
  </mergeCells>
  <pageMargins left="0.39370078740157483" right="0" top="0.98425196850393704" bottom="0.98425196850393704" header="0.51181102362204722" footer="0.51181102362204722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2021-05-14T08:21:19Z</dcterms:created>
  <dcterms:modified xsi:type="dcterms:W3CDTF">2021-05-19T13:51:38Z</dcterms:modified>
</cp:coreProperties>
</file>