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090"/>
  </bookViews>
  <sheets>
    <sheet name="9. melléklet" sheetId="1" r:id="rId1"/>
  </sheets>
  <calcPr calcId="145621"/>
</workbook>
</file>

<file path=xl/calcChain.xml><?xml version="1.0" encoding="utf-8"?>
<calcChain xmlns="http://schemas.openxmlformats.org/spreadsheetml/2006/main">
  <c r="V19" i="1" l="1"/>
  <c r="U19" i="1"/>
  <c r="Q18" i="1"/>
  <c r="Q19" i="1" s="1"/>
  <c r="P18" i="1"/>
  <c r="O18" i="1"/>
  <c r="O19" i="1" s="1"/>
  <c r="N18" i="1"/>
  <c r="N19" i="1" s="1"/>
  <c r="M18" i="1"/>
  <c r="M19" i="1" s="1"/>
  <c r="L18" i="1"/>
  <c r="L19" i="1" s="1"/>
  <c r="K18" i="1"/>
  <c r="K19" i="1" s="1"/>
  <c r="J18" i="1"/>
  <c r="I18" i="1"/>
  <c r="I19" i="1" s="1"/>
  <c r="H18" i="1"/>
  <c r="H19" i="1" s="1"/>
  <c r="G18" i="1"/>
  <c r="G19" i="1" s="1"/>
  <c r="F18" i="1"/>
  <c r="F19" i="1" s="1"/>
  <c r="E18" i="1"/>
  <c r="E19" i="1" s="1"/>
  <c r="D18" i="1"/>
  <c r="D19" i="1" s="1"/>
  <c r="C18" i="1"/>
  <c r="C19" i="1" s="1"/>
  <c r="Z17" i="1"/>
  <c r="Y17" i="1"/>
  <c r="X17" i="1"/>
  <c r="Z16" i="1"/>
  <c r="AA16" i="1" s="1"/>
  <c r="Y16" i="1"/>
  <c r="X16" i="1"/>
  <c r="Z15" i="1"/>
  <c r="Y15" i="1"/>
  <c r="X15" i="1"/>
  <c r="Z14" i="1"/>
  <c r="AA14" i="1" s="1"/>
  <c r="Y14" i="1"/>
  <c r="X14" i="1"/>
  <c r="Z13" i="1"/>
  <c r="Y13" i="1"/>
  <c r="X13" i="1"/>
  <c r="Z12" i="1"/>
  <c r="AA12" i="1" s="1"/>
  <c r="Y12" i="1"/>
  <c r="X12" i="1"/>
  <c r="Z11" i="1"/>
  <c r="Y11" i="1"/>
  <c r="X11" i="1"/>
  <c r="Z10" i="1"/>
  <c r="X10" i="1"/>
  <c r="S10" i="1"/>
  <c r="S19" i="1" s="1"/>
  <c r="P10" i="1"/>
  <c r="P19" i="1" s="1"/>
  <c r="J10" i="1"/>
  <c r="Y10" i="1" s="1"/>
  <c r="AA11" i="1" l="1"/>
  <c r="AA15" i="1"/>
  <c r="AA13" i="1"/>
  <c r="AA17" i="1"/>
  <c r="X19" i="1"/>
  <c r="AA10" i="1"/>
  <c r="Z19" i="1"/>
  <c r="J19" i="1"/>
  <c r="Y19" i="1" s="1"/>
  <c r="X18" i="1"/>
  <c r="Y18" i="1"/>
  <c r="Z18" i="1"/>
  <c r="AA18" i="1" s="1"/>
  <c r="AA19" i="1" l="1"/>
  <c r="R19" i="1"/>
  <c r="R18" i="1"/>
</calcChain>
</file>

<file path=xl/sharedStrings.xml><?xml version="1.0" encoding="utf-8"?>
<sst xmlns="http://schemas.openxmlformats.org/spreadsheetml/2006/main" count="59" uniqueCount="38">
  <si>
    <t xml:space="preserve">SÁRVÁR VÁROS ÖNKORMÁNYZATA  </t>
  </si>
  <si>
    <t xml:space="preserve">MŰKÖDÉSI KIADÁSAI </t>
  </si>
  <si>
    <t>2020. év</t>
  </si>
  <si>
    <t>adatok  Ft-ban</t>
  </si>
  <si>
    <t>Sorszám</t>
  </si>
  <si>
    <t>Megnevezés</t>
  </si>
  <si>
    <t>személyi juttatások</t>
  </si>
  <si>
    <t>Munkáltatót terhelő járulékok</t>
  </si>
  <si>
    <t>dologi kiadások</t>
  </si>
  <si>
    <t>ellátottak juttatásai</t>
  </si>
  <si>
    <t>egyéb működési célú kiadások</t>
  </si>
  <si>
    <t>működési tartalék</t>
  </si>
  <si>
    <t>működési céltartalék</t>
  </si>
  <si>
    <t>működési kiadások összesen</t>
  </si>
  <si>
    <t>eredeti    előirányzat</t>
  </si>
  <si>
    <t>módosított   előirányzat</t>
  </si>
  <si>
    <t>teljesítés</t>
  </si>
  <si>
    <t>teljesítés %-a</t>
  </si>
  <si>
    <t>1.</t>
  </si>
  <si>
    <t>Sárvár Város Önkormányzata</t>
  </si>
  <si>
    <t>2.</t>
  </si>
  <si>
    <t>Sárvári Közös Önkormányzati Hivatal</t>
  </si>
  <si>
    <t>3.</t>
  </si>
  <si>
    <t>Intézmények Gazdálkodását Ellátó Szervezet</t>
  </si>
  <si>
    <t>4.</t>
  </si>
  <si>
    <t>Sárvári Cseperedő Bölcsőde</t>
  </si>
  <si>
    <t>5.</t>
  </si>
  <si>
    <t>Sárvári Gondozási és Gyermekjóléti Központ</t>
  </si>
  <si>
    <t>6.</t>
  </si>
  <si>
    <t>Sárvári Vármelléki Óvoda</t>
  </si>
  <si>
    <t>7.</t>
  </si>
  <si>
    <t>Sárvári Csicsergő Óvoda</t>
  </si>
  <si>
    <t>8.</t>
  </si>
  <si>
    <t>Nádasdy Kulturális Központ</t>
  </si>
  <si>
    <t>9.</t>
  </si>
  <si>
    <t>IGESZ összesen</t>
  </si>
  <si>
    <t>10.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</si>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</sst>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0.0"/>
    <numFmt numFmtId="165" formatCode="_-* #,##0\ _F_t_-;\-* #,##0\ _F_t_-;_-* &quot;-&quot;??\ _F_t_-;_-@_-"/>
  </numFmts>
  <fonts count="16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MS Sans Serif"/>
      <family val="2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06">
    <xf numFmtId="0" fontId="0" fillId="0" borderId="0" xfId="0"/>
    <xf numFmtId="0" fontId="6" fillId="0" borderId="0" xfId="0" applyFont="1" applyAlignment="1"/>
    <xf numFmtId="0" fontId="5" fillId="0" borderId="0" xfId="2" applyFont="1" applyAlignment="1"/>
    <xf numFmtId="0" fontId="7" fillId="0" borderId="0" xfId="0" applyFont="1"/>
    <xf numFmtId="0" fontId="5" fillId="0" borderId="0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0" fillId="0" borderId="10" xfId="0" applyBorder="1" applyAlignment="1">
      <alignment horizontal="right"/>
    </xf>
    <xf numFmtId="0" fontId="7" fillId="0" borderId="11" xfId="2" applyFont="1" applyBorder="1" applyAlignment="1">
      <alignment wrapText="1"/>
    </xf>
    <xf numFmtId="3" fontId="8" fillId="0" borderId="12" xfId="1" applyNumberFormat="1" applyFont="1" applyBorder="1" applyAlignment="1">
      <alignment horizontal="right"/>
    </xf>
    <xf numFmtId="3" fontId="8" fillId="0" borderId="13" xfId="1" applyNumberFormat="1" applyFont="1" applyBorder="1" applyAlignment="1">
      <alignment horizontal="right"/>
    </xf>
    <xf numFmtId="3" fontId="9" fillId="0" borderId="14" xfId="1" applyNumberFormat="1" applyFont="1" applyBorder="1" applyAlignment="1">
      <alignment horizontal="right"/>
    </xf>
    <xf numFmtId="3" fontId="8" fillId="0" borderId="15" xfId="1" applyNumberFormat="1" applyFont="1" applyBorder="1" applyAlignment="1">
      <alignment horizontal="right"/>
    </xf>
    <xf numFmtId="3" fontId="8" fillId="0" borderId="16" xfId="1" applyNumberFormat="1" applyFont="1" applyBorder="1" applyAlignment="1">
      <alignment horizontal="right"/>
    </xf>
    <xf numFmtId="3" fontId="9" fillId="0" borderId="16" xfId="1" applyNumberFormat="1" applyFont="1" applyBorder="1" applyAlignment="1">
      <alignment horizontal="right"/>
    </xf>
    <xf numFmtId="3" fontId="8" fillId="0" borderId="13" xfId="1" applyNumberFormat="1" applyFont="1" applyFill="1" applyBorder="1" applyAlignment="1">
      <alignment horizontal="right"/>
    </xf>
    <xf numFmtId="3" fontId="8" fillId="0" borderId="16" xfId="1" applyNumberFormat="1" applyFont="1" applyFill="1" applyBorder="1" applyAlignment="1">
      <alignment horizontal="right"/>
    </xf>
    <xf numFmtId="3" fontId="8" fillId="0" borderId="17" xfId="1" applyNumberFormat="1" applyFont="1" applyBorder="1" applyAlignment="1">
      <alignment horizontal="right"/>
    </xf>
    <xf numFmtId="3" fontId="8" fillId="0" borderId="18" xfId="1" applyNumberFormat="1" applyFont="1" applyBorder="1" applyAlignment="1">
      <alignment horizontal="right"/>
    </xf>
    <xf numFmtId="3" fontId="9" fillId="0" borderId="18" xfId="1" applyNumberFormat="1" applyFont="1" applyBorder="1" applyAlignment="1">
      <alignment horizontal="right"/>
    </xf>
    <xf numFmtId="3" fontId="9" fillId="0" borderId="19" xfId="1" applyNumberFormat="1" applyFont="1" applyBorder="1" applyAlignment="1">
      <alignment horizontal="right"/>
    </xf>
    <xf numFmtId="3" fontId="8" fillId="0" borderId="12" xfId="0" applyNumberFormat="1" applyFont="1" applyFill="1" applyBorder="1" applyAlignment="1">
      <alignment horizontal="right"/>
    </xf>
    <xf numFmtId="3" fontId="8" fillId="0" borderId="20" xfId="0" applyNumberFormat="1" applyFont="1" applyBorder="1" applyAlignment="1">
      <alignment horizontal="right"/>
    </xf>
    <xf numFmtId="3" fontId="9" fillId="0" borderId="19" xfId="0" applyNumberFormat="1" applyFont="1" applyBorder="1" applyAlignment="1">
      <alignment horizontal="right"/>
    </xf>
    <xf numFmtId="164" fontId="4" fillId="0" borderId="21" xfId="0" applyNumberFormat="1" applyFont="1" applyBorder="1"/>
    <xf numFmtId="0" fontId="0" fillId="0" borderId="22" xfId="0" applyBorder="1" applyAlignment="1">
      <alignment horizontal="right"/>
    </xf>
    <xf numFmtId="3" fontId="8" fillId="0" borderId="23" xfId="2" applyNumberFormat="1" applyFont="1" applyBorder="1" applyAlignment="1">
      <alignment horizontal="right" wrapText="1"/>
    </xf>
    <xf numFmtId="3" fontId="8" fillId="0" borderId="24" xfId="1" applyNumberFormat="1" applyFont="1" applyBorder="1" applyAlignment="1">
      <alignment horizontal="right"/>
    </xf>
    <xf numFmtId="3" fontId="9" fillId="0" borderId="25" xfId="1" applyNumberFormat="1" applyFont="1" applyBorder="1" applyAlignment="1">
      <alignment horizontal="right"/>
    </xf>
    <xf numFmtId="3" fontId="8" fillId="0" borderId="26" xfId="1" applyNumberFormat="1" applyFont="1" applyBorder="1" applyAlignment="1">
      <alignment horizontal="right"/>
    </xf>
    <xf numFmtId="3" fontId="9" fillId="0" borderId="24" xfId="1" applyNumberFormat="1" applyFont="1" applyBorder="1" applyAlignment="1">
      <alignment horizontal="right"/>
    </xf>
    <xf numFmtId="3" fontId="8" fillId="0" borderId="23" xfId="1" applyNumberFormat="1" applyFont="1" applyBorder="1" applyAlignment="1">
      <alignment horizontal="right"/>
    </xf>
    <xf numFmtId="3" fontId="9" fillId="0" borderId="27" xfId="1" applyNumberFormat="1" applyFont="1" applyBorder="1" applyAlignment="1">
      <alignment horizontal="right"/>
    </xf>
    <xf numFmtId="3" fontId="9" fillId="0" borderId="11" xfId="1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3" fontId="8" fillId="0" borderId="27" xfId="0" applyNumberFormat="1" applyFont="1" applyBorder="1" applyAlignment="1">
      <alignment horizontal="right"/>
    </xf>
    <xf numFmtId="3" fontId="9" fillId="0" borderId="11" xfId="0" applyNumberFormat="1" applyFont="1" applyBorder="1" applyAlignment="1">
      <alignment horizontal="right"/>
    </xf>
    <xf numFmtId="0" fontId="4" fillId="0" borderId="26" xfId="2" applyFont="1" applyBorder="1" applyAlignment="1">
      <alignment horizontal="left" wrapText="1"/>
    </xf>
    <xf numFmtId="3" fontId="8" fillId="0" borderId="23" xfId="2" applyNumberFormat="1" applyFont="1" applyBorder="1" applyAlignment="1">
      <alignment horizontal="right"/>
    </xf>
    <xf numFmtId="3" fontId="8" fillId="0" borderId="25" xfId="1" applyNumberFormat="1" applyFont="1" applyBorder="1" applyAlignment="1">
      <alignment horizontal="right"/>
    </xf>
    <xf numFmtId="3" fontId="8" fillId="0" borderId="27" xfId="1" applyNumberFormat="1" applyFont="1" applyBorder="1" applyAlignment="1">
      <alignment horizontal="right"/>
    </xf>
    <xf numFmtId="3" fontId="8" fillId="0" borderId="11" xfId="1" applyNumberFormat="1" applyFont="1" applyBorder="1" applyAlignment="1">
      <alignment horizontal="right"/>
    </xf>
    <xf numFmtId="0" fontId="4" fillId="0" borderId="26" xfId="2" quotePrefix="1" applyFont="1" applyBorder="1" applyAlignment="1">
      <alignment horizontal="left" wrapText="1"/>
    </xf>
    <xf numFmtId="3" fontId="8" fillId="0" borderId="24" xfId="1" applyNumberFormat="1" applyFont="1" applyFill="1" applyBorder="1" applyAlignment="1">
      <alignment horizontal="right"/>
    </xf>
    <xf numFmtId="0" fontId="10" fillId="0" borderId="3" xfId="2" applyFont="1" applyBorder="1"/>
    <xf numFmtId="3" fontId="11" fillId="0" borderId="28" xfId="2" applyNumberFormat="1" applyFont="1" applyBorder="1" applyAlignment="1">
      <alignment horizontal="right"/>
    </xf>
    <xf numFmtId="3" fontId="9" fillId="0" borderId="29" xfId="1" applyNumberFormat="1" applyFont="1" applyBorder="1" applyAlignment="1">
      <alignment horizontal="right"/>
    </xf>
    <xf numFmtId="3" fontId="11" fillId="0" borderId="30" xfId="1" applyNumberFormat="1" applyFont="1" applyBorder="1" applyAlignment="1">
      <alignment horizontal="right"/>
    </xf>
    <xf numFmtId="3" fontId="9" fillId="0" borderId="15" xfId="1" applyNumberFormat="1" applyFont="1" applyBorder="1" applyAlignment="1">
      <alignment horizontal="right"/>
    </xf>
    <xf numFmtId="3" fontId="9" fillId="0" borderId="28" xfId="1" applyNumberFormat="1" applyFont="1" applyBorder="1" applyAlignment="1">
      <alignment horizontal="right"/>
    </xf>
    <xf numFmtId="3" fontId="9" fillId="0" borderId="30" xfId="1" applyNumberFormat="1" applyFont="1" applyBorder="1" applyAlignment="1">
      <alignment horizontal="right"/>
    </xf>
    <xf numFmtId="3" fontId="12" fillId="0" borderId="28" xfId="1" applyNumberFormat="1" applyFont="1" applyBorder="1" applyAlignment="1">
      <alignment horizontal="right"/>
    </xf>
    <xf numFmtId="3" fontId="12" fillId="0" borderId="29" xfId="1" applyNumberFormat="1" applyFont="1" applyBorder="1" applyAlignment="1">
      <alignment horizontal="right"/>
    </xf>
    <xf numFmtId="3" fontId="12" fillId="0" borderId="30" xfId="1" applyNumberFormat="1" applyFont="1" applyBorder="1" applyAlignment="1">
      <alignment horizontal="right"/>
    </xf>
    <xf numFmtId="3" fontId="12" fillId="0" borderId="15" xfId="1" applyNumberFormat="1" applyFont="1" applyBorder="1" applyAlignment="1">
      <alignment horizontal="right"/>
    </xf>
    <xf numFmtId="3" fontId="12" fillId="0" borderId="16" xfId="1" applyNumberFormat="1" applyFont="1" applyBorder="1" applyAlignment="1">
      <alignment horizontal="right"/>
    </xf>
    <xf numFmtId="3" fontId="12" fillId="0" borderId="31" xfId="1" applyNumberFormat="1" applyFont="1" applyBorder="1" applyAlignment="1">
      <alignment horizontal="right"/>
    </xf>
    <xf numFmtId="3" fontId="12" fillId="0" borderId="9" xfId="1" applyNumberFormat="1" applyFont="1" applyBorder="1" applyAlignment="1">
      <alignment horizontal="right"/>
    </xf>
    <xf numFmtId="3" fontId="8" fillId="0" borderId="32" xfId="0" applyNumberFormat="1" applyFont="1" applyBorder="1" applyAlignment="1">
      <alignment horizontal="right"/>
    </xf>
    <xf numFmtId="3" fontId="8" fillId="0" borderId="33" xfId="0" applyNumberFormat="1" applyFont="1" applyBorder="1" applyAlignment="1">
      <alignment horizontal="right"/>
    </xf>
    <xf numFmtId="3" fontId="9" fillId="0" borderId="34" xfId="0" applyNumberFormat="1" applyFont="1" applyBorder="1" applyAlignment="1">
      <alignment horizontal="right"/>
    </xf>
    <xf numFmtId="164" fontId="4" fillId="0" borderId="7" xfId="0" applyNumberFormat="1" applyFont="1" applyBorder="1"/>
    <xf numFmtId="0" fontId="5" fillId="0" borderId="4" xfId="2" applyFont="1" applyBorder="1"/>
    <xf numFmtId="3" fontId="9" fillId="0" borderId="3" xfId="2" applyNumberFormat="1" applyFont="1" applyFill="1" applyBorder="1" applyAlignment="1">
      <alignment horizontal="right"/>
    </xf>
    <xf numFmtId="3" fontId="9" fillId="0" borderId="5" xfId="1" applyNumberFormat="1" applyFont="1" applyFill="1" applyBorder="1" applyAlignment="1">
      <alignment horizontal="right"/>
    </xf>
    <xf numFmtId="3" fontId="9" fillId="0" borderId="5" xfId="1" applyNumberFormat="1" applyFont="1" applyBorder="1" applyAlignment="1">
      <alignment horizontal="right"/>
    </xf>
    <xf numFmtId="3" fontId="9" fillId="0" borderId="35" xfId="1" applyNumberFormat="1" applyFont="1" applyBorder="1" applyAlignment="1">
      <alignment horizontal="right"/>
    </xf>
    <xf numFmtId="3" fontId="9" fillId="0" borderId="8" xfId="0" applyNumberFormat="1" applyFont="1" applyFill="1" applyBorder="1" applyAlignment="1">
      <alignment horizontal="right"/>
    </xf>
    <xf numFmtId="3" fontId="9" fillId="0" borderId="8" xfId="0" applyNumberFormat="1" applyFont="1" applyBorder="1" applyAlignment="1">
      <alignment horizontal="right"/>
    </xf>
    <xf numFmtId="164" fontId="13" fillId="0" borderId="35" xfId="0" applyNumberFormat="1" applyFont="1" applyBorder="1"/>
    <xf numFmtId="0" fontId="7" fillId="0" borderId="0" xfId="2" applyFont="1"/>
    <xf numFmtId="0" fontId="7" fillId="0" borderId="0" xfId="2" applyFont="1" applyFill="1"/>
    <xf numFmtId="3" fontId="7" fillId="0" borderId="0" xfId="2" applyNumberFormat="1" applyFont="1" applyFill="1"/>
    <xf numFmtId="165" fontId="7" fillId="0" borderId="0" xfId="0" applyNumberFormat="1" applyFont="1"/>
    <xf numFmtId="0" fontId="7" fillId="0" borderId="0" xfId="2" applyFont="1" applyBorder="1"/>
    <xf numFmtId="3" fontId="7" fillId="0" borderId="0" xfId="2" applyNumberFormat="1" applyFont="1" applyBorder="1"/>
    <xf numFmtId="3" fontId="7" fillId="0" borderId="0" xfId="0" applyNumberFormat="1" applyFont="1"/>
    <xf numFmtId="3" fontId="0" fillId="0" borderId="0" xfId="0" applyNumberFormat="1"/>
    <xf numFmtId="165" fontId="0" fillId="0" borderId="0" xfId="0" applyNumberFormat="1"/>
    <xf numFmtId="3" fontId="0" fillId="0" borderId="0" xfId="0" applyNumberFormat="1" applyFill="1"/>
    <xf numFmtId="0" fontId="7" fillId="0" borderId="2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3" xfId="2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8" xfId="0" applyBorder="1" applyAlignment="1">
      <alignment horizontal="center" vertical="center" textRotation="255"/>
    </xf>
    <xf numFmtId="0" fontId="5" fillId="0" borderId="2" xfId="2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2" applyFont="1" applyAlignment="1">
      <alignment horizontal="center"/>
    </xf>
    <xf numFmtId="0" fontId="5" fillId="0" borderId="0" xfId="2" applyFont="1" applyBorder="1" applyAlignment="1">
      <alignment horizontal="center"/>
    </xf>
    <xf numFmtId="0" fontId="7" fillId="0" borderId="1" xfId="2" applyFont="1" applyBorder="1" applyAlignment="1">
      <alignment horizontal="right"/>
    </xf>
    <xf numFmtId="0" fontId="7" fillId="0" borderId="1" xfId="0" applyFont="1" applyBorder="1" applyAlignment="1">
      <alignment horizontal="right"/>
    </xf>
  </cellXfs>
  <cellStyles count="17">
    <cellStyle name="Ezres" xfId="1" builtinId="3"/>
    <cellStyle name="Ezres 2" xfId="3"/>
    <cellStyle name="Ezres 2 2" xfId="4"/>
    <cellStyle name="Ezres 2 3" xfId="5"/>
    <cellStyle name="Ezres 3" xfId="6"/>
    <cellStyle name="Ezres 3 2" xfId="7"/>
    <cellStyle name="Ezres 3 3" xfId="8"/>
    <cellStyle name="Ezres 4" xfId="9"/>
    <cellStyle name="Ezres 5" xfId="10"/>
    <cellStyle name="Ezres 6" xfId="11"/>
    <cellStyle name="Normál" xfId="0" builtinId="0"/>
    <cellStyle name="Normál 2" xfId="12"/>
    <cellStyle name="Normál 3" xfId="13"/>
    <cellStyle name="Normál_KTGV99" xfId="2"/>
    <cellStyle name="Pénznem 2" xfId="14"/>
    <cellStyle name="Pénznem 3" xfId="15"/>
    <cellStyle name="Pénznem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A30"/>
  <sheetViews>
    <sheetView tabSelected="1" zoomScaleNormal="100" workbookViewId="0">
      <selection activeCell="B1" sqref="B1:AA1"/>
    </sheetView>
  </sheetViews>
  <sheetFormatPr defaultRowHeight="12.75" x14ac:dyDescent="0.2"/>
  <cols>
    <col min="1" max="1" width="4.5703125" customWidth="1"/>
    <col min="2" max="2" width="20.28515625" customWidth="1"/>
    <col min="3" max="3" width="16.140625" customWidth="1"/>
    <col min="4" max="4" width="15" customWidth="1"/>
    <col min="5" max="5" width="15.42578125" customWidth="1"/>
    <col min="6" max="6" width="16.28515625" customWidth="1"/>
    <col min="7" max="7" width="14.7109375" customWidth="1"/>
    <col min="8" max="8" width="14.42578125" customWidth="1"/>
    <col min="9" max="9" width="16.42578125" customWidth="1"/>
    <col min="10" max="10" width="15.7109375" customWidth="1"/>
    <col min="11" max="11" width="15.5703125" customWidth="1"/>
    <col min="12" max="12" width="13" customWidth="1"/>
    <col min="13" max="13" width="13.140625" customWidth="1"/>
    <col min="14" max="14" width="12.7109375" customWidth="1"/>
    <col min="15" max="15" width="15.140625" customWidth="1"/>
    <col min="16" max="16" width="15.5703125" customWidth="1"/>
    <col min="17" max="17" width="14.42578125" customWidth="1"/>
    <col min="18" max="18" width="12.42578125" customWidth="1"/>
    <col min="19" max="19" width="14.42578125" customWidth="1"/>
    <col min="20" max="20" width="9" customWidth="1"/>
    <col min="21" max="22" width="14.42578125" customWidth="1"/>
    <col min="23" max="23" width="8.28515625" customWidth="1"/>
    <col min="24" max="24" width="16.42578125" customWidth="1"/>
    <col min="25" max="25" width="14.85546875" customWidth="1"/>
    <col min="26" max="26" width="15.5703125" customWidth="1"/>
    <col min="27" max="27" width="4.85546875" customWidth="1"/>
  </cols>
  <sheetData>
    <row r="1" spans="1:27" ht="15" customHeight="1" x14ac:dyDescent="0.2"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15" x14ac:dyDescent="0.25">
      <c r="B2" s="1"/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3"/>
      <c r="Y2" s="3"/>
      <c r="Z2" s="3"/>
      <c r="AA2" s="3"/>
    </row>
    <row r="3" spans="1:27" ht="14.25" x14ac:dyDescent="0.2">
      <c r="B3" s="102" t="s">
        <v>0</v>
      </c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</row>
    <row r="4" spans="1:27" ht="14.25" x14ac:dyDescent="0.2">
      <c r="B4" s="102" t="s">
        <v>1</v>
      </c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</row>
    <row r="5" spans="1:27" ht="18.75" customHeight="1" x14ac:dyDescent="0.2">
      <c r="B5" s="103" t="s">
        <v>2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</row>
    <row r="6" spans="1:27" ht="30" customHeight="1" thickBot="1" x14ac:dyDescent="0.3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4"/>
      <c r="S6" s="4"/>
      <c r="T6" s="4"/>
      <c r="U6" s="4"/>
      <c r="V6" s="4"/>
      <c r="W6" s="4"/>
      <c r="X6" s="5"/>
      <c r="Y6" s="104" t="s">
        <v>3</v>
      </c>
      <c r="Z6" s="105"/>
      <c r="AA6" s="104"/>
    </row>
    <row r="7" spans="1:27" ht="30" customHeight="1" thickBot="1" x14ac:dyDescent="0.25">
      <c r="A7" s="94" t="s">
        <v>4</v>
      </c>
      <c r="B7" s="97" t="s">
        <v>5</v>
      </c>
      <c r="C7" s="91" t="s">
        <v>6</v>
      </c>
      <c r="D7" s="100"/>
      <c r="E7" s="101"/>
      <c r="F7" s="88" t="s">
        <v>7</v>
      </c>
      <c r="G7" s="100"/>
      <c r="H7" s="101"/>
      <c r="I7" s="88" t="s">
        <v>8</v>
      </c>
      <c r="J7" s="100"/>
      <c r="K7" s="101"/>
      <c r="L7" s="88" t="s">
        <v>9</v>
      </c>
      <c r="M7" s="100"/>
      <c r="N7" s="101"/>
      <c r="O7" s="88" t="s">
        <v>10</v>
      </c>
      <c r="P7" s="89"/>
      <c r="Q7" s="89"/>
      <c r="R7" s="88" t="s">
        <v>11</v>
      </c>
      <c r="S7" s="89"/>
      <c r="T7" s="89"/>
      <c r="U7" s="88" t="s">
        <v>12</v>
      </c>
      <c r="V7" s="89"/>
      <c r="W7" s="90"/>
      <c r="X7" s="91" t="s">
        <v>13</v>
      </c>
      <c r="Y7" s="89"/>
      <c r="Z7" s="89"/>
      <c r="AA7" s="90"/>
    </row>
    <row r="8" spans="1:27" ht="30" customHeight="1" x14ac:dyDescent="0.2">
      <c r="A8" s="95"/>
      <c r="B8" s="98"/>
      <c r="C8" s="92" t="s">
        <v>14</v>
      </c>
      <c r="D8" s="86" t="s">
        <v>15</v>
      </c>
      <c r="E8" s="85" t="s">
        <v>16</v>
      </c>
      <c r="F8" s="87" t="s">
        <v>14</v>
      </c>
      <c r="G8" s="86" t="s">
        <v>15</v>
      </c>
      <c r="H8" s="85" t="s">
        <v>16</v>
      </c>
      <c r="I8" s="87" t="s">
        <v>14</v>
      </c>
      <c r="J8" s="86" t="s">
        <v>15</v>
      </c>
      <c r="K8" s="85" t="s">
        <v>16</v>
      </c>
      <c r="L8" s="87" t="s">
        <v>14</v>
      </c>
      <c r="M8" s="86" t="s">
        <v>15</v>
      </c>
      <c r="N8" s="85" t="s">
        <v>16</v>
      </c>
      <c r="O8" s="87" t="s">
        <v>14</v>
      </c>
      <c r="P8" s="86" t="s">
        <v>15</v>
      </c>
      <c r="Q8" s="85" t="s">
        <v>16</v>
      </c>
      <c r="R8" s="83" t="s">
        <v>14</v>
      </c>
      <c r="S8" s="79" t="s">
        <v>15</v>
      </c>
      <c r="T8" s="81" t="s">
        <v>16</v>
      </c>
      <c r="U8" s="83" t="s">
        <v>14</v>
      </c>
      <c r="V8" s="79" t="s">
        <v>15</v>
      </c>
      <c r="W8" s="85" t="s">
        <v>16</v>
      </c>
      <c r="X8" s="83" t="s">
        <v>14</v>
      </c>
      <c r="Y8" s="79" t="s">
        <v>15</v>
      </c>
      <c r="Z8" s="81" t="s">
        <v>16</v>
      </c>
      <c r="AA8" s="81" t="s">
        <v>17</v>
      </c>
    </row>
    <row r="9" spans="1:27" ht="30" customHeight="1" thickBot="1" x14ac:dyDescent="0.25">
      <c r="A9" s="96"/>
      <c r="B9" s="99"/>
      <c r="C9" s="93"/>
      <c r="D9" s="80"/>
      <c r="E9" s="82"/>
      <c r="F9" s="84"/>
      <c r="G9" s="80"/>
      <c r="H9" s="82"/>
      <c r="I9" s="84"/>
      <c r="J9" s="80"/>
      <c r="K9" s="82"/>
      <c r="L9" s="84"/>
      <c r="M9" s="80"/>
      <c r="N9" s="82"/>
      <c r="O9" s="84"/>
      <c r="P9" s="80"/>
      <c r="Q9" s="82"/>
      <c r="R9" s="84"/>
      <c r="S9" s="80"/>
      <c r="T9" s="82"/>
      <c r="U9" s="84"/>
      <c r="V9" s="80"/>
      <c r="W9" s="82"/>
      <c r="X9" s="84"/>
      <c r="Y9" s="80"/>
      <c r="Z9" s="82"/>
      <c r="AA9" s="82"/>
    </row>
    <row r="10" spans="1:27" ht="60.75" customHeight="1" x14ac:dyDescent="0.25">
      <c r="A10" s="6" t="s">
        <v>18</v>
      </c>
      <c r="B10" s="7" t="s">
        <v>19</v>
      </c>
      <c r="C10" s="8">
        <v>75050171</v>
      </c>
      <c r="D10" s="9">
        <v>78226119</v>
      </c>
      <c r="E10" s="10">
        <v>64647504</v>
      </c>
      <c r="F10" s="11">
        <v>13986081</v>
      </c>
      <c r="G10" s="12">
        <v>14264142</v>
      </c>
      <c r="H10" s="13">
        <v>10878388</v>
      </c>
      <c r="I10" s="8">
        <v>799462579</v>
      </c>
      <c r="J10" s="14">
        <f>923097967+1000000</f>
        <v>924097967</v>
      </c>
      <c r="K10" s="10">
        <v>740679697</v>
      </c>
      <c r="L10" s="8">
        <v>30000000</v>
      </c>
      <c r="M10" s="9">
        <v>30000000</v>
      </c>
      <c r="N10" s="10">
        <v>23571189</v>
      </c>
      <c r="O10" s="11">
        <v>186879000</v>
      </c>
      <c r="P10" s="15">
        <f>1963795151-3965046</f>
        <v>1959830105</v>
      </c>
      <c r="Q10" s="13">
        <v>705212881</v>
      </c>
      <c r="R10" s="16"/>
      <c r="S10" s="17">
        <f>145155113+3965046</f>
        <v>149120159</v>
      </c>
      <c r="T10" s="18">
        <v>0</v>
      </c>
      <c r="U10" s="17">
        <v>10773809</v>
      </c>
      <c r="V10" s="17"/>
      <c r="W10" s="19">
        <v>0</v>
      </c>
      <c r="X10" s="20">
        <f>C10+F10+I10+L10+O10+R10+U10</f>
        <v>1116151640</v>
      </c>
      <c r="Y10" s="21">
        <f>D10+G10+J10+M10+P10+S10+V10</f>
        <v>3155538492</v>
      </c>
      <c r="Z10" s="22">
        <f t="shared" ref="Z10:Z19" si="0">E10+H10+K10+N10+Q10</f>
        <v>1544989659</v>
      </c>
      <c r="AA10" s="23">
        <f>Z10/Y10*100</f>
        <v>48.961204653877502</v>
      </c>
    </row>
    <row r="11" spans="1:27" ht="60.75" customHeight="1" x14ac:dyDescent="0.25">
      <c r="A11" s="24" t="s">
        <v>20</v>
      </c>
      <c r="B11" s="7" t="s">
        <v>21</v>
      </c>
      <c r="C11" s="25">
        <v>356597947</v>
      </c>
      <c r="D11" s="26">
        <v>325801546</v>
      </c>
      <c r="E11" s="27">
        <v>324434394</v>
      </c>
      <c r="F11" s="28">
        <v>68443062</v>
      </c>
      <c r="G11" s="26">
        <v>60688287</v>
      </c>
      <c r="H11" s="29">
        <v>60344521</v>
      </c>
      <c r="I11" s="30">
        <v>54003779</v>
      </c>
      <c r="J11" s="26">
        <v>56661181</v>
      </c>
      <c r="K11" s="27">
        <v>51058995</v>
      </c>
      <c r="L11" s="30"/>
      <c r="M11" s="26"/>
      <c r="N11" s="27"/>
      <c r="O11" s="28"/>
      <c r="P11" s="26">
        <v>19731146</v>
      </c>
      <c r="Q11" s="29">
        <v>19731146</v>
      </c>
      <c r="R11" s="31"/>
      <c r="S11" s="31"/>
      <c r="T11" s="31"/>
      <c r="U11" s="31"/>
      <c r="V11" s="31"/>
      <c r="W11" s="32"/>
      <c r="X11" s="33">
        <f>C11+F11+I11+L11+O11</f>
        <v>479044788</v>
      </c>
      <c r="Y11" s="34">
        <f t="shared" ref="Y11:Y17" si="1">D11+G11+J11+M11+P11+S11+V11</f>
        <v>462882160</v>
      </c>
      <c r="Z11" s="35">
        <f t="shared" si="0"/>
        <v>455569056</v>
      </c>
      <c r="AA11" s="23">
        <f>Z11/Y11*100</f>
        <v>98.42009378801724</v>
      </c>
    </row>
    <row r="12" spans="1:27" ht="60.75" customHeight="1" x14ac:dyDescent="0.2">
      <c r="A12" s="24" t="s">
        <v>22</v>
      </c>
      <c r="B12" s="36" t="s">
        <v>23</v>
      </c>
      <c r="C12" s="37">
        <v>34066350</v>
      </c>
      <c r="D12" s="26">
        <v>34368753</v>
      </c>
      <c r="E12" s="27">
        <v>34160392</v>
      </c>
      <c r="F12" s="28">
        <v>6197007</v>
      </c>
      <c r="G12" s="26">
        <v>6243879</v>
      </c>
      <c r="H12" s="29">
        <v>5823001</v>
      </c>
      <c r="I12" s="30">
        <v>121771830</v>
      </c>
      <c r="J12" s="26">
        <v>134742526</v>
      </c>
      <c r="K12" s="27">
        <v>115770024</v>
      </c>
      <c r="L12" s="30"/>
      <c r="M12" s="26"/>
      <c r="N12" s="27"/>
      <c r="O12" s="28"/>
      <c r="P12" s="26"/>
      <c r="Q12" s="29"/>
      <c r="R12" s="31"/>
      <c r="S12" s="31"/>
      <c r="T12" s="31"/>
      <c r="U12" s="31"/>
      <c r="V12" s="31"/>
      <c r="W12" s="32"/>
      <c r="X12" s="33">
        <f t="shared" ref="X12:X17" si="2">C12+F12+I12</f>
        <v>162035187</v>
      </c>
      <c r="Y12" s="34">
        <f t="shared" si="1"/>
        <v>175355158</v>
      </c>
      <c r="Z12" s="35">
        <f t="shared" si="0"/>
        <v>155753417</v>
      </c>
      <c r="AA12" s="23">
        <f t="shared" ref="AA12:AA19" si="3">Z12/Y12*100</f>
        <v>88.821691233057436</v>
      </c>
    </row>
    <row r="13" spans="1:27" ht="60.75" customHeight="1" x14ac:dyDescent="0.25">
      <c r="A13" s="24" t="s">
        <v>24</v>
      </c>
      <c r="B13" s="7" t="s">
        <v>25</v>
      </c>
      <c r="C13" s="37">
        <v>75959122</v>
      </c>
      <c r="D13" s="26">
        <v>79694161</v>
      </c>
      <c r="E13" s="27">
        <v>78699554</v>
      </c>
      <c r="F13" s="28">
        <v>14378951</v>
      </c>
      <c r="G13" s="26">
        <v>14983654</v>
      </c>
      <c r="H13" s="29">
        <v>12975395</v>
      </c>
      <c r="I13" s="30">
        <v>15242910</v>
      </c>
      <c r="J13" s="26">
        <v>14552035</v>
      </c>
      <c r="K13" s="27">
        <v>12817081</v>
      </c>
      <c r="L13" s="30"/>
      <c r="M13" s="26"/>
      <c r="N13" s="27"/>
      <c r="O13" s="28"/>
      <c r="P13" s="26">
        <v>6180234</v>
      </c>
      <c r="Q13" s="29">
        <v>6180234</v>
      </c>
      <c r="R13" s="31"/>
      <c r="S13" s="31"/>
      <c r="T13" s="31"/>
      <c r="U13" s="31"/>
      <c r="V13" s="31"/>
      <c r="W13" s="32"/>
      <c r="X13" s="33">
        <f t="shared" si="2"/>
        <v>105580983</v>
      </c>
      <c r="Y13" s="34">
        <f t="shared" si="1"/>
        <v>115410084</v>
      </c>
      <c r="Z13" s="35">
        <f t="shared" si="0"/>
        <v>110672264</v>
      </c>
      <c r="AA13" s="23">
        <f>Z13/Y13*100</f>
        <v>95.894795466919518</v>
      </c>
    </row>
    <row r="14" spans="1:27" ht="60.75" customHeight="1" x14ac:dyDescent="0.2">
      <c r="A14" s="24" t="s">
        <v>26</v>
      </c>
      <c r="B14" s="36" t="s">
        <v>27</v>
      </c>
      <c r="C14" s="37">
        <v>156538167</v>
      </c>
      <c r="D14" s="26">
        <v>185105530</v>
      </c>
      <c r="E14" s="27">
        <v>174876880</v>
      </c>
      <c r="F14" s="28">
        <v>26968929</v>
      </c>
      <c r="G14" s="26">
        <v>31706826</v>
      </c>
      <c r="H14" s="29">
        <v>29933399</v>
      </c>
      <c r="I14" s="30">
        <v>60832519</v>
      </c>
      <c r="J14" s="26">
        <v>88443712</v>
      </c>
      <c r="K14" s="27">
        <v>84797702</v>
      </c>
      <c r="L14" s="30"/>
      <c r="M14" s="26"/>
      <c r="N14" s="27"/>
      <c r="O14" s="28"/>
      <c r="P14" s="26">
        <v>23736996</v>
      </c>
      <c r="Q14" s="29">
        <v>23736996</v>
      </c>
      <c r="R14" s="31"/>
      <c r="S14" s="31"/>
      <c r="T14" s="31"/>
      <c r="U14" s="31"/>
      <c r="V14" s="31"/>
      <c r="W14" s="32"/>
      <c r="X14" s="33">
        <f t="shared" si="2"/>
        <v>244339615</v>
      </c>
      <c r="Y14" s="34">
        <f t="shared" si="1"/>
        <v>328993064</v>
      </c>
      <c r="Z14" s="35">
        <f t="shared" si="0"/>
        <v>313344977</v>
      </c>
      <c r="AA14" s="23">
        <f t="shared" si="3"/>
        <v>95.243642279339966</v>
      </c>
    </row>
    <row r="15" spans="1:27" ht="60.75" customHeight="1" x14ac:dyDescent="0.25">
      <c r="A15" s="24" t="s">
        <v>28</v>
      </c>
      <c r="B15" s="7" t="s">
        <v>29</v>
      </c>
      <c r="C15" s="25">
        <v>187213217</v>
      </c>
      <c r="D15" s="26">
        <v>202157305</v>
      </c>
      <c r="E15" s="27">
        <v>200317127</v>
      </c>
      <c r="F15" s="28">
        <v>34262313</v>
      </c>
      <c r="G15" s="26">
        <v>37169769</v>
      </c>
      <c r="H15" s="29">
        <v>34867268</v>
      </c>
      <c r="I15" s="30">
        <v>46079771</v>
      </c>
      <c r="J15" s="26">
        <v>46505166</v>
      </c>
      <c r="K15" s="27">
        <v>35249990</v>
      </c>
      <c r="L15" s="30"/>
      <c r="M15" s="26"/>
      <c r="N15" s="27"/>
      <c r="O15" s="28"/>
      <c r="P15" s="26">
        <v>9996810</v>
      </c>
      <c r="Q15" s="29">
        <v>9996810</v>
      </c>
      <c r="R15" s="31"/>
      <c r="S15" s="31"/>
      <c r="T15" s="31"/>
      <c r="U15" s="31"/>
      <c r="V15" s="31"/>
      <c r="W15" s="32"/>
      <c r="X15" s="33">
        <f t="shared" si="2"/>
        <v>267555301</v>
      </c>
      <c r="Y15" s="34">
        <f t="shared" si="1"/>
        <v>295829050</v>
      </c>
      <c r="Z15" s="35">
        <f t="shared" si="0"/>
        <v>280431195</v>
      </c>
      <c r="AA15" s="23">
        <f t="shared" si="3"/>
        <v>94.795015905300716</v>
      </c>
    </row>
    <row r="16" spans="1:27" ht="60.75" customHeight="1" x14ac:dyDescent="0.25">
      <c r="A16" s="24" t="s">
        <v>30</v>
      </c>
      <c r="B16" s="7" t="s">
        <v>31</v>
      </c>
      <c r="C16" s="37">
        <v>113118227</v>
      </c>
      <c r="D16" s="26">
        <v>108610007</v>
      </c>
      <c r="E16" s="27">
        <v>104749201</v>
      </c>
      <c r="F16" s="28">
        <v>22755868</v>
      </c>
      <c r="G16" s="26">
        <v>21648037</v>
      </c>
      <c r="H16" s="29">
        <v>19736789</v>
      </c>
      <c r="I16" s="30">
        <v>17672105</v>
      </c>
      <c r="J16" s="26">
        <v>15407334</v>
      </c>
      <c r="K16" s="27">
        <v>11514498</v>
      </c>
      <c r="L16" s="30"/>
      <c r="M16" s="26"/>
      <c r="N16" s="38"/>
      <c r="O16" s="28"/>
      <c r="P16" s="26">
        <v>15240038</v>
      </c>
      <c r="Q16" s="26">
        <v>15240038</v>
      </c>
      <c r="R16" s="39"/>
      <c r="S16" s="39"/>
      <c r="T16" s="39"/>
      <c r="U16" s="39"/>
      <c r="V16" s="39"/>
      <c r="W16" s="40"/>
      <c r="X16" s="33">
        <f t="shared" si="2"/>
        <v>153546200</v>
      </c>
      <c r="Y16" s="34">
        <f t="shared" si="1"/>
        <v>160905416</v>
      </c>
      <c r="Z16" s="35">
        <f t="shared" si="0"/>
        <v>151240526</v>
      </c>
      <c r="AA16" s="23">
        <f t="shared" si="3"/>
        <v>93.993434005975288</v>
      </c>
    </row>
    <row r="17" spans="1:27" ht="60.75" customHeight="1" thickBot="1" x14ac:dyDescent="0.25">
      <c r="A17" s="24" t="s">
        <v>32</v>
      </c>
      <c r="B17" s="41" t="s">
        <v>33</v>
      </c>
      <c r="C17" s="37">
        <v>99911407</v>
      </c>
      <c r="D17" s="42">
        <v>111109514</v>
      </c>
      <c r="E17" s="27">
        <v>105941379</v>
      </c>
      <c r="F17" s="28">
        <v>19595061</v>
      </c>
      <c r="G17" s="26">
        <v>21494090</v>
      </c>
      <c r="H17" s="29">
        <v>17312079</v>
      </c>
      <c r="I17" s="30">
        <v>83507155</v>
      </c>
      <c r="J17" s="26">
        <v>92094834</v>
      </c>
      <c r="K17" s="27">
        <v>50289751</v>
      </c>
      <c r="L17" s="30"/>
      <c r="M17" s="26"/>
      <c r="N17" s="38"/>
      <c r="O17" s="28">
        <v>0</v>
      </c>
      <c r="P17" s="42">
        <v>1526810</v>
      </c>
      <c r="Q17" s="42">
        <v>1526810</v>
      </c>
      <c r="R17" s="39"/>
      <c r="S17" s="39"/>
      <c r="T17" s="39"/>
      <c r="U17" s="39"/>
      <c r="V17" s="39"/>
      <c r="W17" s="40"/>
      <c r="X17" s="33">
        <f t="shared" si="2"/>
        <v>203013623</v>
      </c>
      <c r="Y17" s="34">
        <f t="shared" si="1"/>
        <v>226225248</v>
      </c>
      <c r="Z17" s="35">
        <f t="shared" si="0"/>
        <v>175070019</v>
      </c>
      <c r="AA17" s="23">
        <f t="shared" si="3"/>
        <v>77.387480198496675</v>
      </c>
    </row>
    <row r="18" spans="1:27" ht="60.75" customHeight="1" thickBot="1" x14ac:dyDescent="0.3">
      <c r="A18" s="24" t="s">
        <v>34</v>
      </c>
      <c r="B18" s="43" t="s">
        <v>35</v>
      </c>
      <c r="C18" s="44">
        <f>SUM(C12:C17)</f>
        <v>666806490</v>
      </c>
      <c r="D18" s="45">
        <f t="shared" ref="D18:Q18" si="4">SUM(D12:D17)</f>
        <v>721045270</v>
      </c>
      <c r="E18" s="46">
        <f t="shared" si="4"/>
        <v>698744533</v>
      </c>
      <c r="F18" s="47">
        <f t="shared" si="4"/>
        <v>124158129</v>
      </c>
      <c r="G18" s="13">
        <f t="shared" si="4"/>
        <v>133246255</v>
      </c>
      <c r="H18" s="13">
        <f t="shared" si="4"/>
        <v>120647931</v>
      </c>
      <c r="I18" s="48">
        <f t="shared" si="4"/>
        <v>345106290</v>
      </c>
      <c r="J18" s="45">
        <f t="shared" si="4"/>
        <v>391745607</v>
      </c>
      <c r="K18" s="49">
        <f t="shared" si="4"/>
        <v>310439046</v>
      </c>
      <c r="L18" s="50">
        <f t="shared" si="4"/>
        <v>0</v>
      </c>
      <c r="M18" s="51">
        <f t="shared" si="4"/>
        <v>0</v>
      </c>
      <c r="N18" s="52">
        <f t="shared" si="4"/>
        <v>0</v>
      </c>
      <c r="O18" s="53">
        <f t="shared" si="4"/>
        <v>0</v>
      </c>
      <c r="P18" s="54">
        <f t="shared" si="4"/>
        <v>56680888</v>
      </c>
      <c r="Q18" s="54">
        <f t="shared" si="4"/>
        <v>56680888</v>
      </c>
      <c r="R18" s="55">
        <f ca="1">SUM(R12:R18)</f>
        <v>0</v>
      </c>
      <c r="S18" s="55"/>
      <c r="T18" s="55"/>
      <c r="U18" s="55"/>
      <c r="V18" s="55"/>
      <c r="W18" s="56"/>
      <c r="X18" s="57">
        <f>C18+F18+I18+L18+O18</f>
        <v>1136070909</v>
      </c>
      <c r="Y18" s="58">
        <f>D18+G18+J18+M18+P18</f>
        <v>1302718020</v>
      </c>
      <c r="Z18" s="59">
        <f t="shared" si="0"/>
        <v>1186512398</v>
      </c>
      <c r="AA18" s="60">
        <f t="shared" si="3"/>
        <v>91.079756308276131</v>
      </c>
    </row>
    <row r="19" spans="1:27" ht="60.75" customHeight="1" thickBot="1" x14ac:dyDescent="0.25">
      <c r="A19" s="24" t="s">
        <v>36</v>
      </c>
      <c r="B19" s="61" t="s">
        <v>37</v>
      </c>
      <c r="C19" s="62">
        <f t="shared" ref="C19:Q19" si="5">C10+C11+C18</f>
        <v>1098454608</v>
      </c>
      <c r="D19" s="63">
        <f t="shared" si="5"/>
        <v>1125072935</v>
      </c>
      <c r="E19" s="64">
        <f t="shared" si="5"/>
        <v>1087826431</v>
      </c>
      <c r="F19" s="63">
        <f t="shared" si="5"/>
        <v>206587272</v>
      </c>
      <c r="G19" s="63">
        <f t="shared" si="5"/>
        <v>208198684</v>
      </c>
      <c r="H19" s="63">
        <f t="shared" si="5"/>
        <v>191870840</v>
      </c>
      <c r="I19" s="63">
        <f t="shared" si="5"/>
        <v>1198572648</v>
      </c>
      <c r="J19" s="63">
        <f t="shared" si="5"/>
        <v>1372504755</v>
      </c>
      <c r="K19" s="63">
        <f t="shared" si="5"/>
        <v>1102177738</v>
      </c>
      <c r="L19" s="63">
        <f t="shared" si="5"/>
        <v>30000000</v>
      </c>
      <c r="M19" s="63">
        <f t="shared" si="5"/>
        <v>30000000</v>
      </c>
      <c r="N19" s="63">
        <f t="shared" si="5"/>
        <v>23571189</v>
      </c>
      <c r="O19" s="63">
        <f t="shared" si="5"/>
        <v>186879000</v>
      </c>
      <c r="P19" s="63">
        <f t="shared" si="5"/>
        <v>2036242139</v>
      </c>
      <c r="Q19" s="63">
        <f t="shared" si="5"/>
        <v>781624915</v>
      </c>
      <c r="R19" s="64">
        <f ca="1">R10+R18</f>
        <v>0</v>
      </c>
      <c r="S19" s="64">
        <f>S10+S11+S18</f>
        <v>149120159</v>
      </c>
      <c r="T19" s="64"/>
      <c r="U19" s="64">
        <f>U10+U11+U18</f>
        <v>10773809</v>
      </c>
      <c r="V19" s="65">
        <f>V10+V11+V18</f>
        <v>0</v>
      </c>
      <c r="W19" s="48"/>
      <c r="X19" s="66">
        <f>C19+F19+I19+L19+O19+U19</f>
        <v>2731267337</v>
      </c>
      <c r="Y19" s="66">
        <f>D19+G19+J19+M19+P19+S19+V19</f>
        <v>4921138672</v>
      </c>
      <c r="Z19" s="67">
        <f t="shared" si="0"/>
        <v>3187071113</v>
      </c>
      <c r="AA19" s="68">
        <f t="shared" si="3"/>
        <v>64.762879598041124</v>
      </c>
    </row>
    <row r="20" spans="1:27" ht="30" customHeight="1" x14ac:dyDescent="0.25">
      <c r="B20" s="69"/>
      <c r="C20" s="69"/>
      <c r="D20" s="69"/>
      <c r="E20" s="69"/>
      <c r="F20" s="70"/>
      <c r="G20" s="70"/>
      <c r="H20" s="70"/>
      <c r="I20" s="70"/>
      <c r="J20" s="70"/>
      <c r="K20" s="70"/>
      <c r="L20" s="70"/>
      <c r="M20" s="70"/>
      <c r="N20" s="70"/>
      <c r="O20" s="71"/>
      <c r="P20" s="71"/>
      <c r="Q20" s="70"/>
      <c r="R20" s="69"/>
      <c r="S20" s="69"/>
      <c r="T20" s="69"/>
      <c r="U20" s="69"/>
      <c r="V20" s="69"/>
      <c r="W20" s="69"/>
      <c r="X20" s="3"/>
      <c r="Y20" s="72"/>
      <c r="Z20" s="3"/>
      <c r="AA20" s="3"/>
    </row>
    <row r="21" spans="1:27" ht="15" x14ac:dyDescent="0.25"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4"/>
      <c r="Q21" s="73"/>
      <c r="R21" s="73"/>
      <c r="S21" s="74"/>
      <c r="T21" s="73"/>
      <c r="U21" s="73"/>
      <c r="V21" s="73"/>
      <c r="W21" s="73"/>
      <c r="X21" s="3"/>
      <c r="Y21" s="3"/>
      <c r="Z21" s="3"/>
      <c r="AA21" s="3"/>
    </row>
    <row r="22" spans="1:27" ht="15" x14ac:dyDescent="0.25">
      <c r="B22" s="3"/>
      <c r="C22" s="3"/>
      <c r="D22" s="3"/>
      <c r="E22" s="75"/>
      <c r="F22" s="3"/>
      <c r="G22" s="3"/>
      <c r="H22" s="3"/>
      <c r="I22" s="3"/>
      <c r="J22" s="3"/>
      <c r="K22" s="3"/>
      <c r="L22" s="3"/>
      <c r="M22" s="3"/>
      <c r="N22" s="3"/>
      <c r="O22" s="75"/>
      <c r="P22" s="3"/>
      <c r="Q22" s="3"/>
      <c r="R22" s="3"/>
      <c r="S22" s="3"/>
      <c r="T22" s="3"/>
      <c r="U22" s="3"/>
      <c r="V22" s="3"/>
      <c r="W22" s="3"/>
      <c r="X22" s="72"/>
      <c r="Y22" s="3"/>
      <c r="Z22" s="3"/>
      <c r="AA22" s="3"/>
    </row>
    <row r="23" spans="1:27" x14ac:dyDescent="0.2">
      <c r="E23" s="76"/>
      <c r="O23" s="76"/>
      <c r="P23" s="76"/>
    </row>
    <row r="24" spans="1:27" x14ac:dyDescent="0.2">
      <c r="O24" s="76"/>
      <c r="R24" s="77"/>
    </row>
    <row r="25" spans="1:27" x14ac:dyDescent="0.2">
      <c r="O25" s="76"/>
    </row>
    <row r="26" spans="1:27" x14ac:dyDescent="0.2">
      <c r="O26" s="76"/>
      <c r="R26" s="76"/>
      <c r="S26" s="76"/>
    </row>
    <row r="28" spans="1:27" x14ac:dyDescent="0.2">
      <c r="S28" s="76"/>
    </row>
    <row r="30" spans="1:27" x14ac:dyDescent="0.2">
      <c r="S30" s="78"/>
    </row>
  </sheetData>
  <mergeCells count="40">
    <mergeCell ref="B1:AA1"/>
    <mergeCell ref="B3:AA3"/>
    <mergeCell ref="B4:AA4"/>
    <mergeCell ref="B5:AA5"/>
    <mergeCell ref="Y6:AA6"/>
    <mergeCell ref="I7:K7"/>
    <mergeCell ref="L7:N7"/>
    <mergeCell ref="I8:I9"/>
    <mergeCell ref="J8:J9"/>
    <mergeCell ref="K8:K9"/>
    <mergeCell ref="L8:L9"/>
    <mergeCell ref="H8:H9"/>
    <mergeCell ref="A7:A9"/>
    <mergeCell ref="B7:B9"/>
    <mergeCell ref="C7:E7"/>
    <mergeCell ref="F7:H7"/>
    <mergeCell ref="C8:C9"/>
    <mergeCell ref="D8:D9"/>
    <mergeCell ref="E8:E9"/>
    <mergeCell ref="F8:F9"/>
    <mergeCell ref="G8:G9"/>
    <mergeCell ref="R8:R9"/>
    <mergeCell ref="O7:Q7"/>
    <mergeCell ref="R7:T7"/>
    <mergeCell ref="U7:W7"/>
    <mergeCell ref="X7:AA7"/>
    <mergeCell ref="M8:M9"/>
    <mergeCell ref="N8:N9"/>
    <mergeCell ref="O8:O9"/>
    <mergeCell ref="P8:P9"/>
    <mergeCell ref="Q8:Q9"/>
    <mergeCell ref="Y8:Y9"/>
    <mergeCell ref="Z8:Z9"/>
    <mergeCell ref="AA8:AA9"/>
    <mergeCell ref="S8:S9"/>
    <mergeCell ref="T8:T9"/>
    <mergeCell ref="U8:U9"/>
    <mergeCell ref="V8:V9"/>
    <mergeCell ref="W8:W9"/>
    <mergeCell ref="X8:X9"/>
  </mergeCells>
  <pageMargins left="0" right="0" top="1.5354330708661419" bottom="0.98425196850393704" header="0.51181102362204722" footer="0.51181102362204722"/>
  <pageSetup paperSize="8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melléklet</vt:lpstr>
    </vt:vector>
  </TitlesOfParts>
  <Company>hivatal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Dénes Bence</dc:creator>
  <cp:lastModifiedBy>Gétai Edina</cp:lastModifiedBy>
  <dcterms:created xsi:type="dcterms:W3CDTF">2021-05-14T08:21:46Z</dcterms:created>
  <dcterms:modified xsi:type="dcterms:W3CDTF">2021-05-19T13:51:53Z</dcterms:modified>
</cp:coreProperties>
</file>