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19. melléklet" sheetId="1" r:id="rId1"/>
  </sheets>
  <definedNames>
    <definedName name="_xlnm.Print_Titles" localSheetId="0">'19. melléklet'!$7:$7</definedName>
  </definedNames>
  <calcPr calcId="145621"/>
</workbook>
</file>

<file path=xl/calcChain.xml><?xml version="1.0" encoding="utf-8"?>
<calcChain xmlns="http://schemas.openxmlformats.org/spreadsheetml/2006/main">
  <c r="D124" i="1" l="1"/>
  <c r="C124" i="1"/>
  <c r="D119" i="1"/>
  <c r="C119" i="1"/>
  <c r="D115" i="1"/>
  <c r="C115" i="1"/>
  <c r="D106" i="1"/>
  <c r="C106" i="1"/>
  <c r="D100" i="1"/>
  <c r="C100" i="1"/>
  <c r="D89" i="1"/>
  <c r="C89" i="1"/>
  <c r="D85" i="1"/>
  <c r="C85" i="1"/>
  <c r="D83" i="1"/>
  <c r="C83" i="1"/>
  <c r="D81" i="1"/>
  <c r="D86" i="1" s="1"/>
  <c r="C81" i="1"/>
  <c r="D77" i="1"/>
  <c r="C77" i="1"/>
  <c r="D68" i="1"/>
  <c r="C68" i="1"/>
  <c r="D55" i="1"/>
  <c r="D78" i="1" s="1"/>
  <c r="C55" i="1"/>
  <c r="D37" i="1"/>
  <c r="C37" i="1"/>
  <c r="D34" i="1"/>
  <c r="D38" i="1" s="1"/>
  <c r="C34" i="1"/>
  <c r="C38" i="1" s="1"/>
  <c r="C31" i="1"/>
  <c r="D28" i="1"/>
  <c r="D29" i="1" s="1"/>
  <c r="C28" i="1"/>
  <c r="C29" i="1" s="1"/>
  <c r="D24" i="1"/>
  <c r="C24" i="1"/>
  <c r="D21" i="1"/>
  <c r="C21" i="1"/>
  <c r="C20" i="1"/>
  <c r="D18" i="1"/>
  <c r="C18" i="1"/>
  <c r="D13" i="1"/>
  <c r="C13" i="1"/>
  <c r="C25" i="1" s="1"/>
  <c r="C86" i="1" l="1"/>
  <c r="D25" i="1"/>
  <c r="D90" i="1" s="1"/>
  <c r="D120" i="1"/>
  <c r="C78" i="1"/>
  <c r="C90" i="1" s="1"/>
  <c r="C120" i="1"/>
  <c r="D125" i="1"/>
  <c r="C125" i="1"/>
</calcChain>
</file>

<file path=xl/sharedStrings.xml><?xml version="1.0" encoding="utf-8"?>
<sst xmlns="http://schemas.openxmlformats.org/spreadsheetml/2006/main" count="225" uniqueCount="225">
  <si>
    <t>SÁRVÁR VÁROS ÖNKORMÁNYZATA</t>
  </si>
  <si>
    <t>2020. ÉVI VAGYONÁNAK ALAKULÁSA</t>
  </si>
  <si>
    <t>MÉRLEG</t>
  </si>
  <si>
    <t>adatok Ft-ban</t>
  </si>
  <si>
    <t>S.sz.</t>
  </si>
  <si>
    <t>MEGNEVEZÉS</t>
  </si>
  <si>
    <t>2019. év</t>
  </si>
  <si>
    <t>2020. év</t>
  </si>
  <si>
    <t xml:space="preserve">ESZKÖZÖK </t>
  </si>
  <si>
    <t>01</t>
  </si>
  <si>
    <t>A/I/1 Vagyoni értékű jogok</t>
  </si>
  <si>
    <t>02</t>
  </si>
  <si>
    <t>A/I/2 Szellemi termékek</t>
  </si>
  <si>
    <t>04</t>
  </si>
  <si>
    <t>A/I Immateriális javak (=A/I/1+A/I/2+A/I/3)</t>
  </si>
  <si>
    <t>05</t>
  </si>
  <si>
    <t>A/II/1 Ingatlanok és a kapcsolódó vagyoni értékű jogok</t>
  </si>
  <si>
    <t>06</t>
  </si>
  <si>
    <t>A/II/2 Gépek, berendezések, felszerelések, járművek</t>
  </si>
  <si>
    <t>08</t>
  </si>
  <si>
    <t>A/II/4 Beruházások, felújítások</t>
  </si>
  <si>
    <t>09</t>
  </si>
  <si>
    <t>A/II/5 Tárgyi eszközök értékhelyesbítése</t>
  </si>
  <si>
    <t>10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</si>
  <si>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</si>
  <si>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</si>
  <si>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</si>
  <si>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</si>
  <si>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</si>
  <si>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21</t>
  </si>
  <si>
    <t>A/III Befektetett pénzügyi eszközök (=A/III/1+A/III/2+A/III/3)</t>
  </si>
  <si>
    <t>22</t>
  </si>
  <si>
    <t>A/IV/1 Koncesszióba, vagyonkezelésbe adott eszközök (=A/IV/1a+A/IV/1b+A/IV/1c)</t>
  </si>
  <si>
    <t>24</t>
  </si>
  <si>
    <t>A/IV/1b - ebből: tárgyi eszközök</t>
  </si>
  <si>
    <t>27</t>
  </si>
  <si>
    <t>A/IV Koncesszióba, vagyonkezelésbe adott eszközök (=A/IV/1+A/IV/2)</t>
  </si>
  <si>
    <t>28</t>
  </si>
  <si>
    <t>A) NEMZETI VAGYONBA TARTOZÓ BEFEKTETETT ESZKÖZÖK (=A/I+A/II+A/III+A/IV)</t>
  </si>
  <si>
    <t>29</t>
  </si>
  <si>
    <t>B/I/1 Vásárolt készletek</t>
  </si>
  <si>
    <t>B/I/4 Befejezetlen termelés, félkész termékek, késztermékek</t>
  </si>
  <si>
    <t>34</t>
  </si>
  <si>
    <t>B/I Készletek (=B/I/1+…+B/I/5)</t>
  </si>
  <si>
    <t>43</t>
  </si>
  <si>
    <t>B) NEMZETI VAGYONBA TARTOZÓ FORGÓESZKÖZÖK (= B/I+B/II)</t>
  </si>
  <si>
    <t>44</t>
  </si>
  <si>
    <t>C/I/1 Éven túli lejáratú forint lekötött bankbetétek</t>
  </si>
  <si>
    <t>46</t>
  </si>
  <si>
    <t>C/I Lekötött bankbetétek (=C/I/1+…+C/I/2)</t>
  </si>
  <si>
    <t>47</t>
  </si>
  <si>
    <t>C/II/1 Forintpénztár</t>
  </si>
  <si>
    <t>48</t>
  </si>
  <si>
    <t>C/II/2 Valutapénztár</t>
  </si>
  <si>
    <t>50</t>
  </si>
  <si>
    <t>C/II Pénztárak, csekkek, betétkönyvek (=C/II/1+C/II/2+C/II/3)</t>
  </si>
  <si>
    <t>51</t>
  </si>
  <si>
    <t>C/III/1 Kincstáron kívüli forintszámlák</t>
  </si>
  <si>
    <t>52</t>
  </si>
  <si>
    <t>C/III/2 Kincstárban vezetett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</si>
  <si>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</si>
  <si>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</si>
  <si>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</si>
  <si>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</si>
  <si>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</si>
  <si>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</si>
  <si>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</si>
  <si>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</si>
  <si>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</si>
  <si>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</si>
  <si>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</si>
  <si>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</si>
  <si>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</si>
  <si>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</si>
  <si>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</si>
  <si>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</si>
  <si>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D/I/4c - ebből: költségvetési évben esedékes követelések ellátási díjakra</t>
  </si>
  <si>
    <t>73</t>
  </si>
  <si>
    <t>D/I/4d - ebből: költségvetési évben esedékes követelések kiszámlázott általános forgalmi adóra</t>
  </si>
  <si>
    <t>75</t>
  </si>
  <si>
    <t>D/I/4f - ebből: költségvetési évben esedékes követelések kamatbevételekre és más nyereségjellegű bevételekre</t>
  </si>
  <si>
    <t>78</t>
  </si>
  <si>
    <t>D/I/4i - ebből: költségvetési évben esedékes követelések egyéb működési bevételekre</t>
  </si>
  <si>
    <t>79</t>
  </si>
  <si>
    <t>D/I/5 Költségvetési évben esedékes követelések felhalmozási bevételre (=D/I/5a+…+D/I/5e)</t>
  </si>
  <si>
    <t>81</t>
  </si>
  <si>
    <t>D/I/5b - ebből: költségvetési évben esedékes követelések ingatlanok értékesítésére</t>
  </si>
  <si>
    <t>85</t>
  </si>
  <si>
    <t>D/I/6 Költségvetési évben esedékes követelések működési célú átvett pénzeszközre (&gt;=D/I/6a+D/I/6b+D/I/6c)</t>
  </si>
  <si>
    <t>88</t>
  </si>
  <si>
    <t>D/I/6c - ebből: költségvetési évben esedékes követelések működési célú visszatérítendő támogatások, kölcsönök visszatérülésére államháztartáson kívülről</t>
  </si>
  <si>
    <t>89</t>
  </si>
  <si>
    <t>D/I/7 Költségvetési évben esedékes követelések felhalmozási célú átvett pénzeszközre (&gt;=D/I/7a+D/I/7b+D/I/7c)</t>
  </si>
  <si>
    <t>92</t>
  </si>
  <si>
    <t>D/I/7c - ebből: költségvetési évben esedékes követelések felhalmozási célú visszatérítendő támogatások, kölcsönök visszatérülésére államháztartáson kívülről</t>
  </si>
  <si>
    <t>101</t>
  </si>
  <si>
    <t>D/I Költségvetési évben esedékes követelések (=D/I/1+…+D/I/8)</t>
  </si>
  <si>
    <t>106</t>
  </si>
  <si>
    <t>D/II/3 Költségvetési évet követően esedékes követelések közhatalmi bevételre (=D/II/3a+…+D/II/3f)</t>
  </si>
  <si>
    <t>D/II/3e - ebből: Költségvetési évet követően esedékes követelések termék és szolgáltatások adóira</t>
  </si>
  <si>
    <t>113</t>
  </si>
  <si>
    <t>D/II/4 Költségvetési évet követően esedékes követelések működési bevételre (=D/II/4a+…+D/II/4i)</t>
  </si>
  <si>
    <t>114</t>
  </si>
  <si>
    <t>D/II/4a - ebből: költségvetési évet követően esedékes követelések készletértékesítés ellenértékére, szolgáltatások ellenértékére, közvetített szolgáltatások ellenértékére</t>
  </si>
  <si>
    <t>116</t>
  </si>
  <si>
    <t>D/II/4c - ebből: költségvetési évet követően esedékes követelések ellátási díjakra</t>
  </si>
  <si>
    <t>117</t>
  </si>
  <si>
    <t>D/II/4d - ebből: költségvetési évet követően esedékes követelések kiszámlázott általános forgalmi adóra</t>
  </si>
  <si>
    <t>123</t>
  </si>
  <si>
    <t>D/II/5 Költségvetési évet követően esedékes követelések felhalmozási bevételre (=D/II/5a+…+D/II/5e)</t>
  </si>
  <si>
    <t>125</t>
  </si>
  <si>
    <t>D/II/5b - ebből: költségvetési évet követően esedékes követelések ingatlanok értékesítésére</t>
  </si>
  <si>
    <t>D/II/6. Költségvetési évben esedékes követelések működési célú átvett pénzeszközökre</t>
  </si>
  <si>
    <t>D/II/6c - ebből: költségvetési évben esedékes követelések, működési célú visszatérítendő támogatások, kölcsönök visszatérülése államháztartások kívülről</t>
  </si>
  <si>
    <t>133</t>
  </si>
  <si>
    <t>D/II/7 Költségvetési évet követően esedékes követelések felhalmozási célú átvett pénzeszközre (&gt;=D/II/7a+D/II/7b+D/II/7c)</t>
  </si>
  <si>
    <t>136</t>
  </si>
  <si>
    <t>D/II/7c - ebből: költségvetési évet követően esedékes követelések felhalmozási célú visszatérítendő támogatások, kölcsönök visszatérülésére államháztartáson kívülről</t>
  </si>
  <si>
    <t>142</t>
  </si>
  <si>
    <t>D/II Költségvetési évet követően esedékes követelések (=D/II/1+…+D/II/8)</t>
  </si>
  <si>
    <t>143</t>
  </si>
  <si>
    <t>D/III/1 Adott előlegek (=D/III/1a+…+D/III/1f)</t>
  </si>
  <si>
    <t>145</t>
  </si>
  <si>
    <t>D/III/1b - ebből: beruházásokra, felújításokra adott előlegek</t>
  </si>
  <si>
    <t>D/III/1c - ebből: készletekre adott előlegek</t>
  </si>
  <si>
    <t>147</t>
  </si>
  <si>
    <t>D/III/1d - ebből: igénybe vett szolgáltatásra adott előlegek</t>
  </si>
  <si>
    <t>148</t>
  </si>
  <si>
    <t>D/III/1e - ebből: foglalkoztatottaknak adott előlegek</t>
  </si>
  <si>
    <t>149</t>
  </si>
  <si>
    <t>D/III/1f - ebből: túlfizetések, téves és visszajáró kifizetések</t>
  </si>
  <si>
    <t>152</t>
  </si>
  <si>
    <t>D/III/4 Forgótőke elszámolása</t>
  </si>
  <si>
    <t>157</t>
  </si>
  <si>
    <t>D/III/9 Letétre, megőrzésre, fedezetkezelésre átadott pénzeszközök, biztosítékok</t>
  </si>
  <si>
    <t>158</t>
  </si>
  <si>
    <t>D/III Követelés jellegű sajátos elszámolások (=D/III/1+…+D/III/9)</t>
  </si>
  <si>
    <t>159</t>
  </si>
  <si>
    <t>D) KÖVETELÉSEK  (=D/I+D/II+D/III)</t>
  </si>
  <si>
    <t>161</t>
  </si>
  <si>
    <t>E/I/2 Más előzetesen felszámított levonható általános forgalmi adó</t>
  </si>
  <si>
    <t>162</t>
  </si>
  <si>
    <t>E/I/3 Adott előleghez kapcsolódó előzetesen felszámított nem levonható általános forgalmi adó</t>
  </si>
  <si>
    <t>164</t>
  </si>
  <si>
    <t>E/I Előzetesen felszámított általános forgalmi adó elszámolása (=E/I/1+…+E/I/4)</t>
  </si>
  <si>
    <t>166</t>
  </si>
  <si>
    <t>E/II/2 Más fizetendő általános forgalmi adó</t>
  </si>
  <si>
    <t>167</t>
  </si>
  <si>
    <t>E/II Fizetendő általános forgalmi adó elszámolása (=E/II/1+E/II/2)</t>
  </si>
  <si>
    <t>168</t>
  </si>
  <si>
    <t>E/III/1 December havi illetmények, munkabérek elszámolása</t>
  </si>
  <si>
    <t>170</t>
  </si>
  <si>
    <t>E/III Egyéb sajátos eszközoldali elszámolások (=E/III/1+E/III/2)</t>
  </si>
  <si>
    <t>171</t>
  </si>
  <si>
    <t>E) EGYÉB SAJÁTOS ELSZÁMOLÁSOK (=E/I+E/II+E/III)</t>
  </si>
  <si>
    <t>172</t>
  </si>
  <si>
    <t>F/1  Eredményszemléletű bevételek aktív időbeli elhatárolása</t>
  </si>
  <si>
    <t>173</t>
  </si>
  <si>
    <t>F/2 Költségek, ráfordítások aktív időbeli elhatárolása</t>
  </si>
  <si>
    <t>175</t>
  </si>
  <si>
    <t>F) AKTÍV IDŐBELI  ELHATÁROLÁSOK  (=F/1+F/2+F/3)</t>
  </si>
  <si>
    <t>176</t>
  </si>
  <si>
    <t>ESZKÖZÖK ÖSSZESEN (=A+B+C+D+E+F)</t>
  </si>
  <si>
    <t>FORRÁSOK</t>
  </si>
  <si>
    <t>177</t>
  </si>
  <si>
    <t>G/I  Nemzeti vagyon induláskori értéke</t>
  </si>
  <si>
    <t>178</t>
  </si>
  <si>
    <t>G/II Nemzeti vagyon változásai</t>
  </si>
  <si>
    <t>179</t>
  </si>
  <si>
    <t>G/III Egyéb eszközök induláskori értéke és változásai</t>
  </si>
  <si>
    <t>180</t>
  </si>
  <si>
    <t>G/IV Felhalmozott eredmény</t>
  </si>
  <si>
    <t>181</t>
  </si>
  <si>
    <t>G/V Eszközök értékhelyesbítésének forrása</t>
  </si>
  <si>
    <t>182</t>
  </si>
  <si>
    <t>G/VI Mérleg szerinti eredmény</t>
  </si>
  <si>
    <t>183</t>
  </si>
  <si>
    <t>G/ SAJÁT TŐKE  (= G/I+…+G/VI)</t>
  </si>
  <si>
    <t>184</t>
  </si>
  <si>
    <t>H/I/1 Költségvetési évben esedékes kötelezettségek személyi juttatásokra</t>
  </si>
  <si>
    <t>186</t>
  </si>
  <si>
    <t>H/I/3 Költségvetési évben esedékes kötelezettségek dologi kiadásokra</t>
  </si>
  <si>
    <t>188</t>
  </si>
  <si>
    <t>H/I/5 Költségvetési évben esedékes kötelezettségek egyéb működési célú kiadásokra (&gt;=H/I/5a+H/I/5b)</t>
  </si>
  <si>
    <t>191</t>
  </si>
  <si>
    <t>H/I/6 Költségvetési évben esedékes kötelezettségek beruházásokra</t>
  </si>
  <si>
    <t>192</t>
  </si>
  <si>
    <t>H/I/7 Költségvetési évben esedékes kötelezettségek felújításokra</t>
  </si>
  <si>
    <t>209</t>
  </si>
  <si>
    <t>H/I Költségvetési évben esedékes kötelezettségek (=H/I/1+…+H/I/9)</t>
  </si>
  <si>
    <t>210</t>
  </si>
  <si>
    <t>H/II/1 Költségvetési évet követően esedékes kötelezettségek személyi juttatásokra</t>
  </si>
  <si>
    <t>211</t>
  </si>
  <si>
    <t>H/II/2 Költségvetési évet követően esedékes kötelezettségek munkaadókat terhelő járulékokra és szociális hozzájárulási adóra</t>
  </si>
  <si>
    <t>212</t>
  </si>
  <si>
    <t>H/II/3 Költségvetési évet követően esedékes kötelezettségek dologi kiadásokra</t>
  </si>
  <si>
    <t>214</t>
  </si>
  <si>
    <t>H/II/5 Költségvetési évet követően esedékes kötelezettségek egyéb működési célú kiadásokra (&gt;=H/II/5a+H/II/5b)</t>
  </si>
  <si>
    <t>H/II/6 Költségvetési évet követően esdékes kötelezettségek beruházásokra</t>
  </si>
  <si>
    <t>H/II/6 Költségvetési évet követően esdékes kötelezettségek felújításokra</t>
  </si>
  <si>
    <t>222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</si>
  <si>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</si>
  <si>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</si>
  <si>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</si>
  <si>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233</t>
  </si>
  <si>
    <t>H/II Költségvetési évet követően esedékes kötelezettségek (=H/II/1+…+H/II/9)</t>
  </si>
  <si>
    <t>234</t>
  </si>
  <si>
    <t>H/III/1 Kapott előlegek</t>
  </si>
  <si>
    <t>236</t>
  </si>
  <si>
    <t>H/III/3 Más szervezetet megillető bevételek elszámolása</t>
  </si>
  <si>
    <t>240</t>
  </si>
  <si>
    <t>H/III/8 Letétre, megőrzésre, fedezetkezelésre átvett pénzeszközök, biztosítékok</t>
  </si>
  <si>
    <t>243</t>
  </si>
  <si>
    <t>H/III Kötelezettség jellegű sajátos elszámolások (=H/III/1+…+H/III/10)</t>
  </si>
  <si>
    <t>244</t>
  </si>
  <si>
    <t>H) KÖTELEZETTSÉGEK (=H/I+H/II+H/III)</t>
  </si>
  <si>
    <t>J/1 Eredményszemléletű bevételek passzív időbeli elhatárolása</t>
  </si>
  <si>
    <t>247</t>
  </si>
  <si>
    <t>J/2 Költségek, ráfordítások passzív időbeli elhatárolása</t>
  </si>
  <si>
    <t>248</t>
  </si>
  <si>
    <t>J/3 Halasztott eredményszemléletű bevételek</t>
  </si>
  <si>
    <t>249</t>
  </si>
  <si>
    <t>J) PASSZÍV IDŐBELI ELHATÁROLÁSOK (=J/1+J/2+J/3)</t>
  </si>
  <si>
    <t>250</t>
  </si>
  <si>
    <t>FORRÁSOK ÖSSZESEN (=G+H+I+J)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</si>
</sst>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0.0"/>
  </numFmts>
  <fonts count="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2">
    <xf numFmtId="0" fontId="0" fillId="0" borderId="0" xfId="0"/>
    <xf numFmtId="16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righ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164" fontId="4" fillId="0" borderId="0" xfId="0" applyNumberFormat="1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3" fillId="0" borderId="1" xfId="0" applyFont="1" applyFill="1" applyBorder="1" applyAlignment="1">
      <alignment horizontal="right" vertical="top" wrapText="1"/>
    </xf>
  </cellXfs>
  <cellStyles count="15">
    <cellStyle name="Ezres 2" xfId="1"/>
    <cellStyle name="Ezres 2 2" xfId="2"/>
    <cellStyle name="Ezres 2 3" xfId="3"/>
    <cellStyle name="Ezres 3" xfId="4"/>
    <cellStyle name="Ezres 3 2" xfId="5"/>
    <cellStyle name="Ezres 3 3" xfId="6"/>
    <cellStyle name="Ezres 4" xfId="7"/>
    <cellStyle name="Ezres 5" xfId="8"/>
    <cellStyle name="Ezres 6" xfId="9"/>
    <cellStyle name="Normál" xfId="0" builtinId="0"/>
    <cellStyle name="Normál 2" xfId="10"/>
    <cellStyle name="Normál 3" xfId="11"/>
    <cellStyle name="Pénznem 2" xfId="12"/>
    <cellStyle name="Pénznem 3" xfId="13"/>
    <cellStyle name="Pénznem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H125"/>
  <sheetViews>
    <sheetView tabSelected="1" workbookViewId="0">
      <selection activeCell="A2" sqref="A2:D2"/>
    </sheetView>
  </sheetViews>
  <sheetFormatPr defaultRowHeight="15.75" x14ac:dyDescent="0.25"/>
  <cols>
    <col min="1" max="1" width="8.140625" style="2" customWidth="1"/>
    <col min="2" max="2" width="55.28515625" style="2" customWidth="1"/>
    <col min="3" max="4" width="32.85546875" style="2" customWidth="1"/>
    <col min="5" max="5" width="15.42578125" style="1" bestFit="1" customWidth="1"/>
    <col min="6" max="7" width="9.140625" style="2"/>
    <col min="8" max="8" width="10.140625" style="2" bestFit="1" customWidth="1"/>
    <col min="9" max="16384" width="9.140625" style="2"/>
  </cols>
  <sheetData>
    <row r="1" spans="1:5" x14ac:dyDescent="0.25">
      <c r="A1" s="3"/>
      <c r="B1" s="3"/>
      <c r="C1" s="3"/>
      <c r="D1" s="3"/>
    </row>
    <row r="2" spans="1:5" x14ac:dyDescent="0.25">
      <c r="A2" s="30"/>
      <c r="B2" s="30"/>
      <c r="C2" s="30"/>
      <c r="D2" s="30"/>
    </row>
    <row r="3" spans="1:5" x14ac:dyDescent="0.25">
      <c r="A3" s="30" t="s">
        <v>0</v>
      </c>
      <c r="B3" s="30"/>
      <c r="C3" s="30"/>
      <c r="D3" s="30"/>
    </row>
    <row r="4" spans="1:5" x14ac:dyDescent="0.25">
      <c r="A4" s="30" t="s">
        <v>1</v>
      </c>
      <c r="B4" s="30"/>
      <c r="C4" s="30"/>
      <c r="D4" s="30"/>
    </row>
    <row r="5" spans="1:5" x14ac:dyDescent="0.25">
      <c r="A5" s="30" t="s">
        <v>2</v>
      </c>
      <c r="B5" s="30"/>
      <c r="C5" s="30"/>
      <c r="D5" s="30"/>
    </row>
    <row r="6" spans="1:5" ht="15" customHeight="1" x14ac:dyDescent="0.25">
      <c r="A6" s="31" t="s">
        <v>3</v>
      </c>
      <c r="B6" s="31"/>
      <c r="C6" s="31"/>
      <c r="D6" s="31"/>
    </row>
    <row r="7" spans="1:5" ht="25.5" customHeight="1" x14ac:dyDescent="0.25">
      <c r="A7" s="4" t="s">
        <v>4</v>
      </c>
      <c r="B7" s="5" t="s">
        <v>5</v>
      </c>
      <c r="C7" s="5" t="s">
        <v>6</v>
      </c>
      <c r="D7" s="5" t="s">
        <v>7</v>
      </c>
    </row>
    <row r="8" spans="1:5" ht="6.75" customHeight="1" x14ac:dyDescent="0.25">
      <c r="A8" s="6"/>
      <c r="B8" s="6"/>
      <c r="C8" s="6"/>
      <c r="D8" s="6"/>
    </row>
    <row r="9" spans="1:5" x14ac:dyDescent="0.25">
      <c r="A9" s="6"/>
      <c r="B9" s="7" t="s">
        <v>8</v>
      </c>
      <c r="C9" s="6"/>
      <c r="D9" s="6"/>
    </row>
    <row r="10" spans="1:5" ht="6" customHeight="1" x14ac:dyDescent="0.25">
      <c r="A10" s="6"/>
      <c r="B10" s="7"/>
      <c r="C10" s="6"/>
      <c r="D10" s="6"/>
    </row>
    <row r="11" spans="1:5" x14ac:dyDescent="0.25">
      <c r="A11" s="8" t="s">
        <v>9</v>
      </c>
      <c r="B11" s="9" t="s">
        <v>10</v>
      </c>
      <c r="C11" s="10">
        <v>2798659</v>
      </c>
      <c r="D11" s="10">
        <v>2265859</v>
      </c>
    </row>
    <row r="12" spans="1:5" x14ac:dyDescent="0.25">
      <c r="A12" s="8" t="s">
        <v>11</v>
      </c>
      <c r="B12" s="9" t="s">
        <v>12</v>
      </c>
      <c r="C12" s="10">
        <v>7385690</v>
      </c>
      <c r="D12" s="10">
        <v>2410900</v>
      </c>
    </row>
    <row r="13" spans="1:5" x14ac:dyDescent="0.25">
      <c r="A13" s="11" t="s">
        <v>13</v>
      </c>
      <c r="B13" s="12" t="s">
        <v>14</v>
      </c>
      <c r="C13" s="13">
        <f>SUM(C11:C12)</f>
        <v>10184349</v>
      </c>
      <c r="D13" s="13">
        <f>SUM(D11:D12)</f>
        <v>4676759</v>
      </c>
      <c r="E13" s="14"/>
    </row>
    <row r="14" spans="1:5" x14ac:dyDescent="0.25">
      <c r="A14" s="8" t="s">
        <v>15</v>
      </c>
      <c r="B14" s="9" t="s">
        <v>16</v>
      </c>
      <c r="C14" s="10">
        <v>15889909466</v>
      </c>
      <c r="D14" s="10">
        <v>16091618309</v>
      </c>
    </row>
    <row r="15" spans="1:5" x14ac:dyDescent="0.25">
      <c r="A15" s="8" t="s">
        <v>17</v>
      </c>
      <c r="B15" s="9" t="s">
        <v>18</v>
      </c>
      <c r="C15" s="10">
        <v>429516387</v>
      </c>
      <c r="D15" s="10">
        <v>411323314</v>
      </c>
    </row>
    <row r="16" spans="1:5" x14ac:dyDescent="0.25">
      <c r="A16" s="8" t="s">
        <v>19</v>
      </c>
      <c r="B16" s="9" t="s">
        <v>20</v>
      </c>
      <c r="C16" s="10">
        <v>165961414</v>
      </c>
      <c r="D16" s="10">
        <v>505190735</v>
      </c>
    </row>
    <row r="17" spans="1:5" x14ac:dyDescent="0.25">
      <c r="A17" s="8" t="s">
        <v>21</v>
      </c>
      <c r="B17" s="9" t="s">
        <v>22</v>
      </c>
      <c r="C17" s="10">
        <v>2269150513</v>
      </c>
      <c r="D17" s="10">
        <v>2269150513</v>
      </c>
    </row>
    <row r="18" spans="1:5" x14ac:dyDescent="0.25">
      <c r="A18" s="11" t="s">
        <v>23</v>
      </c>
      <c r="B18" s="12" t="s">
        <v>24</v>
      </c>
      <c r="C18" s="13">
        <f>SUM(C14:C17)</f>
        <v>18754537780</v>
      </c>
      <c r="D18" s="13">
        <f>SUM(D14:D17)</f>
        <v>19277282871</v>
      </c>
      <c r="E18" s="14"/>
    </row>
    <row r="19" spans="1:5" x14ac:dyDescent="0.25">
      <c r="A19" s="8" t="s">
        <v>25</v>
      </c>
      <c r="B19" s="9" t="s">
        <v>26</v>
      </c>
      <c r="C19" s="10">
        <v>3244445292</v>
      </c>
      <c r="D19" s="10">
        <v>3215751292</v>
      </c>
    </row>
    <row r="20" spans="1:5" ht="31.5" x14ac:dyDescent="0.25">
      <c r="A20" s="8" t="s">
        <v>27</v>
      </c>
      <c r="B20" s="9" t="s">
        <v>28</v>
      </c>
      <c r="C20" s="10">
        <f>C19</f>
        <v>3244445292</v>
      </c>
      <c r="D20" s="10">
        <v>3215751292</v>
      </c>
    </row>
    <row r="21" spans="1:5" ht="31.5" x14ac:dyDescent="0.25">
      <c r="A21" s="11" t="s">
        <v>29</v>
      </c>
      <c r="B21" s="12" t="s">
        <v>30</v>
      </c>
      <c r="C21" s="13">
        <f>C19</f>
        <v>3244445292</v>
      </c>
      <c r="D21" s="13">
        <f>D19</f>
        <v>3215751292</v>
      </c>
      <c r="E21" s="14"/>
    </row>
    <row r="22" spans="1:5" ht="35.25" customHeight="1" x14ac:dyDescent="0.25">
      <c r="A22" s="8" t="s">
        <v>31</v>
      </c>
      <c r="B22" s="9" t="s">
        <v>32</v>
      </c>
      <c r="C22" s="10">
        <v>19269498</v>
      </c>
      <c r="D22" s="10">
        <v>18760280</v>
      </c>
      <c r="E22" s="14"/>
    </row>
    <row r="23" spans="1:5" x14ac:dyDescent="0.25">
      <c r="A23" s="8" t="s">
        <v>33</v>
      </c>
      <c r="B23" s="9" t="s">
        <v>34</v>
      </c>
      <c r="C23" s="10">
        <v>19269498</v>
      </c>
      <c r="D23" s="10">
        <v>18760280</v>
      </c>
      <c r="E23" s="14"/>
    </row>
    <row r="24" spans="1:5" ht="31.5" x14ac:dyDescent="0.25">
      <c r="A24" s="15" t="s">
        <v>35</v>
      </c>
      <c r="B24" s="16" t="s">
        <v>36</v>
      </c>
      <c r="C24" s="17">
        <f>SUM(C22)</f>
        <v>19269498</v>
      </c>
      <c r="D24" s="17">
        <f>SUM(D22)</f>
        <v>18760280</v>
      </c>
      <c r="E24" s="14"/>
    </row>
    <row r="25" spans="1:5" ht="31.5" x14ac:dyDescent="0.25">
      <c r="A25" s="11" t="s">
        <v>37</v>
      </c>
      <c r="B25" s="12" t="s">
        <v>38</v>
      </c>
      <c r="C25" s="13">
        <f>C13+C18+C21+C24</f>
        <v>22028436919</v>
      </c>
      <c r="D25" s="13">
        <f>D13+D18+D21+D24</f>
        <v>22516471202</v>
      </c>
      <c r="E25" s="14"/>
    </row>
    <row r="26" spans="1:5" x14ac:dyDescent="0.25">
      <c r="A26" s="8" t="s">
        <v>39</v>
      </c>
      <c r="B26" s="9" t="s">
        <v>40</v>
      </c>
      <c r="C26" s="10">
        <v>5873790</v>
      </c>
      <c r="D26" s="10">
        <v>5576190</v>
      </c>
      <c r="E26" s="14"/>
    </row>
    <row r="27" spans="1:5" x14ac:dyDescent="0.25">
      <c r="A27" s="8">
        <v>32</v>
      </c>
      <c r="B27" s="9" t="s">
        <v>41</v>
      </c>
      <c r="C27" s="10">
        <v>3561375</v>
      </c>
      <c r="D27" s="10">
        <v>3922817</v>
      </c>
      <c r="E27" s="14"/>
    </row>
    <row r="28" spans="1:5" x14ac:dyDescent="0.25">
      <c r="A28" s="11" t="s">
        <v>42</v>
      </c>
      <c r="B28" s="12" t="s">
        <v>43</v>
      </c>
      <c r="C28" s="13">
        <f>SUM(C26:C27)</f>
        <v>9435165</v>
      </c>
      <c r="D28" s="13">
        <f>SUM(D26:D27)</f>
        <v>9499007</v>
      </c>
      <c r="E28" s="14"/>
    </row>
    <row r="29" spans="1:5" ht="31.5" x14ac:dyDescent="0.25">
      <c r="A29" s="11" t="s">
        <v>44</v>
      </c>
      <c r="B29" s="12" t="s">
        <v>45</v>
      </c>
      <c r="C29" s="13">
        <f>SUM(C28)</f>
        <v>9435165</v>
      </c>
      <c r="D29" s="13">
        <f>SUM(D28)</f>
        <v>9499007</v>
      </c>
      <c r="E29" s="14"/>
    </row>
    <row r="30" spans="1:5" x14ac:dyDescent="0.25">
      <c r="A30" s="8" t="s">
        <v>46</v>
      </c>
      <c r="B30" s="9" t="s">
        <v>47</v>
      </c>
      <c r="C30" s="10">
        <v>0</v>
      </c>
      <c r="D30" s="10">
        <v>0</v>
      </c>
      <c r="E30" s="14"/>
    </row>
    <row r="31" spans="1:5" x14ac:dyDescent="0.25">
      <c r="A31" s="11" t="s">
        <v>48</v>
      </c>
      <c r="B31" s="12" t="s">
        <v>49</v>
      </c>
      <c r="C31" s="13">
        <f>SUM(C30)</f>
        <v>0</v>
      </c>
      <c r="D31" s="13">
        <v>0</v>
      </c>
      <c r="E31" s="14"/>
    </row>
    <row r="32" spans="1:5" x14ac:dyDescent="0.25">
      <c r="A32" s="8" t="s">
        <v>50</v>
      </c>
      <c r="B32" s="9" t="s">
        <v>51</v>
      </c>
      <c r="C32" s="10">
        <v>1529005</v>
      </c>
      <c r="D32" s="10">
        <v>1790020</v>
      </c>
    </row>
    <row r="33" spans="1:5" x14ac:dyDescent="0.25">
      <c r="A33" s="8" t="s">
        <v>52</v>
      </c>
      <c r="B33" s="9" t="s">
        <v>53</v>
      </c>
      <c r="C33" s="10">
        <v>184367</v>
      </c>
      <c r="D33" s="10">
        <v>203673</v>
      </c>
    </row>
    <row r="34" spans="1:5" ht="31.5" x14ac:dyDescent="0.25">
      <c r="A34" s="11" t="s">
        <v>54</v>
      </c>
      <c r="B34" s="12" t="s">
        <v>55</v>
      </c>
      <c r="C34" s="13">
        <f>SUM(C32:C33)</f>
        <v>1713372</v>
      </c>
      <c r="D34" s="13">
        <f>SUM(D32:D33)</f>
        <v>1993693</v>
      </c>
    </row>
    <row r="35" spans="1:5" x14ac:dyDescent="0.25">
      <c r="A35" s="8" t="s">
        <v>56</v>
      </c>
      <c r="B35" s="9" t="s">
        <v>57</v>
      </c>
      <c r="C35" s="10">
        <v>921809861</v>
      </c>
      <c r="D35" s="10">
        <v>2533274324</v>
      </c>
    </row>
    <row r="36" spans="1:5" x14ac:dyDescent="0.25">
      <c r="A36" s="8" t="s">
        <v>58</v>
      </c>
      <c r="B36" s="9" t="s">
        <v>59</v>
      </c>
      <c r="C36" s="10">
        <v>26658399</v>
      </c>
      <c r="D36" s="10">
        <v>325950201</v>
      </c>
    </row>
    <row r="37" spans="1:5" x14ac:dyDescent="0.25">
      <c r="A37" s="18" t="s">
        <v>60</v>
      </c>
      <c r="B37" s="19" t="s">
        <v>61</v>
      </c>
      <c r="C37" s="20">
        <f>SUM(C35:C36)</f>
        <v>948468260</v>
      </c>
      <c r="D37" s="20">
        <f>SUM(D35:D36)</f>
        <v>2859224525</v>
      </c>
      <c r="E37" s="14"/>
    </row>
    <row r="38" spans="1:5" x14ac:dyDescent="0.25">
      <c r="A38" s="11" t="s">
        <v>62</v>
      </c>
      <c r="B38" s="12" t="s">
        <v>63</v>
      </c>
      <c r="C38" s="13">
        <f>SUM(C31+C34+C37)</f>
        <v>950181632</v>
      </c>
      <c r="D38" s="13">
        <f>SUM(D31+D34+D37)</f>
        <v>2861218218</v>
      </c>
      <c r="E38" s="14"/>
    </row>
    <row r="39" spans="1:5" ht="31.5" x14ac:dyDescent="0.25">
      <c r="A39" s="8" t="s">
        <v>64</v>
      </c>
      <c r="B39" s="9" t="s">
        <v>65</v>
      </c>
      <c r="C39" s="10">
        <v>25789251</v>
      </c>
      <c r="D39" s="10">
        <v>32717742</v>
      </c>
    </row>
    <row r="40" spans="1:5" ht="31.5" x14ac:dyDescent="0.25">
      <c r="A40" s="8" t="s">
        <v>66</v>
      </c>
      <c r="B40" s="9" t="s">
        <v>67</v>
      </c>
      <c r="C40" s="10">
        <v>24686309</v>
      </c>
      <c r="D40" s="10">
        <v>30571664</v>
      </c>
    </row>
    <row r="41" spans="1:5" ht="31.5" x14ac:dyDescent="0.25">
      <c r="A41" s="8" t="s">
        <v>68</v>
      </c>
      <c r="B41" s="9" t="s">
        <v>69</v>
      </c>
      <c r="C41" s="10">
        <v>1102942</v>
      </c>
      <c r="D41" s="10">
        <v>2146078</v>
      </c>
    </row>
    <row r="42" spans="1:5" ht="31.5" x14ac:dyDescent="0.25">
      <c r="A42" s="8" t="s">
        <v>70</v>
      </c>
      <c r="B42" s="9" t="s">
        <v>71</v>
      </c>
      <c r="C42" s="10">
        <v>21807556</v>
      </c>
      <c r="D42" s="10">
        <v>23335004</v>
      </c>
    </row>
    <row r="43" spans="1:5" ht="47.25" x14ac:dyDescent="0.25">
      <c r="A43" s="8" t="s">
        <v>72</v>
      </c>
      <c r="B43" s="9" t="s">
        <v>73</v>
      </c>
      <c r="C43" s="10">
        <v>15720287</v>
      </c>
      <c r="D43" s="10">
        <v>17578895</v>
      </c>
    </row>
    <row r="44" spans="1:5" ht="31.5" x14ac:dyDescent="0.25">
      <c r="A44" s="8" t="s">
        <v>74</v>
      </c>
      <c r="B44" s="9" t="s">
        <v>75</v>
      </c>
      <c r="C44" s="10">
        <v>31496</v>
      </c>
      <c r="D44" s="10">
        <v>15748</v>
      </c>
    </row>
    <row r="45" spans="1:5" ht="31.5" x14ac:dyDescent="0.25">
      <c r="A45" s="8">
        <v>72</v>
      </c>
      <c r="B45" s="9" t="s">
        <v>76</v>
      </c>
      <c r="C45" s="10">
        <v>725152</v>
      </c>
      <c r="D45" s="10">
        <v>642534</v>
      </c>
    </row>
    <row r="46" spans="1:5" ht="31.5" x14ac:dyDescent="0.25">
      <c r="A46" s="8" t="s">
        <v>77</v>
      </c>
      <c r="B46" s="9" t="s">
        <v>78</v>
      </c>
      <c r="C46" s="10">
        <v>4445454</v>
      </c>
      <c r="D46" s="10">
        <v>4900972</v>
      </c>
    </row>
    <row r="47" spans="1:5" ht="31.5" x14ac:dyDescent="0.25">
      <c r="A47" s="8" t="s">
        <v>79</v>
      </c>
      <c r="B47" s="9" t="s">
        <v>80</v>
      </c>
      <c r="C47" s="10">
        <v>656526</v>
      </c>
      <c r="D47" s="10">
        <v>8178</v>
      </c>
    </row>
    <row r="48" spans="1:5" ht="31.5" x14ac:dyDescent="0.25">
      <c r="A48" s="8" t="s">
        <v>81</v>
      </c>
      <c r="B48" s="9" t="s">
        <v>82</v>
      </c>
      <c r="C48" s="10">
        <v>228641</v>
      </c>
      <c r="D48" s="10">
        <v>188677</v>
      </c>
    </row>
    <row r="49" spans="1:5" ht="31.5" x14ac:dyDescent="0.25">
      <c r="A49" s="8" t="s">
        <v>83</v>
      </c>
      <c r="B49" s="9" t="s">
        <v>84</v>
      </c>
      <c r="C49" s="10">
        <v>2200323</v>
      </c>
      <c r="D49" s="10">
        <v>1067435</v>
      </c>
    </row>
    <row r="50" spans="1:5" ht="31.5" x14ac:dyDescent="0.25">
      <c r="A50" s="8" t="s">
        <v>85</v>
      </c>
      <c r="B50" s="9" t="s">
        <v>86</v>
      </c>
      <c r="C50" s="10">
        <v>2200323</v>
      </c>
      <c r="D50" s="10">
        <v>1067435</v>
      </c>
    </row>
    <row r="51" spans="1:5" ht="31.5" x14ac:dyDescent="0.25">
      <c r="A51" s="8" t="s">
        <v>87</v>
      </c>
      <c r="B51" s="9" t="s">
        <v>88</v>
      </c>
      <c r="C51" s="10">
        <v>13338374</v>
      </c>
      <c r="D51" s="10">
        <v>330374</v>
      </c>
    </row>
    <row r="52" spans="1:5" ht="47.25" x14ac:dyDescent="0.25">
      <c r="A52" s="8" t="s">
        <v>89</v>
      </c>
      <c r="B52" s="9" t="s">
        <v>90</v>
      </c>
      <c r="C52" s="10">
        <v>13338374</v>
      </c>
      <c r="D52" s="10">
        <v>330374</v>
      </c>
    </row>
    <row r="53" spans="1:5" ht="31.5" x14ac:dyDescent="0.25">
      <c r="A53" s="8" t="s">
        <v>91</v>
      </c>
      <c r="B53" s="9" t="s">
        <v>92</v>
      </c>
      <c r="C53" s="10">
        <v>3003532</v>
      </c>
      <c r="D53" s="10">
        <v>2685124</v>
      </c>
    </row>
    <row r="54" spans="1:5" ht="47.25" x14ac:dyDescent="0.25">
      <c r="A54" s="8" t="s">
        <v>93</v>
      </c>
      <c r="B54" s="9" t="s">
        <v>94</v>
      </c>
      <c r="C54" s="10">
        <v>3003532</v>
      </c>
      <c r="D54" s="10">
        <v>2685124</v>
      </c>
    </row>
    <row r="55" spans="1:5" ht="31.5" x14ac:dyDescent="0.25">
      <c r="A55" s="11" t="s">
        <v>95</v>
      </c>
      <c r="B55" s="12" t="s">
        <v>96</v>
      </c>
      <c r="C55" s="13">
        <f>SUM(C39+C42+C49+C51+C53)</f>
        <v>66139036</v>
      </c>
      <c r="D55" s="13">
        <f>SUM(D39+D42+D49+D51+D53)</f>
        <v>60135679</v>
      </c>
      <c r="E55" s="14"/>
    </row>
    <row r="56" spans="1:5" ht="31.5" x14ac:dyDescent="0.25">
      <c r="A56" s="8" t="s">
        <v>97</v>
      </c>
      <c r="B56" s="9" t="s">
        <v>98</v>
      </c>
      <c r="C56" s="10">
        <v>946131581</v>
      </c>
      <c r="D56" s="10">
        <v>990317949</v>
      </c>
    </row>
    <row r="57" spans="1:5" ht="31.5" x14ac:dyDescent="0.25">
      <c r="A57" s="8">
        <v>111</v>
      </c>
      <c r="B57" s="9" t="s">
        <v>99</v>
      </c>
      <c r="C57" s="10">
        <v>946131581</v>
      </c>
      <c r="D57" s="10">
        <v>990317949</v>
      </c>
    </row>
    <row r="58" spans="1:5" ht="31.5" x14ac:dyDescent="0.25">
      <c r="A58" s="8" t="s">
        <v>100</v>
      </c>
      <c r="B58" s="9" t="s">
        <v>101</v>
      </c>
      <c r="C58" s="10">
        <v>279213</v>
      </c>
      <c r="D58" s="10">
        <v>20800</v>
      </c>
    </row>
    <row r="59" spans="1:5" ht="47.25" x14ac:dyDescent="0.25">
      <c r="A59" s="8" t="s">
        <v>102</v>
      </c>
      <c r="B59" s="9" t="s">
        <v>103</v>
      </c>
      <c r="C59" s="10">
        <v>162980</v>
      </c>
      <c r="D59" s="10">
        <v>20800</v>
      </c>
    </row>
    <row r="60" spans="1:5" ht="31.5" x14ac:dyDescent="0.25">
      <c r="A60" s="8" t="s">
        <v>104</v>
      </c>
      <c r="B60" s="9" t="s">
        <v>105</v>
      </c>
      <c r="C60" s="10">
        <v>63600</v>
      </c>
      <c r="D60" s="10"/>
    </row>
    <row r="61" spans="1:5" ht="31.5" x14ac:dyDescent="0.25">
      <c r="A61" s="8" t="s">
        <v>106</v>
      </c>
      <c r="B61" s="9" t="s">
        <v>107</v>
      </c>
      <c r="C61" s="10">
        <v>52633</v>
      </c>
      <c r="D61" s="10"/>
    </row>
    <row r="62" spans="1:5" ht="31.5" x14ac:dyDescent="0.25">
      <c r="A62" s="8" t="s">
        <v>108</v>
      </c>
      <c r="B62" s="9" t="s">
        <v>109</v>
      </c>
      <c r="C62" s="10">
        <v>29223983</v>
      </c>
      <c r="D62" s="10">
        <v>24655714</v>
      </c>
    </row>
    <row r="63" spans="1:5" ht="31.5" x14ac:dyDescent="0.25">
      <c r="A63" s="8" t="s">
        <v>110</v>
      </c>
      <c r="B63" s="9" t="s">
        <v>111</v>
      </c>
      <c r="C63" s="10">
        <v>29223983</v>
      </c>
      <c r="D63" s="10">
        <v>24655714</v>
      </c>
    </row>
    <row r="64" spans="1:5" ht="31.5" x14ac:dyDescent="0.25">
      <c r="A64" s="8">
        <v>129</v>
      </c>
      <c r="B64" s="9" t="s">
        <v>112</v>
      </c>
      <c r="C64" s="10"/>
      <c r="D64" s="10">
        <v>13000000</v>
      </c>
    </row>
    <row r="65" spans="1:5" ht="47.25" x14ac:dyDescent="0.25">
      <c r="A65" s="8">
        <v>132</v>
      </c>
      <c r="B65" s="9" t="s">
        <v>113</v>
      </c>
      <c r="C65" s="10"/>
      <c r="D65" s="10">
        <v>13000000</v>
      </c>
    </row>
    <row r="66" spans="1:5" ht="47.25" x14ac:dyDescent="0.25">
      <c r="A66" s="8" t="s">
        <v>114</v>
      </c>
      <c r="B66" s="9" t="s">
        <v>115</v>
      </c>
      <c r="C66" s="10">
        <v>567600</v>
      </c>
      <c r="D66" s="10">
        <v>73200</v>
      </c>
    </row>
    <row r="67" spans="1:5" ht="47.25" x14ac:dyDescent="0.25">
      <c r="A67" s="8" t="s">
        <v>116</v>
      </c>
      <c r="B67" s="9" t="s">
        <v>117</v>
      </c>
      <c r="C67" s="10">
        <v>567600</v>
      </c>
      <c r="D67" s="10">
        <v>73200</v>
      </c>
    </row>
    <row r="68" spans="1:5" ht="31.5" x14ac:dyDescent="0.25">
      <c r="A68" s="11" t="s">
        <v>118</v>
      </c>
      <c r="B68" s="12" t="s">
        <v>119</v>
      </c>
      <c r="C68" s="13">
        <f>SUM(C56+C58+C62+C66)</f>
        <v>976202377</v>
      </c>
      <c r="D68" s="13">
        <f>SUM(D56+D58+D62+D64+D66)</f>
        <v>1028067663</v>
      </c>
      <c r="E68" s="14"/>
    </row>
    <row r="69" spans="1:5" x14ac:dyDescent="0.25">
      <c r="A69" s="8" t="s">
        <v>120</v>
      </c>
      <c r="B69" s="9" t="s">
        <v>121</v>
      </c>
      <c r="C69" s="10">
        <v>5173776</v>
      </c>
      <c r="D69" s="10">
        <v>66592783</v>
      </c>
    </row>
    <row r="70" spans="1:5" x14ac:dyDescent="0.25">
      <c r="A70" s="8" t="s">
        <v>122</v>
      </c>
      <c r="B70" s="9" t="s">
        <v>123</v>
      </c>
      <c r="C70" s="10">
        <v>3213790</v>
      </c>
      <c r="D70" s="10">
        <v>57918689</v>
      </c>
    </row>
    <row r="71" spans="1:5" x14ac:dyDescent="0.25">
      <c r="A71" s="8">
        <v>146</v>
      </c>
      <c r="B71" s="9" t="s">
        <v>124</v>
      </c>
      <c r="C71" s="10"/>
      <c r="D71" s="10">
        <v>1380952</v>
      </c>
    </row>
    <row r="72" spans="1:5" x14ac:dyDescent="0.25">
      <c r="A72" s="8" t="s">
        <v>125</v>
      </c>
      <c r="B72" s="9" t="s">
        <v>126</v>
      </c>
      <c r="C72" s="10">
        <v>0</v>
      </c>
      <c r="D72" s="10"/>
    </row>
    <row r="73" spans="1:5" x14ac:dyDescent="0.25">
      <c r="A73" s="8" t="s">
        <v>127</v>
      </c>
      <c r="B73" s="9" t="s">
        <v>128</v>
      </c>
      <c r="C73" s="10">
        <v>416130</v>
      </c>
      <c r="D73" s="10">
        <v>180000</v>
      </c>
    </row>
    <row r="74" spans="1:5" x14ac:dyDescent="0.25">
      <c r="A74" s="8" t="s">
        <v>129</v>
      </c>
      <c r="B74" s="9" t="s">
        <v>130</v>
      </c>
      <c r="C74" s="10">
        <v>1543856</v>
      </c>
      <c r="D74" s="10">
        <v>7113142</v>
      </c>
    </row>
    <row r="75" spans="1:5" x14ac:dyDescent="0.25">
      <c r="A75" s="8" t="s">
        <v>131</v>
      </c>
      <c r="B75" s="9" t="s">
        <v>132</v>
      </c>
      <c r="C75" s="10">
        <v>480000</v>
      </c>
      <c r="D75" s="10">
        <v>182000</v>
      </c>
    </row>
    <row r="76" spans="1:5" ht="31.5" x14ac:dyDescent="0.25">
      <c r="A76" s="8" t="s">
        <v>133</v>
      </c>
      <c r="B76" s="9" t="s">
        <v>134</v>
      </c>
      <c r="C76" s="10">
        <v>200000</v>
      </c>
      <c r="D76" s="10">
        <v>200000</v>
      </c>
    </row>
    <row r="77" spans="1:5" ht="31.5" x14ac:dyDescent="0.25">
      <c r="A77" s="11" t="s">
        <v>135</v>
      </c>
      <c r="B77" s="12" t="s">
        <v>136</v>
      </c>
      <c r="C77" s="13">
        <f>SUM(C69+C75+C76)</f>
        <v>5853776</v>
      </c>
      <c r="D77" s="13">
        <f>SUM(D69+D75+D76)</f>
        <v>66974783</v>
      </c>
      <c r="E77" s="14"/>
    </row>
    <row r="78" spans="1:5" x14ac:dyDescent="0.25">
      <c r="A78" s="11" t="s">
        <v>137</v>
      </c>
      <c r="B78" s="12" t="s">
        <v>138</v>
      </c>
      <c r="C78" s="13">
        <f>SUM(C55+C68+C77)</f>
        <v>1048195189</v>
      </c>
      <c r="D78" s="13">
        <f>SUM(D55+D68+D77)</f>
        <v>1155178125</v>
      </c>
      <c r="E78" s="14"/>
    </row>
    <row r="79" spans="1:5" ht="31.5" x14ac:dyDescent="0.25">
      <c r="A79" s="8" t="s">
        <v>139</v>
      </c>
      <c r="B79" s="9" t="s">
        <v>140</v>
      </c>
      <c r="C79" s="10">
        <v>657890879</v>
      </c>
      <c r="D79" s="10">
        <v>708289947</v>
      </c>
    </row>
    <row r="80" spans="1:5" ht="31.5" x14ac:dyDescent="0.25">
      <c r="A80" s="8" t="s">
        <v>141</v>
      </c>
      <c r="B80" s="9" t="s">
        <v>142</v>
      </c>
      <c r="C80" s="10">
        <v>867723</v>
      </c>
      <c r="D80" s="10">
        <v>9744453</v>
      </c>
    </row>
    <row r="81" spans="1:8" ht="31.5" x14ac:dyDescent="0.25">
      <c r="A81" s="11" t="s">
        <v>143</v>
      </c>
      <c r="B81" s="12" t="s">
        <v>144</v>
      </c>
      <c r="C81" s="13">
        <f>SUM(C79:C80)</f>
        <v>658758602</v>
      </c>
      <c r="D81" s="13">
        <f>SUM(D79:D80)</f>
        <v>718034400</v>
      </c>
      <c r="E81" s="14"/>
    </row>
    <row r="82" spans="1:8" x14ac:dyDescent="0.25">
      <c r="A82" s="8" t="s">
        <v>145</v>
      </c>
      <c r="B82" s="9" t="s">
        <v>146</v>
      </c>
      <c r="C82" s="10">
        <v>-655924214</v>
      </c>
      <c r="D82" s="10">
        <v>-803706472</v>
      </c>
    </row>
    <row r="83" spans="1:8" ht="31.5" x14ac:dyDescent="0.25">
      <c r="A83" s="11" t="s">
        <v>147</v>
      </c>
      <c r="B83" s="12" t="s">
        <v>148</v>
      </c>
      <c r="C83" s="13">
        <f>SUM(C82)</f>
        <v>-655924214</v>
      </c>
      <c r="D83" s="13">
        <f>SUM(D82)</f>
        <v>-803706472</v>
      </c>
      <c r="E83" s="14"/>
    </row>
    <row r="84" spans="1:8" x14ac:dyDescent="0.25">
      <c r="A84" s="8" t="s">
        <v>149</v>
      </c>
      <c r="B84" s="9" t="s">
        <v>150</v>
      </c>
      <c r="C84" s="10">
        <v>6435575</v>
      </c>
      <c r="D84" s="10">
        <v>5347461</v>
      </c>
    </row>
    <row r="85" spans="1:8" ht="31.5" x14ac:dyDescent="0.25">
      <c r="A85" s="11" t="s">
        <v>151</v>
      </c>
      <c r="B85" s="12" t="s">
        <v>152</v>
      </c>
      <c r="C85" s="13">
        <f>SUM(C84)</f>
        <v>6435575</v>
      </c>
      <c r="D85" s="13">
        <f>SUM(D84)</f>
        <v>5347461</v>
      </c>
      <c r="E85" s="14"/>
    </row>
    <row r="86" spans="1:8" ht="31.5" x14ac:dyDescent="0.25">
      <c r="A86" s="11" t="s">
        <v>153</v>
      </c>
      <c r="B86" s="12" t="s">
        <v>154</v>
      </c>
      <c r="C86" s="13">
        <f>SUM(C81+C83+C85)</f>
        <v>9269963</v>
      </c>
      <c r="D86" s="13">
        <f>SUM(D81+D83+D85)</f>
        <v>-80324611</v>
      </c>
      <c r="E86" s="14"/>
    </row>
    <row r="87" spans="1:8" x14ac:dyDescent="0.25">
      <c r="A87" s="8" t="s">
        <v>155</v>
      </c>
      <c r="B87" s="9" t="s">
        <v>156</v>
      </c>
      <c r="C87" s="10">
        <v>0</v>
      </c>
      <c r="D87" s="10">
        <v>28005614</v>
      </c>
    </row>
    <row r="88" spans="1:8" x14ac:dyDescent="0.25">
      <c r="A88" s="8" t="s">
        <v>157</v>
      </c>
      <c r="B88" s="9" t="s">
        <v>158</v>
      </c>
      <c r="C88" s="10">
        <v>1022619</v>
      </c>
      <c r="D88" s="10">
        <v>2612404</v>
      </c>
    </row>
    <row r="89" spans="1:8" ht="31.5" x14ac:dyDescent="0.25">
      <c r="A89" s="11" t="s">
        <v>159</v>
      </c>
      <c r="B89" s="12" t="s">
        <v>160</v>
      </c>
      <c r="C89" s="13">
        <f>SUM(C87:C88)</f>
        <v>1022619</v>
      </c>
      <c r="D89" s="13">
        <f>SUM(D87:D88)</f>
        <v>30618018</v>
      </c>
      <c r="E89" s="14"/>
    </row>
    <row r="90" spans="1:8" x14ac:dyDescent="0.25">
      <c r="A90" s="11" t="s">
        <v>161</v>
      </c>
      <c r="B90" s="12" t="s">
        <v>162</v>
      </c>
      <c r="C90" s="13">
        <f>SUM(C25+C29+C38+C78+C86+C89)</f>
        <v>24046541487</v>
      </c>
      <c r="D90" s="13">
        <f>SUM(D25+D29+D38+D78+D86+D89)</f>
        <v>26492659959</v>
      </c>
      <c r="H90" s="21"/>
    </row>
    <row r="91" spans="1:8" x14ac:dyDescent="0.25">
      <c r="A91" s="22"/>
      <c r="B91" s="23"/>
      <c r="C91" s="24"/>
      <c r="D91" s="24"/>
    </row>
    <row r="92" spans="1:8" x14ac:dyDescent="0.25">
      <c r="A92" s="22"/>
      <c r="B92" s="25" t="s">
        <v>163</v>
      </c>
      <c r="C92" s="24"/>
      <c r="D92" s="24"/>
    </row>
    <row r="93" spans="1:8" x14ac:dyDescent="0.25">
      <c r="A93" s="22"/>
      <c r="B93" s="23"/>
      <c r="C93" s="24"/>
      <c r="D93" s="24"/>
    </row>
    <row r="94" spans="1:8" x14ac:dyDescent="0.25">
      <c r="A94" s="8" t="s">
        <v>164</v>
      </c>
      <c r="B94" s="9" t="s">
        <v>165</v>
      </c>
      <c r="C94" s="10">
        <v>14893216352</v>
      </c>
      <c r="D94" s="10">
        <v>14893216352</v>
      </c>
    </row>
    <row r="95" spans="1:8" x14ac:dyDescent="0.25">
      <c r="A95" s="8" t="s">
        <v>166</v>
      </c>
      <c r="B95" s="9" t="s">
        <v>167</v>
      </c>
      <c r="C95" s="10">
        <v>315989054</v>
      </c>
      <c r="D95" s="10">
        <v>316126635</v>
      </c>
    </row>
    <row r="96" spans="1:8" x14ac:dyDescent="0.25">
      <c r="A96" s="8" t="s">
        <v>168</v>
      </c>
      <c r="B96" s="9" t="s">
        <v>169</v>
      </c>
      <c r="C96" s="10">
        <v>1936268655</v>
      </c>
      <c r="D96" s="10">
        <v>1936268655</v>
      </c>
    </row>
    <row r="97" spans="1:5" x14ac:dyDescent="0.25">
      <c r="A97" s="8" t="s">
        <v>170</v>
      </c>
      <c r="B97" s="9" t="s">
        <v>171</v>
      </c>
      <c r="C97" s="10">
        <v>-623825069</v>
      </c>
      <c r="D97" s="10">
        <v>341022092</v>
      </c>
    </row>
    <row r="98" spans="1:5" x14ac:dyDescent="0.25">
      <c r="A98" s="8" t="s">
        <v>172</v>
      </c>
      <c r="B98" s="9" t="s">
        <v>173</v>
      </c>
      <c r="C98" s="10">
        <v>2269150513</v>
      </c>
      <c r="D98" s="10">
        <v>2269150513</v>
      </c>
    </row>
    <row r="99" spans="1:5" x14ac:dyDescent="0.25">
      <c r="A99" s="8" t="s">
        <v>174</v>
      </c>
      <c r="B99" s="9" t="s">
        <v>175</v>
      </c>
      <c r="C99" s="10">
        <v>964847161</v>
      </c>
      <c r="D99" s="10">
        <v>1619309928</v>
      </c>
    </row>
    <row r="100" spans="1:5" x14ac:dyDescent="0.25">
      <c r="A100" s="11" t="s">
        <v>176</v>
      </c>
      <c r="B100" s="12" t="s">
        <v>177</v>
      </c>
      <c r="C100" s="13">
        <f>SUM(C94:C99)</f>
        <v>19755646666</v>
      </c>
      <c r="D100" s="13">
        <f>SUM(D94:D99)</f>
        <v>21375094175</v>
      </c>
    </row>
    <row r="101" spans="1:5" ht="31.5" x14ac:dyDescent="0.25">
      <c r="A101" s="8" t="s">
        <v>178</v>
      </c>
      <c r="B101" s="9" t="s">
        <v>179</v>
      </c>
      <c r="C101" s="10">
        <v>318698</v>
      </c>
      <c r="D101" s="10"/>
    </row>
    <row r="102" spans="1:5" ht="31.5" x14ac:dyDescent="0.25">
      <c r="A102" s="8" t="s">
        <v>180</v>
      </c>
      <c r="B102" s="9" t="s">
        <v>181</v>
      </c>
      <c r="C102" s="10">
        <v>8679616</v>
      </c>
      <c r="D102" s="10">
        <v>3639259</v>
      </c>
    </row>
    <row r="103" spans="1:5" ht="31.5" x14ac:dyDescent="0.25">
      <c r="A103" s="8" t="s">
        <v>182</v>
      </c>
      <c r="B103" s="9" t="s">
        <v>183</v>
      </c>
      <c r="C103" s="10">
        <v>423458</v>
      </c>
      <c r="D103" s="10">
        <v>180000</v>
      </c>
    </row>
    <row r="104" spans="1:5" ht="31.5" x14ac:dyDescent="0.25">
      <c r="A104" s="8" t="s">
        <v>184</v>
      </c>
      <c r="B104" s="9" t="s">
        <v>185</v>
      </c>
      <c r="C104" s="10">
        <v>13347510</v>
      </c>
      <c r="D104" s="10">
        <v>2340480</v>
      </c>
    </row>
    <row r="105" spans="1:5" ht="31.5" x14ac:dyDescent="0.25">
      <c r="A105" s="8" t="s">
        <v>186</v>
      </c>
      <c r="B105" s="9" t="s">
        <v>187</v>
      </c>
      <c r="C105" s="10">
        <v>8365500</v>
      </c>
      <c r="D105" s="10">
        <v>3048000</v>
      </c>
    </row>
    <row r="106" spans="1:5" ht="31.5" x14ac:dyDescent="0.25">
      <c r="A106" s="11" t="s">
        <v>188</v>
      </c>
      <c r="B106" s="12" t="s">
        <v>189</v>
      </c>
      <c r="C106" s="13">
        <f>SUM(C101:C105)</f>
        <v>31134782</v>
      </c>
      <c r="D106" s="13">
        <f>SUM(D101:D105)</f>
        <v>9207739</v>
      </c>
      <c r="E106" s="14"/>
    </row>
    <row r="107" spans="1:5" ht="31.5" x14ac:dyDescent="0.25">
      <c r="A107" s="8" t="s">
        <v>190</v>
      </c>
      <c r="B107" s="9" t="s">
        <v>191</v>
      </c>
      <c r="C107" s="10">
        <v>67137</v>
      </c>
      <c r="D107" s="10"/>
    </row>
    <row r="108" spans="1:5" ht="47.25" x14ac:dyDescent="0.25">
      <c r="A108" s="8" t="s">
        <v>192</v>
      </c>
      <c r="B108" s="9" t="s">
        <v>193</v>
      </c>
      <c r="C108" s="10">
        <v>0</v>
      </c>
      <c r="D108" s="10"/>
    </row>
    <row r="109" spans="1:5" ht="31.5" x14ac:dyDescent="0.25">
      <c r="A109" s="8" t="s">
        <v>194</v>
      </c>
      <c r="B109" s="9" t="s">
        <v>195</v>
      </c>
      <c r="C109" s="10">
        <v>99570712</v>
      </c>
      <c r="D109" s="10">
        <v>76189940</v>
      </c>
    </row>
    <row r="110" spans="1:5" ht="31.5" x14ac:dyDescent="0.25">
      <c r="A110" s="8" t="s">
        <v>196</v>
      </c>
      <c r="B110" s="9" t="s">
        <v>197</v>
      </c>
      <c r="C110" s="10">
        <v>0</v>
      </c>
      <c r="D110" s="10">
        <v>1116948</v>
      </c>
    </row>
    <row r="111" spans="1:5" ht="31.5" x14ac:dyDescent="0.25">
      <c r="A111" s="8">
        <v>217</v>
      </c>
      <c r="B111" s="9" t="s">
        <v>198</v>
      </c>
      <c r="C111" s="10"/>
      <c r="D111" s="10">
        <v>72760220</v>
      </c>
    </row>
    <row r="112" spans="1:5" ht="31.5" x14ac:dyDescent="0.25">
      <c r="A112" s="8">
        <v>218</v>
      </c>
      <c r="B112" s="9" t="s">
        <v>199</v>
      </c>
      <c r="C112" s="10"/>
      <c r="D112" s="10">
        <v>3505200</v>
      </c>
    </row>
    <row r="113" spans="1:5" ht="31.5" x14ac:dyDescent="0.25">
      <c r="A113" s="8" t="s">
        <v>200</v>
      </c>
      <c r="B113" s="9" t="s">
        <v>201</v>
      </c>
      <c r="C113" s="10">
        <v>28348281</v>
      </c>
      <c r="D113" s="10">
        <v>41318084</v>
      </c>
    </row>
    <row r="114" spans="1:5" ht="47.25" x14ac:dyDescent="0.25">
      <c r="A114" s="8" t="s">
        <v>202</v>
      </c>
      <c r="B114" s="9" t="s">
        <v>203</v>
      </c>
      <c r="C114" s="10">
        <v>28348281</v>
      </c>
      <c r="D114" s="10">
        <v>41308084</v>
      </c>
    </row>
    <row r="115" spans="1:5" ht="31.5" x14ac:dyDescent="0.25">
      <c r="A115" s="11" t="s">
        <v>204</v>
      </c>
      <c r="B115" s="12" t="s">
        <v>205</v>
      </c>
      <c r="C115" s="13">
        <f>SUM(C107+C108+C109+C110+C113)</f>
        <v>127986130</v>
      </c>
      <c r="D115" s="13">
        <f>SUM(D107+D108+D109+D110+D113+D111+D112)</f>
        <v>194890392</v>
      </c>
      <c r="E115" s="14"/>
    </row>
    <row r="116" spans="1:5" x14ac:dyDescent="0.25">
      <c r="A116" s="8" t="s">
        <v>206</v>
      </c>
      <c r="B116" s="9" t="s">
        <v>207</v>
      </c>
      <c r="C116" s="10">
        <v>98198805</v>
      </c>
      <c r="D116" s="10">
        <v>85421946</v>
      </c>
    </row>
    <row r="117" spans="1:5" x14ac:dyDescent="0.25">
      <c r="A117" s="8" t="s">
        <v>208</v>
      </c>
      <c r="B117" s="9" t="s">
        <v>209</v>
      </c>
      <c r="C117" s="10">
        <v>2963138</v>
      </c>
      <c r="D117" s="10">
        <v>1054585</v>
      </c>
    </row>
    <row r="118" spans="1:5" ht="31.5" x14ac:dyDescent="0.25">
      <c r="A118" s="8" t="s">
        <v>210</v>
      </c>
      <c r="B118" s="9" t="s">
        <v>211</v>
      </c>
      <c r="C118" s="10">
        <v>2761322</v>
      </c>
      <c r="D118" s="10">
        <v>2192944</v>
      </c>
    </row>
    <row r="119" spans="1:5" ht="31.5" x14ac:dyDescent="0.25">
      <c r="A119" s="11" t="s">
        <v>212</v>
      </c>
      <c r="B119" s="12" t="s">
        <v>213</v>
      </c>
      <c r="C119" s="13">
        <f>SUM(C116:C118)</f>
        <v>103923265</v>
      </c>
      <c r="D119" s="13">
        <f>SUM(D116:D118)</f>
        <v>88669475</v>
      </c>
      <c r="E119" s="14"/>
    </row>
    <row r="120" spans="1:5" x14ac:dyDescent="0.25">
      <c r="A120" s="11" t="s">
        <v>214</v>
      </c>
      <c r="B120" s="12" t="s">
        <v>215</v>
      </c>
      <c r="C120" s="13">
        <f>SUM(C106+C115+C119)</f>
        <v>263044177</v>
      </c>
      <c r="D120" s="13">
        <f>SUM(D106+D115+D119)</f>
        <v>292767606</v>
      </c>
      <c r="E120" s="14"/>
    </row>
    <row r="121" spans="1:5" ht="29.45" customHeight="1" x14ac:dyDescent="0.25">
      <c r="A121" s="26">
        <v>246</v>
      </c>
      <c r="B121" s="27" t="s">
        <v>216</v>
      </c>
      <c r="C121" s="28">
        <v>946903572</v>
      </c>
      <c r="D121" s="28">
        <v>996635830</v>
      </c>
    </row>
    <row r="122" spans="1:5" x14ac:dyDescent="0.25">
      <c r="A122" s="8" t="s">
        <v>217</v>
      </c>
      <c r="B122" s="9" t="s">
        <v>218</v>
      </c>
      <c r="C122" s="10">
        <v>101675286</v>
      </c>
      <c r="D122" s="10">
        <v>101295416</v>
      </c>
    </row>
    <row r="123" spans="1:5" x14ac:dyDescent="0.25">
      <c r="A123" s="8" t="s">
        <v>219</v>
      </c>
      <c r="B123" s="9" t="s">
        <v>220</v>
      </c>
      <c r="C123" s="10">
        <v>2979271786</v>
      </c>
      <c r="D123" s="10">
        <v>3726866932</v>
      </c>
    </row>
    <row r="124" spans="1:5" ht="31.5" x14ac:dyDescent="0.25">
      <c r="A124" s="11" t="s">
        <v>221</v>
      </c>
      <c r="B124" s="12" t="s">
        <v>222</v>
      </c>
      <c r="C124" s="13">
        <f>SUM(C121:C123)</f>
        <v>4027850644</v>
      </c>
      <c r="D124" s="13">
        <f>SUM(D121:D123)</f>
        <v>4824798178</v>
      </c>
      <c r="E124" s="14"/>
    </row>
    <row r="125" spans="1:5" x14ac:dyDescent="0.25">
      <c r="A125" s="11" t="s">
        <v>223</v>
      </c>
      <c r="B125" s="12" t="s">
        <v>224</v>
      </c>
      <c r="C125" s="29">
        <f>SUM(C100+C120+C124)</f>
        <v>24046541487</v>
      </c>
      <c r="D125" s="29">
        <f>SUM(D100+D120+D124)</f>
        <v>26492659959</v>
      </c>
      <c r="E125" s="14"/>
    </row>
  </sheetData>
  <mergeCells count="5">
    <mergeCell ref="A2:D2"/>
    <mergeCell ref="A3:D3"/>
    <mergeCell ref="A4:D4"/>
    <mergeCell ref="A5:D5"/>
    <mergeCell ref="A6:D6"/>
  </mergeCells>
  <pageMargins left="0.98425196850393704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19. melléklet</vt:lpstr>
      <vt:lpstr>'19. melléklet'!Nyomtatási_cím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2021-05-14T08:30:57Z</dcterms:created>
  <dcterms:modified xsi:type="dcterms:W3CDTF">2021-05-19T13:53:50Z</dcterms:modified>
</cp:coreProperties>
</file>