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5. 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C21" i="1"/>
  <c r="C22" i="1" s="1"/>
  <c r="G20" i="1"/>
  <c r="D20" i="1"/>
  <c r="D21" i="1" s="1"/>
  <c r="I19" i="1"/>
  <c r="H19" i="1" s="1"/>
  <c r="I18" i="1"/>
  <c r="E18" i="1" s="1"/>
  <c r="H18" i="1"/>
  <c r="G17" i="1"/>
  <c r="I16" i="1"/>
  <c r="H16" i="1"/>
  <c r="E16" i="1"/>
  <c r="I15" i="1"/>
  <c r="H15" i="1"/>
  <c r="E15" i="1"/>
  <c r="I14" i="1"/>
  <c r="H17" i="1" l="1"/>
  <c r="D22" i="1"/>
  <c r="I20" i="1"/>
  <c r="H20" i="1" s="1"/>
  <c r="I17" i="1"/>
  <c r="E19" i="1"/>
  <c r="G21" i="1"/>
  <c r="G22" i="1" s="1"/>
  <c r="E14" i="1"/>
  <c r="H14" i="1"/>
  <c r="E20" i="1" l="1"/>
  <c r="H21" i="1"/>
  <c r="E17" i="1"/>
  <c r="I21" i="1"/>
  <c r="E21" i="1" l="1"/>
  <c r="I22" i="1"/>
  <c r="H22" i="1" l="1"/>
  <c r="E22" i="1"/>
</calcChain>
</file>

<file path=xl/sharedStrings.xml><?xml version="1.0" encoding="utf-8"?>
<sst xmlns="http://schemas.openxmlformats.org/spreadsheetml/2006/main" count="35" uniqueCount="33">
  <si>
    <t>SÁRVÁR VÁROS ÖNKORMÁNYZATA</t>
  </si>
  <si>
    <t>KÖLTSÉGVETÉSI SZERVEK KÖZPONTI KÖLTSÉGVETÉSI ÉS ÖNKORMÁNYZATI TÁMOGATÁSA</t>
  </si>
  <si>
    <t>2021. év</t>
  </si>
  <si>
    <t>(  Ft-ban )</t>
  </si>
  <si>
    <t>Sorszám</t>
  </si>
  <si>
    <t>Intézmény</t>
  </si>
  <si>
    <t>központi költségvetési támogatás</t>
  </si>
  <si>
    <t>önkormányzati támogatás</t>
  </si>
  <si>
    <t>összes támogatás</t>
  </si>
  <si>
    <t xml:space="preserve">                                                     </t>
  </si>
  <si>
    <t>megnevezése:</t>
  </si>
  <si>
    <t xml:space="preserve"> eredeti </t>
  </si>
  <si>
    <t>évközi módosítás</t>
  </si>
  <si>
    <t>megoszlás    %-a</t>
  </si>
  <si>
    <t>megoszlás %-a</t>
  </si>
  <si>
    <t>1.</t>
  </si>
  <si>
    <t>Sárvári Közös Önkormányzati Hivatal</t>
  </si>
  <si>
    <t>2.</t>
  </si>
  <si>
    <t>Intézmények Gazdálkodását Ellátó Szervezet</t>
  </si>
  <si>
    <t>3.</t>
  </si>
  <si>
    <t>Sárvári Cseperedő Bölcsőde</t>
  </si>
  <si>
    <t>4.</t>
  </si>
  <si>
    <t>Gondozási és Családsegítő Központ</t>
  </si>
  <si>
    <t>5.</t>
  </si>
  <si>
    <t>Sárvári Vármelléki Óvoda</t>
  </si>
  <si>
    <t>6.</t>
  </si>
  <si>
    <t>Sárvári Csicsergő Óvoda</t>
  </si>
  <si>
    <t>7.</t>
  </si>
  <si>
    <t>Nádasdy Kulturális Központ</t>
  </si>
  <si>
    <t>8.</t>
  </si>
  <si>
    <t>IGESZ összesen:</t>
  </si>
  <si>
    <t>9.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</si>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</sst>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0.0"/>
  </numFmts>
  <fonts count="1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3" applyFont="1"/>
    <xf numFmtId="165" fontId="4" fillId="0" borderId="0" xfId="1" applyNumberFormat="1" applyFont="1" applyAlignment="1">
      <alignment horizontal="left"/>
    </xf>
    <xf numFmtId="0" fontId="5" fillId="0" borderId="0" xfId="3" applyFont="1"/>
    <xf numFmtId="165" fontId="2" fillId="0" borderId="0" xfId="1" applyNumberFormat="1" applyFont="1"/>
    <xf numFmtId="0" fontId="7" fillId="0" borderId="0" xfId="0" applyFont="1" applyAlignment="1"/>
    <xf numFmtId="165" fontId="8" fillId="0" borderId="0" xfId="1" applyNumberFormat="1" applyFont="1" applyAlignment="1"/>
    <xf numFmtId="0" fontId="8" fillId="0" borderId="0" xfId="3" applyFont="1" applyAlignment="1"/>
    <xf numFmtId="0" fontId="9" fillId="0" borderId="0" xfId="3" applyFont="1"/>
    <xf numFmtId="165" fontId="2" fillId="0" borderId="0" xfId="1" applyNumberFormat="1" applyFont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6" xfId="3" applyFont="1" applyBorder="1" applyAlignment="1">
      <alignment horizontal="center"/>
    </xf>
    <xf numFmtId="0" fontId="9" fillId="0" borderId="6" xfId="3" applyFont="1" applyBorder="1"/>
    <xf numFmtId="165" fontId="10" fillId="0" borderId="6" xfId="1" applyNumberFormat="1" applyFont="1" applyBorder="1" applyAlignment="1">
      <alignment horizontal="center" vertical="center" wrapText="1"/>
    </xf>
    <xf numFmtId="165" fontId="10" fillId="0" borderId="6" xfId="1" applyNumberFormat="1" applyFont="1" applyBorder="1" applyAlignment="1">
      <alignment horizontal="center" wrapText="1"/>
    </xf>
    <xf numFmtId="0" fontId="11" fillId="0" borderId="6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2" fillId="0" borderId="0" xfId="3" applyFont="1" applyBorder="1"/>
    <xf numFmtId="0" fontId="2" fillId="0" borderId="14" xfId="3" applyFont="1" applyBorder="1" applyAlignment="1">
      <alignment horizontal="right"/>
    </xf>
    <xf numFmtId="0" fontId="9" fillId="0" borderId="15" xfId="3" applyFont="1" applyBorder="1" applyAlignment="1">
      <alignment horizontal="left"/>
    </xf>
    <xf numFmtId="165" fontId="9" fillId="0" borderId="16" xfId="1" applyNumberFormat="1" applyFont="1" applyBorder="1"/>
    <xf numFmtId="166" fontId="9" fillId="0" borderId="16" xfId="3" applyNumberFormat="1" applyFont="1" applyBorder="1"/>
    <xf numFmtId="165" fontId="9" fillId="0" borderId="17" xfId="1" applyNumberFormat="1" applyFont="1" applyBorder="1"/>
    <xf numFmtId="165" fontId="9" fillId="0" borderId="18" xfId="1" applyNumberFormat="1" applyFont="1" applyBorder="1"/>
    <xf numFmtId="165" fontId="2" fillId="0" borderId="0" xfId="3" applyNumberFormat="1" applyFont="1"/>
    <xf numFmtId="165" fontId="9" fillId="0" borderId="0" xfId="1" applyNumberFormat="1" applyFont="1" applyBorder="1"/>
    <xf numFmtId="0" fontId="2" fillId="0" borderId="19" xfId="3" applyFont="1" applyBorder="1" applyAlignment="1">
      <alignment horizontal="right"/>
    </xf>
    <xf numFmtId="0" fontId="9" fillId="0" borderId="20" xfId="3" applyFont="1" applyBorder="1" applyAlignment="1">
      <alignment horizontal="left" wrapText="1"/>
    </xf>
    <xf numFmtId="165" fontId="9" fillId="0" borderId="21" xfId="1" applyNumberFormat="1" applyFont="1" applyBorder="1"/>
    <xf numFmtId="166" fontId="9" fillId="0" borderId="21" xfId="3" applyNumberFormat="1" applyFont="1" applyBorder="1"/>
    <xf numFmtId="165" fontId="9" fillId="0" borderId="22" xfId="1" applyNumberFormat="1" applyFont="1" applyBorder="1"/>
    <xf numFmtId="165" fontId="9" fillId="0" borderId="23" xfId="1" applyNumberFormat="1" applyFont="1" applyBorder="1"/>
    <xf numFmtId="0" fontId="9" fillId="0" borderId="20" xfId="3" applyFont="1" applyBorder="1" applyAlignment="1">
      <alignment horizontal="left"/>
    </xf>
    <xf numFmtId="0" fontId="9" fillId="0" borderId="20" xfId="3" applyFont="1" applyBorder="1"/>
    <xf numFmtId="0" fontId="9" fillId="0" borderId="20" xfId="3" quotePrefix="1" applyFont="1" applyBorder="1" applyAlignment="1">
      <alignment horizontal="left" wrapText="1"/>
    </xf>
    <xf numFmtId="0" fontId="2" fillId="0" borderId="24" xfId="3" applyFont="1" applyBorder="1" applyAlignment="1">
      <alignment horizontal="right"/>
    </xf>
    <xf numFmtId="0" fontId="12" fillId="0" borderId="25" xfId="3" applyFont="1" applyBorder="1"/>
    <xf numFmtId="165" fontId="12" fillId="0" borderId="26" xfId="1" applyNumberFormat="1" applyFont="1" applyBorder="1"/>
    <xf numFmtId="166" fontId="9" fillId="0" borderId="26" xfId="3" applyNumberFormat="1" applyFont="1" applyBorder="1"/>
    <xf numFmtId="165" fontId="10" fillId="0" borderId="27" xfId="1" applyNumberFormat="1" applyFont="1" applyBorder="1"/>
    <xf numFmtId="0" fontId="13" fillId="0" borderId="0" xfId="3" applyFont="1"/>
    <xf numFmtId="165" fontId="10" fillId="0" borderId="0" xfId="1" applyNumberFormat="1" applyFont="1" applyBorder="1"/>
    <xf numFmtId="0" fontId="2" fillId="0" borderId="28" xfId="3" applyFont="1" applyBorder="1" applyAlignment="1">
      <alignment horizontal="right"/>
    </xf>
    <xf numFmtId="0" fontId="10" fillId="0" borderId="12" xfId="3" applyFont="1" applyBorder="1" applyAlignment="1">
      <alignment horizontal="left"/>
    </xf>
    <xf numFmtId="165" fontId="10" fillId="0" borderId="13" xfId="1" applyNumberFormat="1" applyFont="1" applyBorder="1"/>
    <xf numFmtId="166" fontId="10" fillId="0" borderId="13" xfId="3" applyNumberFormat="1" applyFont="1" applyBorder="1"/>
    <xf numFmtId="166" fontId="14" fillId="0" borderId="29" xfId="3" applyNumberFormat="1" applyFont="1" applyBorder="1"/>
    <xf numFmtId="165" fontId="2" fillId="0" borderId="0" xfId="1" applyNumberFormat="1" applyFont="1" applyBorder="1"/>
    <xf numFmtId="0" fontId="6" fillId="0" borderId="0" xfId="3" applyFont="1" applyBorder="1"/>
    <xf numFmtId="44" fontId="10" fillId="0" borderId="0" xfId="2" applyFont="1" applyAlignment="1">
      <alignment horizontal="center"/>
    </xf>
    <xf numFmtId="0" fontId="2" fillId="0" borderId="1" xfId="3" applyFont="1" applyBorder="1" applyAlignment="1">
      <alignment horizontal="center" textRotation="255"/>
    </xf>
    <xf numFmtId="0" fontId="2" fillId="0" borderId="6" xfId="3" applyFont="1" applyBorder="1" applyAlignment="1">
      <alignment horizontal="center" textRotation="255"/>
    </xf>
    <xf numFmtId="0" fontId="2" fillId="0" borderId="13" xfId="3" applyFont="1" applyBorder="1" applyAlignment="1">
      <alignment horizontal="center" textRotation="255"/>
    </xf>
    <xf numFmtId="0" fontId="10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165" fontId="10" fillId="0" borderId="5" xfId="1" applyNumberFormat="1" applyFont="1" applyBorder="1" applyAlignment="1">
      <alignment horizontal="center" vertical="center" wrapText="1"/>
    </xf>
    <xf numFmtId="165" fontId="10" fillId="0" borderId="9" xfId="1" applyNumberFormat="1" applyFont="1" applyBorder="1" applyAlignment="1">
      <alignment horizontal="center" vertical="center" wrapText="1"/>
    </xf>
    <xf numFmtId="165" fontId="10" fillId="0" borderId="8" xfId="1" applyNumberFormat="1" applyFont="1" applyBorder="1" applyAlignment="1">
      <alignment horizontal="center" vertical="center" wrapText="1"/>
    </xf>
    <xf numFmtId="165" fontId="4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left"/>
    </xf>
    <xf numFmtId="0" fontId="6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wrapText="1"/>
    </xf>
  </cellXfs>
  <cellStyles count="4">
    <cellStyle name="Ezres" xfId="1" builtinId="3"/>
    <cellStyle name="Normál" xfId="0" builtinId="0"/>
    <cellStyle name="Normál_KTGV99" xfId="3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L72"/>
  <sheetViews>
    <sheetView tabSelected="1" zoomScaleNormal="100" workbookViewId="0">
      <selection activeCell="A2" sqref="A2:F2"/>
    </sheetView>
  </sheetViews>
  <sheetFormatPr defaultColWidth="9.140625" defaultRowHeight="12.75" x14ac:dyDescent="0.2"/>
  <cols>
    <col min="1" max="1" width="4.7109375" style="1" customWidth="1"/>
    <col min="2" max="2" width="34.85546875" style="1" customWidth="1"/>
    <col min="3" max="3" width="18" style="4" customWidth="1"/>
    <col min="4" max="4" width="17.140625" style="4" customWidth="1"/>
    <col min="5" max="5" width="11.140625" style="1" customWidth="1"/>
    <col min="6" max="6" width="17.140625" style="4" customWidth="1"/>
    <col min="7" max="7" width="16.85546875" style="4" customWidth="1"/>
    <col min="8" max="8" width="10.28515625" style="1" customWidth="1"/>
    <col min="9" max="9" width="19.28515625" style="4" customWidth="1"/>
    <col min="10" max="10" width="14.7109375" style="1" customWidth="1"/>
    <col min="11" max="11" width="20.7109375" style="1" customWidth="1"/>
    <col min="12" max="12" width="14.42578125" style="1" customWidth="1"/>
    <col min="13" max="16384" width="9.140625" style="1"/>
  </cols>
  <sheetData>
    <row r="1" spans="1:12" x14ac:dyDescent="0.2">
      <c r="C1" s="65"/>
      <c r="D1" s="65"/>
      <c r="E1" s="65"/>
      <c r="F1" s="65"/>
      <c r="G1" s="65"/>
      <c r="H1" s="65"/>
      <c r="I1" s="65"/>
    </row>
    <row r="2" spans="1:12" ht="15" x14ac:dyDescent="0.25">
      <c r="A2" s="66"/>
      <c r="B2" s="66"/>
      <c r="C2" s="66"/>
      <c r="D2" s="66"/>
      <c r="E2" s="66"/>
      <c r="F2" s="66"/>
      <c r="G2" s="2"/>
      <c r="H2" s="3"/>
    </row>
    <row r="3" spans="1:12" x14ac:dyDescent="0.2">
      <c r="B3" s="67"/>
      <c r="C3" s="67"/>
      <c r="D3" s="67"/>
      <c r="E3" s="67"/>
      <c r="F3" s="67"/>
      <c r="G3" s="67"/>
      <c r="H3" s="67"/>
      <c r="I3" s="67"/>
    </row>
    <row r="4" spans="1:12" s="3" customFormat="1" ht="11.25" customHeight="1" x14ac:dyDescent="0.25">
      <c r="B4" s="5"/>
      <c r="C4" s="6"/>
      <c r="D4" s="6"/>
      <c r="E4" s="7"/>
      <c r="F4" s="6"/>
      <c r="G4" s="6"/>
      <c r="H4" s="7"/>
      <c r="I4" s="6"/>
    </row>
    <row r="5" spans="1:12" s="3" customFormat="1" ht="17.25" customHeight="1" x14ac:dyDescent="0.25">
      <c r="B5" s="68" t="s">
        <v>0</v>
      </c>
      <c r="C5" s="68"/>
      <c r="D5" s="68"/>
      <c r="E5" s="68"/>
      <c r="F5" s="68"/>
      <c r="G5" s="68"/>
      <c r="H5" s="68"/>
      <c r="I5" s="68"/>
    </row>
    <row r="6" spans="1:12" s="3" customFormat="1" ht="15" x14ac:dyDescent="0.25">
      <c r="B6" s="69" t="s">
        <v>1</v>
      </c>
      <c r="C6" s="69"/>
      <c r="D6" s="69"/>
      <c r="E6" s="69"/>
      <c r="F6" s="69"/>
      <c r="G6" s="69"/>
      <c r="H6" s="69"/>
      <c r="I6" s="69"/>
    </row>
    <row r="7" spans="1:12" s="3" customFormat="1" ht="15" x14ac:dyDescent="0.25">
      <c r="B7" s="68" t="s">
        <v>2</v>
      </c>
      <c r="C7" s="68"/>
      <c r="D7" s="68"/>
      <c r="E7" s="68"/>
      <c r="F7" s="68"/>
      <c r="G7" s="68"/>
      <c r="H7" s="68"/>
      <c r="I7" s="68"/>
    </row>
    <row r="8" spans="1:12" s="8" customFormat="1" ht="15.75" x14ac:dyDescent="0.25">
      <c r="B8" s="49"/>
      <c r="C8" s="49"/>
      <c r="D8" s="49"/>
      <c r="E8" s="49"/>
      <c r="F8" s="49"/>
      <c r="G8" s="49"/>
      <c r="H8" s="49"/>
      <c r="I8" s="49"/>
    </row>
    <row r="9" spans="1:12" ht="13.5" thickBot="1" x14ac:dyDescent="0.25">
      <c r="I9" s="9" t="s">
        <v>3</v>
      </c>
    </row>
    <row r="10" spans="1:12" ht="31.5" customHeight="1" x14ac:dyDescent="0.25">
      <c r="A10" s="50" t="s">
        <v>4</v>
      </c>
      <c r="B10" s="10" t="s">
        <v>5</v>
      </c>
      <c r="C10" s="53" t="s">
        <v>6</v>
      </c>
      <c r="D10" s="54"/>
      <c r="E10" s="55"/>
      <c r="F10" s="53" t="s">
        <v>7</v>
      </c>
      <c r="G10" s="54"/>
      <c r="H10" s="54"/>
      <c r="I10" s="62" t="s">
        <v>8</v>
      </c>
    </row>
    <row r="11" spans="1:12" ht="16.5" customHeight="1" x14ac:dyDescent="0.25">
      <c r="A11" s="51"/>
      <c r="B11" s="11"/>
      <c r="C11" s="56"/>
      <c r="D11" s="57"/>
      <c r="E11" s="58"/>
      <c r="F11" s="56"/>
      <c r="G11" s="57"/>
      <c r="H11" s="57"/>
      <c r="I11" s="63"/>
    </row>
    <row r="12" spans="1:12" ht="24.75" customHeight="1" thickBot="1" x14ac:dyDescent="0.3">
      <c r="A12" s="51"/>
      <c r="B12" s="12" t="s">
        <v>9</v>
      </c>
      <c r="C12" s="59"/>
      <c r="D12" s="60"/>
      <c r="E12" s="61"/>
      <c r="F12" s="59"/>
      <c r="G12" s="60"/>
      <c r="H12" s="60"/>
      <c r="I12" s="63"/>
    </row>
    <row r="13" spans="1:12" ht="37.5" customHeight="1" thickBot="1" x14ac:dyDescent="0.3">
      <c r="A13" s="52"/>
      <c r="B13" s="11" t="s">
        <v>10</v>
      </c>
      <c r="C13" s="13" t="s">
        <v>11</v>
      </c>
      <c r="D13" s="14" t="s">
        <v>12</v>
      </c>
      <c r="E13" s="15" t="s">
        <v>13</v>
      </c>
      <c r="F13" s="13" t="s">
        <v>11</v>
      </c>
      <c r="G13" s="14" t="s">
        <v>12</v>
      </c>
      <c r="H13" s="16" t="s">
        <v>14</v>
      </c>
      <c r="I13" s="64"/>
      <c r="L13" s="17"/>
    </row>
    <row r="14" spans="1:12" ht="31.5" customHeight="1" x14ac:dyDescent="0.25">
      <c r="A14" s="18" t="s">
        <v>15</v>
      </c>
      <c r="B14" s="19" t="s">
        <v>16</v>
      </c>
      <c r="C14" s="20">
        <v>218998570</v>
      </c>
      <c r="D14" s="20"/>
      <c r="E14" s="21">
        <f>(C14+D14)/I14*100</f>
        <v>44.374774422957856</v>
      </c>
      <c r="F14" s="20">
        <v>274521843</v>
      </c>
      <c r="G14" s="22"/>
      <c r="H14" s="21">
        <f>(F14+G14)/I14*100</f>
        <v>55.625225577042137</v>
      </c>
      <c r="I14" s="23">
        <f>C14+F14+D14+G14</f>
        <v>493520413</v>
      </c>
      <c r="J14" s="24"/>
      <c r="L14" s="25"/>
    </row>
    <row r="15" spans="1:12" ht="31.5" customHeight="1" x14ac:dyDescent="0.25">
      <c r="A15" s="26" t="s">
        <v>17</v>
      </c>
      <c r="B15" s="27" t="s">
        <v>18</v>
      </c>
      <c r="C15" s="28">
        <v>69405139</v>
      </c>
      <c r="D15" s="28"/>
      <c r="E15" s="29">
        <f>(C15+D15)/I15*100</f>
        <v>53.63398975986572</v>
      </c>
      <c r="F15" s="28">
        <v>60000000</v>
      </c>
      <c r="G15" s="30"/>
      <c r="H15" s="29">
        <f>(F15+G15)/I15*100</f>
        <v>46.36601024013428</v>
      </c>
      <c r="I15" s="31">
        <f>C15+F15+D15+G15</f>
        <v>129405139</v>
      </c>
      <c r="L15" s="25"/>
    </row>
    <row r="16" spans="1:12" ht="31.5" customHeight="1" x14ac:dyDescent="0.25">
      <c r="A16" s="26" t="s">
        <v>19</v>
      </c>
      <c r="B16" s="32" t="s">
        <v>20</v>
      </c>
      <c r="C16" s="28">
        <v>72826338</v>
      </c>
      <c r="D16" s="28">
        <v>875070</v>
      </c>
      <c r="E16" s="29">
        <f t="shared" ref="E16:E21" si="0">(C16+D16)/I16*100</f>
        <v>67.756400444260208</v>
      </c>
      <c r="F16" s="28">
        <v>33000000</v>
      </c>
      <c r="G16" s="30">
        <v>2072682</v>
      </c>
      <c r="H16" s="29">
        <f t="shared" ref="H16:H22" si="1">(F16+G16)/I16*100</f>
        <v>32.243599555739792</v>
      </c>
      <c r="I16" s="31">
        <f t="shared" ref="I16:I20" si="2">C16+F16+D16+G16</f>
        <v>108774090</v>
      </c>
      <c r="L16" s="25"/>
    </row>
    <row r="17" spans="1:12" ht="31.5" customHeight="1" x14ac:dyDescent="0.25">
      <c r="A17" s="26" t="s">
        <v>21</v>
      </c>
      <c r="B17" s="33" t="s">
        <v>22</v>
      </c>
      <c r="C17" s="28">
        <v>85047208</v>
      </c>
      <c r="D17" s="28">
        <v>10291847</v>
      </c>
      <c r="E17" s="29">
        <f t="shared" si="0"/>
        <v>63.723242815332007</v>
      </c>
      <c r="F17" s="28">
        <v>50000000</v>
      </c>
      <c r="G17" s="30">
        <f>4190200+85000</f>
        <v>4275200</v>
      </c>
      <c r="H17" s="29">
        <f t="shared" si="1"/>
        <v>36.276757184667993</v>
      </c>
      <c r="I17" s="31">
        <f t="shared" si="2"/>
        <v>149614255</v>
      </c>
      <c r="L17" s="25"/>
    </row>
    <row r="18" spans="1:12" ht="31.5" customHeight="1" x14ac:dyDescent="0.25">
      <c r="A18" s="26" t="s">
        <v>23</v>
      </c>
      <c r="B18" s="33" t="s">
        <v>24</v>
      </c>
      <c r="C18" s="28">
        <v>300024451</v>
      </c>
      <c r="D18" s="28"/>
      <c r="E18" s="29">
        <f t="shared" si="0"/>
        <v>91.242374378567661</v>
      </c>
      <c r="F18" s="28">
        <v>25000000</v>
      </c>
      <c r="G18" s="30">
        <v>3796947</v>
      </c>
      <c r="H18" s="29">
        <f t="shared" si="1"/>
        <v>8.7576256214323376</v>
      </c>
      <c r="I18" s="31">
        <f t="shared" si="2"/>
        <v>328821398</v>
      </c>
      <c r="K18" s="24"/>
      <c r="L18" s="25"/>
    </row>
    <row r="19" spans="1:12" ht="31.5" customHeight="1" x14ac:dyDescent="0.25">
      <c r="A19" s="26" t="s">
        <v>25</v>
      </c>
      <c r="B19" s="33" t="s">
        <v>26</v>
      </c>
      <c r="C19" s="28">
        <v>106762480</v>
      </c>
      <c r="D19" s="28"/>
      <c r="E19" s="29">
        <f t="shared" si="0"/>
        <v>100</v>
      </c>
      <c r="F19" s="28"/>
      <c r="G19" s="30"/>
      <c r="H19" s="29">
        <f t="shared" si="1"/>
        <v>0</v>
      </c>
      <c r="I19" s="31">
        <f t="shared" si="2"/>
        <v>106762480</v>
      </c>
      <c r="L19" s="25"/>
    </row>
    <row r="20" spans="1:12" ht="31.5" customHeight="1" x14ac:dyDescent="0.25">
      <c r="A20" s="26" t="s">
        <v>27</v>
      </c>
      <c r="B20" s="34" t="s">
        <v>28</v>
      </c>
      <c r="C20" s="28">
        <v>57605960</v>
      </c>
      <c r="D20" s="28">
        <f>1578000+25000000</f>
        <v>26578000</v>
      </c>
      <c r="E20" s="29">
        <f t="shared" si="0"/>
        <v>45.609879096704645</v>
      </c>
      <c r="F20" s="28">
        <v>83000000</v>
      </c>
      <c r="G20" s="30">
        <f>190000+17200000</f>
        <v>17390000</v>
      </c>
      <c r="H20" s="29">
        <f t="shared" si="1"/>
        <v>54.390120903295347</v>
      </c>
      <c r="I20" s="31">
        <f t="shared" si="2"/>
        <v>184573960</v>
      </c>
      <c r="L20" s="25"/>
    </row>
    <row r="21" spans="1:12" s="40" customFormat="1" ht="31.5" customHeight="1" thickBot="1" x14ac:dyDescent="0.3">
      <c r="A21" s="35" t="s">
        <v>29</v>
      </c>
      <c r="B21" s="36" t="s">
        <v>30</v>
      </c>
      <c r="C21" s="37">
        <f>C15+C16+C17+C18+C19+C20</f>
        <v>691671576</v>
      </c>
      <c r="D21" s="37">
        <f>D15+D16+D17+D18+D19+D20</f>
        <v>37744917</v>
      </c>
      <c r="E21" s="38">
        <f t="shared" si="0"/>
        <v>72.366242007865537</v>
      </c>
      <c r="F21" s="37">
        <f>F15+F16+F17+F18+F19+F20</f>
        <v>251000000</v>
      </c>
      <c r="G21" s="37">
        <f>G15+G16+G17+G18+G19+G20</f>
        <v>27534829</v>
      </c>
      <c r="H21" s="38">
        <f t="shared" si="1"/>
        <v>27.633757992134466</v>
      </c>
      <c r="I21" s="39">
        <f>I15+I16+I17+I18+I19+I20</f>
        <v>1007951322</v>
      </c>
      <c r="K21" s="41"/>
      <c r="L21" s="41"/>
    </row>
    <row r="22" spans="1:12" ht="30" customHeight="1" thickTop="1" thickBot="1" x14ac:dyDescent="0.3">
      <c r="A22" s="42" t="s">
        <v>31</v>
      </c>
      <c r="B22" s="43" t="s">
        <v>32</v>
      </c>
      <c r="C22" s="44">
        <f>+C14+C21</f>
        <v>910670146</v>
      </c>
      <c r="D22" s="44">
        <f>+D14+D21</f>
        <v>37744917</v>
      </c>
      <c r="E22" s="45">
        <f>(C22+D22)/I22*100</f>
        <v>63.165695423497269</v>
      </c>
      <c r="F22" s="44">
        <f>+F14+F21</f>
        <v>525521843</v>
      </c>
      <c r="G22" s="44">
        <f>+G14+G21</f>
        <v>27534829</v>
      </c>
      <c r="H22" s="46">
        <f t="shared" si="1"/>
        <v>36.834304576502738</v>
      </c>
      <c r="I22" s="44">
        <f>+I14+I21</f>
        <v>1501471735</v>
      </c>
      <c r="K22" s="41"/>
      <c r="L22" s="41"/>
    </row>
    <row r="23" spans="1:12" x14ac:dyDescent="0.2">
      <c r="B23" s="17"/>
      <c r="C23" s="47"/>
      <c r="D23" s="47"/>
      <c r="E23" s="17"/>
      <c r="L23" s="17"/>
    </row>
    <row r="24" spans="1:12" x14ac:dyDescent="0.2">
      <c r="B24" s="17"/>
      <c r="L24" s="17"/>
    </row>
    <row r="25" spans="1:12" x14ac:dyDescent="0.2">
      <c r="B25" s="17"/>
      <c r="L25" s="17"/>
    </row>
    <row r="26" spans="1:12" x14ac:dyDescent="0.2">
      <c r="B26" s="48"/>
    </row>
    <row r="33" ht="12" customHeight="1" x14ac:dyDescent="0.2"/>
    <row r="35" ht="27" customHeight="1" x14ac:dyDescent="0.2"/>
    <row r="36" ht="37.5" customHeight="1" x14ac:dyDescent="0.2"/>
    <row r="37" ht="39.75" customHeight="1" x14ac:dyDescent="0.2"/>
    <row r="39" ht="16.5" customHeight="1" x14ac:dyDescent="0.2"/>
    <row r="40" ht="18.75" customHeight="1" x14ac:dyDescent="0.2"/>
    <row r="72" ht="29.25" customHeight="1" x14ac:dyDescent="0.2"/>
  </sheetData>
  <mergeCells count="11">
    <mergeCell ref="B7:I7"/>
    <mergeCell ref="C1:I1"/>
    <mergeCell ref="A2:F2"/>
    <mergeCell ref="B3:I3"/>
    <mergeCell ref="B5:I5"/>
    <mergeCell ref="B6:I6"/>
    <mergeCell ref="B8:I8"/>
    <mergeCell ref="A10:A13"/>
    <mergeCell ref="C10:E12"/>
    <mergeCell ref="F10:H12"/>
    <mergeCell ref="I10:I13"/>
  </mergeCells>
  <printOptions horizontalCentered="1"/>
  <pageMargins left="0.39370078740157483" right="0.39370078740157483" top="0.98425196850393704" bottom="0.98425196850393704" header="0.51181102362204722" footer="0.51181102362204722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melléklet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2021-06-14T13:35:28Z</dcterms:created>
  <dcterms:modified xsi:type="dcterms:W3CDTF">2021-06-15T08:50:09Z</dcterms:modified>
</cp:coreProperties>
</file>