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2.mell - bevétel" sheetId="1" r:id="rId1"/>
  </sheets>
  <definedNames>
    <definedName name="_xlnm.Print_Titles" localSheetId="0">'2.mell - bevétel'!$8:$10</definedName>
    <definedName name="_xlnm.Print_Area" localSheetId="0">'2.mell - bevétel'!$A$1:$I$114</definedName>
  </definedNames>
  <calcPr calcId="145621" fullCalcOnLoad="1"/>
</workbook>
</file>

<file path=xl/calcChain.xml><?xml version="1.0" encoding="utf-8"?>
<calcChain xmlns="http://schemas.openxmlformats.org/spreadsheetml/2006/main">
  <c r="I19" i="1" l="1"/>
  <c r="I21" i="1"/>
  <c r="I23" i="1"/>
  <c r="I25" i="1"/>
  <c r="I27" i="1"/>
  <c r="I30" i="1"/>
  <c r="I31" i="1"/>
  <c r="G34" i="1"/>
  <c r="H34" i="1"/>
  <c r="I34" i="1" s="1"/>
  <c r="I37" i="1"/>
  <c r="I38" i="1"/>
  <c r="I40" i="1"/>
  <c r="I41" i="1"/>
  <c r="G42" i="1"/>
  <c r="G48" i="1" s="1"/>
  <c r="G51" i="1" s="1"/>
  <c r="G105" i="1" s="1"/>
  <c r="G114" i="1" s="1"/>
  <c r="H42" i="1"/>
  <c r="I42" i="1"/>
  <c r="I46" i="1"/>
  <c r="G47" i="1"/>
  <c r="H47" i="1"/>
  <c r="I47" i="1"/>
  <c r="H48" i="1"/>
  <c r="H55" i="1"/>
  <c r="I58" i="1"/>
  <c r="I60" i="1"/>
  <c r="I65" i="1"/>
  <c r="I67" i="1"/>
  <c r="I69" i="1"/>
  <c r="G71" i="1"/>
  <c r="H71" i="1"/>
  <c r="I71" i="1" s="1"/>
  <c r="I75" i="1"/>
  <c r="H77" i="1"/>
  <c r="I77" i="1"/>
  <c r="I78" i="1"/>
  <c r="I79" i="1"/>
  <c r="I80" i="1"/>
  <c r="I82" i="1"/>
  <c r="I83" i="1"/>
  <c r="I84" i="1"/>
  <c r="I87" i="1"/>
  <c r="I89" i="1"/>
  <c r="H90" i="1"/>
  <c r="I90" i="1"/>
  <c r="H91" i="1"/>
  <c r="I91" i="1"/>
  <c r="G94" i="1"/>
  <c r="H94" i="1"/>
  <c r="I94" i="1" s="1"/>
  <c r="I101" i="1"/>
  <c r="G103" i="1"/>
  <c r="H103" i="1"/>
  <c r="I103" i="1" s="1"/>
  <c r="H109" i="1"/>
  <c r="I109" i="1"/>
  <c r="H110" i="1"/>
  <c r="I110" i="1"/>
  <c r="I111" i="1"/>
  <c r="G112" i="1"/>
  <c r="H112" i="1"/>
  <c r="I112" i="1"/>
  <c r="I48" i="1" l="1"/>
  <c r="H105" i="1"/>
  <c r="H51" i="1"/>
  <c r="I51" i="1" s="1"/>
  <c r="I105" i="1" l="1"/>
  <c r="H114" i="1"/>
  <c r="I114" i="1" s="1"/>
</calcChain>
</file>

<file path=xl/sharedStrings.xml><?xml version="1.0" encoding="utf-8"?>
<sst xmlns="http://schemas.openxmlformats.org/spreadsheetml/2006/main" count="180" uniqueCount="118">
  <si>
    <t>BEVÉTELEK ÖSSZESEN:</t>
  </si>
  <si>
    <t>FINANSZÍROZÁSI BEVÉTELEK</t>
  </si>
  <si>
    <t>megelőlegezett állami támogatás igénybevétele</t>
  </si>
  <si>
    <t>3.</t>
  </si>
  <si>
    <t>2021. évi feladatokra</t>
  </si>
  <si>
    <t>2.</t>
  </si>
  <si>
    <t>előző év költségvetési maradvány igénybevétele áthúzódó fejlesztési feladatokra</t>
  </si>
  <si>
    <t>1.</t>
  </si>
  <si>
    <t>Előző évi költségvetési maradvány igénybevétele</t>
  </si>
  <si>
    <t>VIII.</t>
  </si>
  <si>
    <t>KÖLTSÉGVETÉSI BEVÉTELEK</t>
  </si>
  <si>
    <t>FELHALMOZÁSI CÉLÚ ÁTVETT PÉNZESZKÖZÖK ÖSSZESEN:</t>
  </si>
  <si>
    <t>Felhalmozási célú egyéb átvett pénzeszközök (Kápolnáért Kultúrális és Sport Egyesület támogatása ( műfüves pálya önrészéhez)</t>
  </si>
  <si>
    <t xml:space="preserve">2. </t>
  </si>
  <si>
    <t>Első lakáshoz jutók lakásépítési és -vásárlási kölcsönének törlesztése</t>
  </si>
  <si>
    <t>felhalmozási célú visszatérítendő támogatások államháztartáson kívülről</t>
  </si>
  <si>
    <t>FELHALMOZÁSI CÉLÚ ÁTVETT PÉNZESZKÖZÖK</t>
  </si>
  <si>
    <t>VII.</t>
  </si>
  <si>
    <t>MŰKÖDÉSI BEVÉTELEK ÖSSZESEN:</t>
  </si>
  <si>
    <t>Egyéb különféle működési bevételek</t>
  </si>
  <si>
    <t>7.</t>
  </si>
  <si>
    <t>Kamatbevételek</t>
  </si>
  <si>
    <t>6.</t>
  </si>
  <si>
    <t>Általános forgalmi adó visszatérítése</t>
  </si>
  <si>
    <t>5.</t>
  </si>
  <si>
    <t>Kiszámlázott általános forgalmi adó</t>
  </si>
  <si>
    <t>4.</t>
  </si>
  <si>
    <t>szociális étkeztetés térítési díja</t>
  </si>
  <si>
    <t>Ellátási díjak</t>
  </si>
  <si>
    <t>szennyvízcsatornahasználati díj</t>
  </si>
  <si>
    <t>Tulajdonosi bevételek</t>
  </si>
  <si>
    <t>közvetített szolgáltatások ( Konyha áramdíj továbbszámlázás)</t>
  </si>
  <si>
    <t>vendégebéd térítési díja</t>
  </si>
  <si>
    <t>óvodai étkeztetés nyújtása</t>
  </si>
  <si>
    <t>temetkezési szolgáltatás(sírhely megváltás)</t>
  </si>
  <si>
    <t>egyéb szolgáltatások nyújtása miatti bevételek</t>
  </si>
  <si>
    <t>földbéreleti díjak</t>
  </si>
  <si>
    <t>közterületfogalási díjak</t>
  </si>
  <si>
    <t>lakbérbevételek</t>
  </si>
  <si>
    <t>önkormányzati helyiségek bérbeadása</t>
  </si>
  <si>
    <t xml:space="preserve">bérleti és lízing díjbevételek </t>
  </si>
  <si>
    <t>alkalmazottak térítési díja</t>
  </si>
  <si>
    <t>Szolgáltatások ellenértéke</t>
  </si>
  <si>
    <t>MŰKÖDÉSI BEVÉTELEK</t>
  </si>
  <si>
    <t xml:space="preserve">IV. </t>
  </si>
  <si>
    <t>KÖZHATALMI BEVÉTELEK ÖSSZESEN:</t>
  </si>
  <si>
    <t>Helyi adópótlék, adóbírság</t>
  </si>
  <si>
    <t>Egyéb közhatalmi bevételek</t>
  </si>
  <si>
    <t>Igazgatási szolgáltatási díjak</t>
  </si>
  <si>
    <t>talajterhelési díj</t>
  </si>
  <si>
    <t>Idegenforgalmi adó</t>
  </si>
  <si>
    <t>Egyéb áruhasználati és szolgáltatási adók</t>
  </si>
  <si>
    <t>gépjárműadó helyi önkormányzatot megillető része</t>
  </si>
  <si>
    <t>Gépjárműadók</t>
  </si>
  <si>
    <t>helyi iparűzési adó</t>
  </si>
  <si>
    <t>Értékesítési és forgalmi adók</t>
  </si>
  <si>
    <t>Magánszemélyek kommunális adója</t>
  </si>
  <si>
    <t>Vagyoni típusú adók</t>
  </si>
  <si>
    <t>KÖZHATALMI BEVÉTELEK</t>
  </si>
  <si>
    <t>III.</t>
  </si>
  <si>
    <t>FELHALMOZÁSI CÉLÚ TÁMOGATÁSOK ÁLLAMHÁZTARTÁSON BELÜLRŐL</t>
  </si>
  <si>
    <t xml:space="preserve">TOP-2.1.3-16-VS1-2020-000009 Belterületi csapadékvíz elvezetés </t>
  </si>
  <si>
    <t xml:space="preserve">TOP-.1.3-16-VS1-2017-00012 Vármelléki Óvoda Sitkei Tagóvodájának energetikai korszerűsítése </t>
  </si>
  <si>
    <t>II.</t>
  </si>
  <si>
    <t>MŰKÖDÉSI CÉLÚ TÁMOGATÁSOK ÁLLAMHÁZTARTÁSON BELÜLRŐL ÖSSZESEN:</t>
  </si>
  <si>
    <t>Idegenforgalmi adó kiegészítése</t>
  </si>
  <si>
    <t>Egyéb működési célú támogatások bevételei államháztartáson belülről</t>
  </si>
  <si>
    <t>Helyi önkormányzatok  működésének  általános támogatása összesen:</t>
  </si>
  <si>
    <t>Települési önkormányzatok kulturális feladatainak támogatása összesen:</t>
  </si>
  <si>
    <t>települési önkormányzatok nyilvános könyvtári és közművelődési feladatainak támogatása</t>
  </si>
  <si>
    <t>d.</t>
  </si>
  <si>
    <t>Könyvtári, közművelődési és múzeumi feladatok támogatása</t>
  </si>
  <si>
    <t>Települési önkormányzatok kulturális feladatainak támogatása</t>
  </si>
  <si>
    <t>Települési önkormányzatok szociális, gyermekjóléti és gyermekétkeztetési feladatainak támogatása összesen:</t>
  </si>
  <si>
    <t>Gyermekétkeztetés üzemeltetési támogatása</t>
  </si>
  <si>
    <t>b.</t>
  </si>
  <si>
    <t>A finanszírozás szempontjából elismert dolgozók bértámogatása</t>
  </si>
  <si>
    <t>a.</t>
  </si>
  <si>
    <t>Gyermekétkeztetés támogatása</t>
  </si>
  <si>
    <t>Egyes szociális és gyermekjóléti feladatok támogatása</t>
  </si>
  <si>
    <t>Települési önkormányzatok szociális feladatainak egyéb támogatása</t>
  </si>
  <si>
    <t>Pénzbeni szociális ellátások kiegészítése</t>
  </si>
  <si>
    <t>Települési önkormányzatok szociális, gyermekjóléti és gyermekétkeztetési feladatainak támogatása</t>
  </si>
  <si>
    <t>Települési önkormányzatok működésének támogatása összesen:</t>
  </si>
  <si>
    <t>Polgármesteri illetmény támogatása</t>
  </si>
  <si>
    <t>Nem közművel összegyűjtött háztartási szennyvíz ártalmatlanítása</t>
  </si>
  <si>
    <t>üdülőhelyi feladatok támogatása</t>
  </si>
  <si>
    <t>e.</t>
  </si>
  <si>
    <t>lakott külterülettel kapcsolatos feladatok</t>
  </si>
  <si>
    <t>kiegészítés - I.1. jogcímhez kapcsolódóan</t>
  </si>
  <si>
    <t>ebből: beszámítás</t>
  </si>
  <si>
    <t>egyéb önkormányzati feladatok támogatása</t>
  </si>
  <si>
    <t>c.</t>
  </si>
  <si>
    <t>közutak fenntartásának támogatása</t>
  </si>
  <si>
    <t>bd.</t>
  </si>
  <si>
    <t>köztemető fenntartással kapcsolatos feladatok támogatása</t>
  </si>
  <si>
    <t>bc.</t>
  </si>
  <si>
    <t>közvilágítás fenntartásának támogatása</t>
  </si>
  <si>
    <t>bb.</t>
  </si>
  <si>
    <t>zöldterület gazdálkodással kapcsolatos feladatok ellátásának támogatása</t>
  </si>
  <si>
    <t>ba.</t>
  </si>
  <si>
    <t>település-üzemeltetéshez kapcsolódó feladatellátás támogatása</t>
  </si>
  <si>
    <t>önkormányzati hivatal működésének támogatása</t>
  </si>
  <si>
    <t>Települési önkormányzatok működésének támogatása</t>
  </si>
  <si>
    <t>Helyi önkormányzatok  működésének  általános támogatása</t>
  </si>
  <si>
    <t>Önkormányzatok működési támogatásai</t>
  </si>
  <si>
    <t>I.</t>
  </si>
  <si>
    <t>MŰKÖDÉSI CÉLÚ TÁMOGATÁSOK ÁLLAMHÁZTARTÁSON BELÜLRŐL</t>
  </si>
  <si>
    <t>%-a</t>
  </si>
  <si>
    <t>2021. év</t>
  </si>
  <si>
    <t>2020. év</t>
  </si>
  <si>
    <t>előirányzat</t>
  </si>
  <si>
    <t>változás</t>
  </si>
  <si>
    <t>tervezett</t>
  </si>
  <si>
    <t>M  e  g  n  e  v  e  z  é  s:</t>
  </si>
  <si>
    <t>( Ft-ban)</t>
  </si>
  <si>
    <t>Bevételei forrásonként</t>
  </si>
  <si>
    <t>Sitke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</si>
</sst>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"/>
    <numFmt numFmtId="165" formatCode="_-* #,##0\ _F_t_-;\-* #,##0\ _F_t_-;_-* &quot;-&quot;??\ _F_t_-;_-@_-"/>
  </numFmts>
  <fonts count="17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2" applyFont="1" applyAlignment="1"/>
    <xf numFmtId="3" fontId="2" fillId="0" borderId="0" xfId="2" applyNumberFormat="1" applyFont="1"/>
    <xf numFmtId="164" fontId="4" fillId="0" borderId="0" xfId="0" applyNumberFormat="1" applyFont="1"/>
    <xf numFmtId="3" fontId="5" fillId="0" borderId="0" xfId="0" applyNumberFormat="1" applyFont="1" applyAlignment="1">
      <alignment horizontal="right"/>
    </xf>
    <xf numFmtId="0" fontId="6" fillId="0" borderId="0" xfId="0" applyFont="1"/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4" fillId="0" borderId="0" xfId="0" applyFont="1"/>
    <xf numFmtId="0" fontId="7" fillId="0" borderId="0" xfId="0" applyFont="1"/>
    <xf numFmtId="3" fontId="2" fillId="2" borderId="0" xfId="2" applyNumberFormat="1" applyFont="1" applyFill="1" applyAlignment="1">
      <alignment horizontal="right"/>
    </xf>
    <xf numFmtId="3" fontId="4" fillId="0" borderId="0" xfId="1" applyNumberFormat="1" applyFont="1" applyAlignment="1">
      <alignment horizontal="right"/>
    </xf>
    <xf numFmtId="0" fontId="4" fillId="0" borderId="0" xfId="0" quotePrefix="1" applyFont="1" applyAlignment="1">
      <alignment horizontal="left" wrapText="1"/>
    </xf>
    <xf numFmtId="3" fontId="2" fillId="0" borderId="0" xfId="2" applyNumberFormat="1" applyFont="1" applyAlignment="1">
      <alignment horizontal="right"/>
    </xf>
    <xf numFmtId="0" fontId="4" fillId="0" borderId="0" xfId="0" applyFont="1" applyAlignment="1">
      <alignment vertical="top"/>
    </xf>
    <xf numFmtId="3" fontId="4" fillId="0" borderId="0" xfId="1" applyNumberFormat="1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8" fillId="0" borderId="0" xfId="0" applyFont="1"/>
    <xf numFmtId="3" fontId="7" fillId="0" borderId="0" xfId="0" applyNumberFormat="1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0" fontId="2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2" applyFont="1" applyBorder="1" applyAlignment="1">
      <alignment horizontal="left" vertical="center" wrapText="1"/>
    </xf>
    <xf numFmtId="3" fontId="10" fillId="0" borderId="0" xfId="2" applyNumberFormat="1" applyFont="1" applyAlignment="1">
      <alignment horizontal="right"/>
    </xf>
    <xf numFmtId="3" fontId="5" fillId="0" borderId="0" xfId="1" applyNumberFormat="1" applyFont="1" applyAlignment="1">
      <alignment horizontal="right"/>
    </xf>
    <xf numFmtId="3" fontId="11" fillId="0" borderId="0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0" fontId="2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0" fontId="11" fillId="0" borderId="0" xfId="2" applyFont="1"/>
    <xf numFmtId="3" fontId="4" fillId="0" borderId="0" xfId="2" applyNumberFormat="1" applyFont="1" applyAlignment="1">
      <alignment horizontal="right"/>
    </xf>
    <xf numFmtId="0" fontId="12" fillId="0" borderId="0" xfId="2" applyFont="1"/>
    <xf numFmtId="3" fontId="5" fillId="0" borderId="0" xfId="0" applyNumberFormat="1" applyFont="1" applyAlignment="1">
      <alignment horizontal="right" wrapText="1"/>
    </xf>
    <xf numFmtId="0" fontId="4" fillId="0" borderId="0" xfId="3" quotePrefix="1" applyFont="1" applyBorder="1" applyAlignment="1">
      <alignment horizontal="left" wrapText="1"/>
    </xf>
    <xf numFmtId="3" fontId="5" fillId="0" borderId="0" xfId="1" applyNumberFormat="1" applyFont="1" applyAlignment="1">
      <alignment horizontal="right" wrapText="1"/>
    </xf>
    <xf numFmtId="0" fontId="5" fillId="0" borderId="0" xfId="0" applyFont="1" applyAlignment="1">
      <alignment vertical="center"/>
    </xf>
    <xf numFmtId="3" fontId="4" fillId="0" borderId="0" xfId="0" applyNumberFormat="1" applyFont="1"/>
    <xf numFmtId="0" fontId="5" fillId="0" borderId="0" xfId="0" applyFont="1" applyAlignment="1">
      <alignment horizontal="left" vertical="center" wrapText="1"/>
    </xf>
    <xf numFmtId="3" fontId="13" fillId="0" borderId="0" xfId="1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0" fontId="13" fillId="0" borderId="0" xfId="0" applyFont="1"/>
    <xf numFmtId="0" fontId="4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3" fontId="13" fillId="0" borderId="0" xfId="1" applyNumberFormat="1" applyFont="1" applyAlignment="1">
      <alignment horizontal="right" wrapText="1"/>
    </xf>
    <xf numFmtId="0" fontId="13" fillId="0" borderId="0" xfId="0" applyFont="1" applyAlignment="1">
      <alignment wrapText="1"/>
    </xf>
    <xf numFmtId="0" fontId="15" fillId="0" borderId="0" xfId="2" applyFont="1"/>
    <xf numFmtId="3" fontId="15" fillId="0" borderId="0" xfId="2" applyNumberFormat="1" applyFont="1" applyAlignment="1">
      <alignment horizontal="right"/>
    </xf>
    <xf numFmtId="165" fontId="4" fillId="0" borderId="0" xfId="1" applyNumberFormat="1" applyFont="1" applyAlignment="1">
      <alignment wrapText="1"/>
    </xf>
    <xf numFmtId="165" fontId="4" fillId="0" borderId="0" xfId="1" applyNumberFormat="1" applyFont="1"/>
    <xf numFmtId="0" fontId="5" fillId="0" borderId="0" xfId="0" applyFont="1" applyAlignment="1">
      <alignment wrapText="1"/>
    </xf>
    <xf numFmtId="165" fontId="5" fillId="0" borderId="0" xfId="1" applyNumberFormat="1" applyFont="1" applyAlignment="1">
      <alignment wrapText="1"/>
    </xf>
    <xf numFmtId="165" fontId="5" fillId="0" borderId="0" xfId="1" applyNumberFormat="1" applyFont="1"/>
    <xf numFmtId="0" fontId="2" fillId="0" borderId="0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2" fillId="0" borderId="3" xfId="2" applyFont="1" applyBorder="1" applyAlignment="1">
      <alignment horizontal="center"/>
    </xf>
    <xf numFmtId="0" fontId="2" fillId="0" borderId="3" xfId="2" applyFont="1" applyBorder="1" applyAlignment="1">
      <alignment horizontal="left"/>
    </xf>
    <xf numFmtId="0" fontId="5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6" fillId="0" borderId="0" xfId="0" applyFont="1" applyAlignment="1">
      <alignment horizontal="right"/>
    </xf>
  </cellXfs>
  <cellStyles count="4">
    <cellStyle name="Ezres" xfId="1" builtinId="3"/>
    <cellStyle name="Normál" xfId="0" builtinId="0"/>
    <cellStyle name="Normál_KTGV99" xfId="2"/>
    <cellStyle name="Normál_PHKV9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9"/>
  <sheetViews>
    <sheetView tabSelected="1" zoomScaleNormal="100" workbookViewId="0">
      <selection sqref="A1:I1"/>
    </sheetView>
  </sheetViews>
  <sheetFormatPr defaultRowHeight="15.75" x14ac:dyDescent="0.25"/>
  <cols>
    <col min="1" max="1" width="4.28515625" style="3" customWidth="1"/>
    <col min="2" max="5" width="3.140625" style="2" customWidth="1"/>
    <col min="6" max="6" width="54.28515625" style="1" customWidth="1"/>
    <col min="7" max="7" width="13.28515625" style="1" customWidth="1"/>
    <col min="8" max="8" width="12.5703125" style="1" customWidth="1"/>
    <col min="9" max="9" width="9.42578125" style="1" customWidth="1"/>
    <col min="10" max="10" width="9.140625" style="1"/>
    <col min="11" max="11" width="10.140625" style="1" bestFit="1" customWidth="1"/>
    <col min="12" max="16384" width="9.140625" style="1"/>
  </cols>
  <sheetData>
    <row r="1" spans="1:9" x14ac:dyDescent="0.25">
      <c r="A1" s="78"/>
      <c r="B1" s="78"/>
      <c r="C1" s="78"/>
      <c r="D1" s="78"/>
      <c r="E1" s="78"/>
      <c r="F1" s="78"/>
      <c r="G1" s="78"/>
      <c r="H1" s="78"/>
      <c r="I1" s="78"/>
    </row>
    <row r="2" spans="1:9" s="37" customFormat="1" x14ac:dyDescent="0.25">
      <c r="A2" s="77" t="s">
        <v>117</v>
      </c>
      <c r="B2" s="77"/>
      <c r="C2" s="77"/>
      <c r="D2" s="77"/>
      <c r="E2" s="77"/>
      <c r="F2" s="77"/>
      <c r="G2" s="77"/>
      <c r="H2" s="77"/>
      <c r="I2" s="77"/>
    </row>
    <row r="3" spans="1:9" s="37" customFormat="1" x14ac:dyDescent="0.25">
      <c r="A3" s="77" t="s">
        <v>116</v>
      </c>
      <c r="B3" s="77"/>
      <c r="C3" s="77"/>
      <c r="D3" s="77"/>
      <c r="E3" s="77"/>
      <c r="F3" s="77"/>
      <c r="G3" s="77"/>
      <c r="H3" s="77"/>
      <c r="I3" s="77"/>
    </row>
    <row r="4" spans="1:9" x14ac:dyDescent="0.25">
      <c r="A4" s="77" t="s">
        <v>109</v>
      </c>
      <c r="B4" s="77"/>
      <c r="C4" s="77"/>
      <c r="D4" s="77"/>
      <c r="E4" s="77"/>
      <c r="F4" s="77"/>
      <c r="G4" s="77"/>
      <c r="H4" s="77"/>
      <c r="I4" s="77"/>
    </row>
    <row r="5" spans="1:9" hidden="1" x14ac:dyDescent="0.25"/>
    <row r="6" spans="1:9" x14ac:dyDescent="0.25">
      <c r="A6" s="76"/>
      <c r="B6" s="76"/>
      <c r="C6" s="76"/>
      <c r="D6" s="76"/>
      <c r="E6" s="76"/>
      <c r="F6" s="76"/>
      <c r="G6" s="76"/>
      <c r="H6" s="76"/>
      <c r="I6" s="76"/>
    </row>
    <row r="7" spans="1:9" ht="16.5" thickBot="1" x14ac:dyDescent="0.3">
      <c r="H7" s="75"/>
      <c r="I7" s="74" t="s">
        <v>115</v>
      </c>
    </row>
    <row r="8" spans="1:9" x14ac:dyDescent="0.25">
      <c r="A8" s="73" t="s">
        <v>114</v>
      </c>
      <c r="B8" s="72"/>
      <c r="C8" s="72"/>
      <c r="D8" s="72"/>
      <c r="E8" s="72"/>
      <c r="F8" s="71"/>
      <c r="G8" s="70" t="s">
        <v>113</v>
      </c>
      <c r="H8" s="70" t="s">
        <v>113</v>
      </c>
      <c r="I8" s="70" t="s">
        <v>112</v>
      </c>
    </row>
    <row r="9" spans="1:9" x14ac:dyDescent="0.25">
      <c r="A9" s="69"/>
      <c r="B9" s="68"/>
      <c r="C9" s="68"/>
      <c r="D9" s="68"/>
      <c r="E9" s="68"/>
      <c r="F9" s="67"/>
      <c r="G9" s="66" t="s">
        <v>111</v>
      </c>
      <c r="H9" s="66" t="s">
        <v>111</v>
      </c>
      <c r="I9" s="66"/>
    </row>
    <row r="10" spans="1:9" ht="16.5" thickBot="1" x14ac:dyDescent="0.3">
      <c r="A10" s="65"/>
      <c r="B10" s="64"/>
      <c r="C10" s="64"/>
      <c r="D10" s="64"/>
      <c r="E10" s="64"/>
      <c r="F10" s="63"/>
      <c r="G10" s="62" t="s">
        <v>110</v>
      </c>
      <c r="H10" s="62" t="s">
        <v>109</v>
      </c>
      <c r="I10" s="62" t="s">
        <v>108</v>
      </c>
    </row>
    <row r="11" spans="1:9" ht="6.75" customHeight="1" x14ac:dyDescent="0.25">
      <c r="A11" s="61"/>
      <c r="B11" s="61"/>
      <c r="C11" s="61"/>
      <c r="D11" s="61"/>
      <c r="E11" s="61"/>
      <c r="F11" s="61"/>
      <c r="G11" s="61"/>
      <c r="H11" s="61"/>
      <c r="I11" s="61"/>
    </row>
    <row r="12" spans="1:9" x14ac:dyDescent="0.25">
      <c r="A12" s="21" t="s">
        <v>106</v>
      </c>
      <c r="B12" s="22" t="s">
        <v>107</v>
      </c>
      <c r="C12" s="22"/>
      <c r="D12" s="22"/>
      <c r="E12" s="22"/>
      <c r="F12" s="22"/>
      <c r="G12" s="58"/>
      <c r="H12" s="59"/>
      <c r="I12" s="58"/>
    </row>
    <row r="13" spans="1:9" x14ac:dyDescent="0.25">
      <c r="A13" s="21"/>
      <c r="B13" s="21" t="s">
        <v>106</v>
      </c>
      <c r="C13" s="21" t="s">
        <v>105</v>
      </c>
      <c r="D13" s="21"/>
      <c r="E13" s="21"/>
      <c r="F13" s="21"/>
      <c r="G13" s="60"/>
      <c r="H13" s="60"/>
      <c r="I13" s="21"/>
    </row>
    <row r="14" spans="1:9" ht="18" customHeight="1" x14ac:dyDescent="0.25">
      <c r="A14" s="21"/>
      <c r="B14" s="21"/>
      <c r="C14" s="21" t="s">
        <v>7</v>
      </c>
      <c r="D14" s="22" t="s">
        <v>104</v>
      </c>
      <c r="E14" s="22"/>
      <c r="F14" s="22"/>
      <c r="G14" s="59"/>
      <c r="H14" s="59"/>
      <c r="I14" s="58"/>
    </row>
    <row r="15" spans="1:9" ht="21.75" customHeight="1" x14ac:dyDescent="0.25">
      <c r="A15" s="21"/>
      <c r="B15" s="21"/>
      <c r="C15" s="21"/>
      <c r="D15" s="21" t="s">
        <v>7</v>
      </c>
      <c r="E15" s="22" t="s">
        <v>103</v>
      </c>
      <c r="F15" s="22"/>
      <c r="G15" s="59"/>
      <c r="H15" s="59"/>
      <c r="I15" s="58"/>
    </row>
    <row r="16" spans="1:9" x14ac:dyDescent="0.25">
      <c r="A16" s="10"/>
      <c r="B16" s="10"/>
      <c r="C16" s="10"/>
      <c r="D16" s="10"/>
      <c r="E16" s="10" t="s">
        <v>77</v>
      </c>
      <c r="F16" s="10" t="s">
        <v>102</v>
      </c>
      <c r="G16" s="57"/>
      <c r="H16" s="57"/>
      <c r="I16" s="5"/>
    </row>
    <row r="17" spans="1:9" ht="17.25" customHeight="1" x14ac:dyDescent="0.25">
      <c r="A17" s="10"/>
      <c r="B17" s="10"/>
      <c r="C17" s="10"/>
      <c r="D17" s="10"/>
      <c r="E17" s="10"/>
      <c r="F17" s="10" t="s">
        <v>90</v>
      </c>
      <c r="G17" s="57"/>
      <c r="I17" s="5"/>
    </row>
    <row r="18" spans="1:9" ht="17.25" customHeight="1" x14ac:dyDescent="0.25">
      <c r="A18" s="10"/>
      <c r="B18" s="10"/>
      <c r="C18" s="10"/>
      <c r="D18" s="10"/>
      <c r="E18" s="10" t="s">
        <v>75</v>
      </c>
      <c r="F18" s="49" t="s">
        <v>101</v>
      </c>
      <c r="G18" s="56"/>
      <c r="I18" s="5"/>
    </row>
    <row r="19" spans="1:9" ht="36.75" customHeight="1" x14ac:dyDescent="0.25">
      <c r="A19" s="10"/>
      <c r="B19" s="10"/>
      <c r="C19" s="10"/>
      <c r="D19" s="10"/>
      <c r="E19" s="10" t="s">
        <v>100</v>
      </c>
      <c r="F19" s="49" t="s">
        <v>99</v>
      </c>
      <c r="G19" s="15">
        <v>2885400</v>
      </c>
      <c r="H19" s="15">
        <v>2885400</v>
      </c>
      <c r="I19" s="5">
        <f>H19/G19*100</f>
        <v>100</v>
      </c>
    </row>
    <row r="20" spans="1:9" x14ac:dyDescent="0.25">
      <c r="A20" s="10"/>
      <c r="B20" s="10"/>
      <c r="C20" s="10"/>
      <c r="D20" s="10"/>
      <c r="E20" s="10"/>
      <c r="F20" s="10" t="s">
        <v>90</v>
      </c>
      <c r="G20" s="15"/>
      <c r="H20" s="15"/>
      <c r="I20" s="5"/>
    </row>
    <row r="21" spans="1:9" x14ac:dyDescent="0.25">
      <c r="A21" s="10"/>
      <c r="B21" s="10"/>
      <c r="C21" s="10"/>
      <c r="D21" s="10"/>
      <c r="E21" s="10" t="s">
        <v>98</v>
      </c>
      <c r="F21" s="49" t="s">
        <v>97</v>
      </c>
      <c r="G21" s="15">
        <v>3072000</v>
      </c>
      <c r="H21" s="15">
        <v>3072000</v>
      </c>
      <c r="I21" s="5">
        <f>H21/G21*100</f>
        <v>100</v>
      </c>
    </row>
    <row r="22" spans="1:9" x14ac:dyDescent="0.25">
      <c r="A22" s="10"/>
      <c r="B22" s="10"/>
      <c r="C22" s="10"/>
      <c r="D22" s="10"/>
      <c r="E22" s="10"/>
      <c r="F22" s="10" t="s">
        <v>90</v>
      </c>
      <c r="G22" s="15"/>
      <c r="H22" s="15"/>
      <c r="I22" s="5"/>
    </row>
    <row r="23" spans="1:9" ht="17.25" customHeight="1" x14ac:dyDescent="0.25">
      <c r="A23" s="10"/>
      <c r="B23" s="10"/>
      <c r="C23" s="10"/>
      <c r="D23" s="10"/>
      <c r="E23" s="10" t="s">
        <v>96</v>
      </c>
      <c r="F23" s="49" t="s">
        <v>95</v>
      </c>
      <c r="G23" s="15">
        <v>100000</v>
      </c>
      <c r="H23" s="15">
        <v>100000</v>
      </c>
      <c r="I23" s="5">
        <f>H23/G23*100</f>
        <v>100</v>
      </c>
    </row>
    <row r="24" spans="1:9" x14ac:dyDescent="0.25">
      <c r="A24" s="10"/>
      <c r="B24" s="10"/>
      <c r="C24" s="10"/>
      <c r="D24" s="10"/>
      <c r="E24" s="10"/>
      <c r="F24" s="10" t="s">
        <v>90</v>
      </c>
      <c r="G24" s="15"/>
      <c r="H24" s="15"/>
      <c r="I24" s="5"/>
    </row>
    <row r="25" spans="1:9" x14ac:dyDescent="0.25">
      <c r="A25" s="10"/>
      <c r="B25" s="10"/>
      <c r="C25" s="10"/>
      <c r="D25" s="10"/>
      <c r="E25" s="10" t="s">
        <v>94</v>
      </c>
      <c r="F25" s="49" t="s">
        <v>93</v>
      </c>
      <c r="G25" s="15">
        <v>7416090</v>
      </c>
      <c r="H25" s="15">
        <v>7416090</v>
      </c>
      <c r="I25" s="5">
        <f>H25/G25*100</f>
        <v>100</v>
      </c>
    </row>
    <row r="26" spans="1:9" s="54" customFormat="1" x14ac:dyDescent="0.25">
      <c r="A26" s="10"/>
      <c r="B26" s="10"/>
      <c r="C26" s="10"/>
      <c r="D26" s="10"/>
      <c r="E26" s="10"/>
      <c r="F26" s="10" t="s">
        <v>90</v>
      </c>
      <c r="G26" s="55"/>
      <c r="H26" s="55"/>
      <c r="I26" s="5"/>
    </row>
    <row r="27" spans="1:9" x14ac:dyDescent="0.25">
      <c r="A27" s="10"/>
      <c r="B27" s="10"/>
      <c r="C27" s="10"/>
      <c r="D27" s="10" t="s">
        <v>92</v>
      </c>
      <c r="E27" s="10" t="s">
        <v>91</v>
      </c>
      <c r="F27" s="10"/>
      <c r="G27" s="15">
        <v>5000000</v>
      </c>
      <c r="H27" s="15">
        <v>6000000</v>
      </c>
      <c r="I27" s="5">
        <f>H27/G27*100</f>
        <v>120</v>
      </c>
    </row>
    <row r="28" spans="1:9" x14ac:dyDescent="0.25">
      <c r="A28" s="10"/>
      <c r="B28" s="10"/>
      <c r="C28" s="10"/>
      <c r="D28" s="10"/>
      <c r="E28" s="10"/>
      <c r="F28" s="10" t="s">
        <v>90</v>
      </c>
      <c r="G28" s="15"/>
      <c r="H28" s="15"/>
      <c r="I28" s="5"/>
    </row>
    <row r="29" spans="1:9" x14ac:dyDescent="0.25">
      <c r="A29" s="10"/>
      <c r="B29" s="10"/>
      <c r="C29" s="10"/>
      <c r="D29" s="10"/>
      <c r="E29" s="10" t="s">
        <v>89</v>
      </c>
      <c r="F29" s="10"/>
      <c r="G29" s="15">
        <v>4231957</v>
      </c>
      <c r="H29" s="15"/>
      <c r="I29" s="5"/>
    </row>
    <row r="30" spans="1:9" x14ac:dyDescent="0.25">
      <c r="A30" s="10"/>
      <c r="B30" s="10"/>
      <c r="C30" s="10"/>
      <c r="D30" s="10" t="s">
        <v>70</v>
      </c>
      <c r="E30" s="10" t="s">
        <v>88</v>
      </c>
      <c r="F30" s="10"/>
      <c r="G30" s="15">
        <v>17850</v>
      </c>
      <c r="H30" s="15">
        <v>15300</v>
      </c>
      <c r="I30" s="5">
        <f>H30/G30*100</f>
        <v>85.714285714285708</v>
      </c>
    </row>
    <row r="31" spans="1:9" x14ac:dyDescent="0.25">
      <c r="A31" s="10"/>
      <c r="B31" s="10"/>
      <c r="C31" s="10"/>
      <c r="D31" s="10" t="s">
        <v>87</v>
      </c>
      <c r="E31" s="10" t="s">
        <v>86</v>
      </c>
      <c r="F31" s="10"/>
      <c r="G31" s="15">
        <v>525200</v>
      </c>
      <c r="H31" s="15"/>
      <c r="I31" s="5">
        <f>H31/G31*100</f>
        <v>0</v>
      </c>
    </row>
    <row r="32" spans="1:9" x14ac:dyDescent="0.25">
      <c r="A32" s="10"/>
      <c r="B32" s="10"/>
      <c r="C32" s="10" t="s">
        <v>5</v>
      </c>
      <c r="D32" s="18" t="s">
        <v>85</v>
      </c>
      <c r="E32" s="18"/>
      <c r="F32" s="18"/>
      <c r="G32" s="15"/>
      <c r="H32" s="15"/>
      <c r="I32" s="5"/>
    </row>
    <row r="33" spans="1:9" ht="16.5" customHeight="1" x14ac:dyDescent="0.25">
      <c r="A33" s="10"/>
      <c r="B33" s="10"/>
      <c r="C33" s="10" t="s">
        <v>22</v>
      </c>
      <c r="D33" s="10" t="s">
        <v>84</v>
      </c>
      <c r="E33" s="10"/>
      <c r="F33" s="10"/>
      <c r="G33" s="15">
        <v>1024800</v>
      </c>
      <c r="H33" s="15"/>
      <c r="I33" s="5"/>
    </row>
    <row r="34" spans="1:9" ht="21" customHeight="1" x14ac:dyDescent="0.25">
      <c r="A34" s="48"/>
      <c r="B34" s="48"/>
      <c r="C34" s="53"/>
      <c r="D34" s="51" t="s">
        <v>83</v>
      </c>
      <c r="E34" s="51"/>
      <c r="F34" s="51"/>
      <c r="G34" s="52">
        <f>SUM(G16:G33)</f>
        <v>24273297</v>
      </c>
      <c r="H34" s="52">
        <f>SUM(H16:H33)</f>
        <v>19488790</v>
      </c>
      <c r="I34" s="5">
        <f>H34/G34*100</f>
        <v>80.289010594646456</v>
      </c>
    </row>
    <row r="35" spans="1:9" ht="33" customHeight="1" x14ac:dyDescent="0.25">
      <c r="A35" s="10"/>
      <c r="B35" s="21" t="s">
        <v>59</v>
      </c>
      <c r="C35" s="21" t="s">
        <v>3</v>
      </c>
      <c r="D35" s="22" t="s">
        <v>82</v>
      </c>
      <c r="E35" s="22"/>
      <c r="F35" s="22"/>
      <c r="G35" s="15"/>
      <c r="H35" s="15"/>
      <c r="I35" s="5"/>
    </row>
    <row r="36" spans="1:9" x14ac:dyDescent="0.25">
      <c r="A36" s="10"/>
      <c r="B36" s="10"/>
      <c r="C36" s="10"/>
      <c r="D36" s="10" t="s">
        <v>7</v>
      </c>
      <c r="E36" s="10" t="s">
        <v>81</v>
      </c>
      <c r="F36" s="10"/>
      <c r="G36" s="15"/>
      <c r="H36" s="15"/>
      <c r="I36" s="5"/>
    </row>
    <row r="37" spans="1:9" ht="30.75" customHeight="1" x14ac:dyDescent="0.25">
      <c r="A37" s="10"/>
      <c r="B37" s="10"/>
      <c r="C37" s="10"/>
      <c r="D37" s="10" t="s">
        <v>5</v>
      </c>
      <c r="E37" s="18" t="s">
        <v>80</v>
      </c>
      <c r="F37" s="18"/>
      <c r="G37" s="15">
        <v>3289000</v>
      </c>
      <c r="H37" s="15">
        <v>3675000</v>
      </c>
      <c r="I37" s="5">
        <f>H37/G37*100</f>
        <v>111.73608999695956</v>
      </c>
    </row>
    <row r="38" spans="1:9" x14ac:dyDescent="0.25">
      <c r="A38" s="10"/>
      <c r="B38" s="10"/>
      <c r="C38" s="10"/>
      <c r="D38" s="10" t="s">
        <v>3</v>
      </c>
      <c r="E38" s="10" t="s">
        <v>79</v>
      </c>
      <c r="F38" s="10"/>
      <c r="G38" s="15">
        <v>849680</v>
      </c>
      <c r="H38" s="15">
        <v>995400</v>
      </c>
      <c r="I38" s="5">
        <f>H38/G38*100</f>
        <v>117.14998587703607</v>
      </c>
    </row>
    <row r="39" spans="1:9" x14ac:dyDescent="0.25">
      <c r="A39" s="10"/>
      <c r="B39" s="10"/>
      <c r="C39" s="10"/>
      <c r="D39" s="10" t="s">
        <v>24</v>
      </c>
      <c r="E39" s="10" t="s">
        <v>78</v>
      </c>
      <c r="F39" s="10"/>
      <c r="G39" s="15"/>
      <c r="H39" s="15"/>
      <c r="I39" s="5"/>
    </row>
    <row r="40" spans="1:9" ht="31.5" x14ac:dyDescent="0.25">
      <c r="A40" s="10"/>
      <c r="B40" s="10"/>
      <c r="C40" s="10"/>
      <c r="D40" s="10"/>
      <c r="E40" s="10" t="s">
        <v>77</v>
      </c>
      <c r="F40" s="49" t="s">
        <v>76</v>
      </c>
      <c r="G40" s="15">
        <v>2288000</v>
      </c>
      <c r="H40" s="15">
        <v>2376000</v>
      </c>
      <c r="I40" s="5">
        <f>H40/G40*100</f>
        <v>103.84615384615385</v>
      </c>
    </row>
    <row r="41" spans="1:9" x14ac:dyDescent="0.25">
      <c r="A41" s="10"/>
      <c r="B41" s="10"/>
      <c r="C41" s="10"/>
      <c r="D41" s="10"/>
      <c r="E41" s="10" t="s">
        <v>75</v>
      </c>
      <c r="F41" s="10" t="s">
        <v>74</v>
      </c>
      <c r="G41" s="15">
        <v>3733995</v>
      </c>
      <c r="H41" s="15">
        <v>3173943</v>
      </c>
      <c r="I41" s="5">
        <f>H41/G41*100</f>
        <v>85.001265400730318</v>
      </c>
    </row>
    <row r="42" spans="1:9" ht="33.75" customHeight="1" x14ac:dyDescent="0.25">
      <c r="A42" s="48"/>
      <c r="B42" s="48"/>
      <c r="C42" s="51" t="s">
        <v>73</v>
      </c>
      <c r="D42" s="51"/>
      <c r="E42" s="51"/>
      <c r="F42" s="51"/>
      <c r="G42" s="46">
        <f>SUM(G36:G41)</f>
        <v>10160675</v>
      </c>
      <c r="H42" s="46">
        <f>SUM(H36:H41)</f>
        <v>10220343</v>
      </c>
      <c r="I42" s="5">
        <f>H42/G42*100</f>
        <v>100.58724444980281</v>
      </c>
    </row>
    <row r="43" spans="1:9" ht="3" customHeight="1" x14ac:dyDescent="0.25">
      <c r="A43" s="48"/>
      <c r="B43" s="48"/>
      <c r="C43" s="50"/>
      <c r="D43" s="50"/>
      <c r="E43" s="50"/>
      <c r="F43" s="50"/>
      <c r="G43" s="46"/>
      <c r="H43" s="15"/>
      <c r="I43" s="5"/>
    </row>
    <row r="44" spans="1:9" ht="14.25" customHeight="1" x14ac:dyDescent="0.25">
      <c r="A44" s="10"/>
      <c r="B44" s="10"/>
      <c r="C44" s="21" t="s">
        <v>26</v>
      </c>
      <c r="D44" s="22" t="s">
        <v>72</v>
      </c>
      <c r="E44" s="22"/>
      <c r="F44" s="22"/>
      <c r="G44" s="42"/>
      <c r="H44" s="15"/>
      <c r="I44" s="5"/>
    </row>
    <row r="45" spans="1:9" x14ac:dyDescent="0.25">
      <c r="A45" s="10"/>
      <c r="B45" s="10"/>
      <c r="C45" s="10"/>
      <c r="D45" s="10" t="s">
        <v>7</v>
      </c>
      <c r="E45" s="18" t="s">
        <v>71</v>
      </c>
      <c r="F45" s="18"/>
      <c r="G45" s="17"/>
      <c r="H45" s="15"/>
      <c r="I45" s="5"/>
    </row>
    <row r="46" spans="1:9" ht="31.5" x14ac:dyDescent="0.25">
      <c r="A46" s="10"/>
      <c r="B46" s="10"/>
      <c r="C46" s="10"/>
      <c r="D46" s="10"/>
      <c r="E46" s="10" t="s">
        <v>70</v>
      </c>
      <c r="F46" s="49" t="s">
        <v>69</v>
      </c>
      <c r="G46" s="17">
        <v>1800000</v>
      </c>
      <c r="H46" s="15">
        <v>2270000</v>
      </c>
      <c r="I46" s="5">
        <f>H46/G46*100</f>
        <v>126.11111111111111</v>
      </c>
    </row>
    <row r="47" spans="1:9" ht="30" customHeight="1" x14ac:dyDescent="0.25">
      <c r="A47" s="48"/>
      <c r="B47" s="48"/>
      <c r="C47" s="47" t="s">
        <v>68</v>
      </c>
      <c r="D47" s="47"/>
      <c r="E47" s="47"/>
      <c r="F47" s="47"/>
      <c r="G47" s="46">
        <f>SUM(G46:G46)</f>
        <v>1800000</v>
      </c>
      <c r="H47" s="46">
        <f>SUM(H46:H46)</f>
        <v>2270000</v>
      </c>
      <c r="I47" s="5">
        <f>H47/G47*100</f>
        <v>126.11111111111111</v>
      </c>
    </row>
    <row r="48" spans="1:9" x14ac:dyDescent="0.25">
      <c r="A48" s="26"/>
      <c r="B48" s="22" t="s">
        <v>67</v>
      </c>
      <c r="C48" s="22"/>
      <c r="D48" s="22"/>
      <c r="E48" s="22"/>
      <c r="F48" s="22"/>
      <c r="G48" s="33">
        <f>G34+G42+G47</f>
        <v>36233972</v>
      </c>
      <c r="H48" s="33">
        <f>H34+H42+H47</f>
        <v>31979133</v>
      </c>
      <c r="I48" s="5">
        <f>H48/G48*100</f>
        <v>88.257321057707941</v>
      </c>
    </row>
    <row r="49" spans="1:9" ht="38.25" customHeight="1" x14ac:dyDescent="0.25">
      <c r="A49" s="26"/>
      <c r="B49" s="45" t="s">
        <v>63</v>
      </c>
      <c r="C49" s="22" t="s">
        <v>66</v>
      </c>
      <c r="D49" s="28"/>
      <c r="E49" s="28"/>
      <c r="F49" s="28"/>
      <c r="G49" s="33"/>
      <c r="H49" s="33"/>
      <c r="I49" s="5"/>
    </row>
    <row r="50" spans="1:9" ht="15" customHeight="1" x14ac:dyDescent="0.25">
      <c r="A50" s="10"/>
      <c r="B50" s="10"/>
      <c r="C50" s="1"/>
      <c r="D50" s="1"/>
      <c r="E50" s="10" t="s">
        <v>65</v>
      </c>
      <c r="F50" s="10"/>
      <c r="G50" s="10"/>
      <c r="H50" s="44">
        <v>109500</v>
      </c>
      <c r="I50" s="5"/>
    </row>
    <row r="51" spans="1:9" ht="36" customHeight="1" x14ac:dyDescent="0.25">
      <c r="A51" s="22" t="s">
        <v>64</v>
      </c>
      <c r="B51" s="22"/>
      <c r="C51" s="22"/>
      <c r="D51" s="22"/>
      <c r="E51" s="22"/>
      <c r="F51" s="22"/>
      <c r="G51" s="40">
        <f>G48</f>
        <v>36233972</v>
      </c>
      <c r="H51" s="40">
        <f>H48+H50</f>
        <v>32088633</v>
      </c>
      <c r="I51" s="5">
        <f>H51/G51*100</f>
        <v>88.559523642619141</v>
      </c>
    </row>
    <row r="52" spans="1:9" s="39" customFormat="1" ht="32.25" customHeight="1" x14ac:dyDescent="0.25">
      <c r="A52" s="43" t="s">
        <v>63</v>
      </c>
      <c r="B52" s="22" t="s">
        <v>60</v>
      </c>
      <c r="C52" s="22"/>
      <c r="D52" s="22"/>
      <c r="E52" s="22"/>
      <c r="F52" s="22"/>
      <c r="G52" s="40"/>
      <c r="H52" s="42"/>
      <c r="I52" s="5"/>
    </row>
    <row r="53" spans="1:9" s="39" customFormat="1" ht="29.25" customHeight="1" x14ac:dyDescent="0.25">
      <c r="A53" s="21"/>
      <c r="B53" s="20"/>
      <c r="C53" s="19" t="s">
        <v>7</v>
      </c>
      <c r="D53" s="41" t="s">
        <v>62</v>
      </c>
      <c r="E53" s="28"/>
      <c r="F53" s="28"/>
      <c r="G53" s="40"/>
      <c r="H53" s="17">
        <v>23478400</v>
      </c>
      <c r="I53" s="5"/>
    </row>
    <row r="54" spans="1:9" s="39" customFormat="1" ht="15.75" customHeight="1" x14ac:dyDescent="0.25">
      <c r="A54" s="21"/>
      <c r="B54" s="20"/>
      <c r="C54" s="19" t="s">
        <v>5</v>
      </c>
      <c r="D54" s="41" t="s">
        <v>61</v>
      </c>
      <c r="E54" s="28"/>
      <c r="F54" s="28"/>
      <c r="G54" s="40"/>
      <c r="H54" s="17">
        <v>117445161</v>
      </c>
      <c r="I54" s="5"/>
    </row>
    <row r="55" spans="1:9" ht="35.25" customHeight="1" x14ac:dyDescent="0.25">
      <c r="A55" s="22" t="s">
        <v>60</v>
      </c>
      <c r="B55" s="22"/>
      <c r="C55" s="22"/>
      <c r="D55" s="22"/>
      <c r="E55" s="22"/>
      <c r="F55" s="28"/>
      <c r="G55" s="33"/>
      <c r="H55" s="33">
        <f>H53+H54</f>
        <v>140923561</v>
      </c>
      <c r="I55" s="5"/>
    </row>
    <row r="56" spans="1:9" x14ac:dyDescent="0.25">
      <c r="A56" s="21" t="s">
        <v>59</v>
      </c>
      <c r="B56" s="21" t="s">
        <v>58</v>
      </c>
      <c r="C56" s="21"/>
      <c r="D56" s="21"/>
      <c r="E56" s="21"/>
      <c r="F56" s="21"/>
      <c r="G56" s="6"/>
      <c r="H56" s="31"/>
      <c r="I56" s="5"/>
    </row>
    <row r="57" spans="1:9" x14ac:dyDescent="0.25">
      <c r="A57" s="10"/>
      <c r="B57" s="10" t="s">
        <v>7</v>
      </c>
      <c r="C57" s="10" t="s">
        <v>57</v>
      </c>
      <c r="D57" s="10"/>
      <c r="E57" s="10"/>
      <c r="F57" s="10"/>
      <c r="G57" s="8"/>
      <c r="H57" s="13"/>
      <c r="I57" s="5"/>
    </row>
    <row r="58" spans="1:9" x14ac:dyDescent="0.25">
      <c r="A58" s="10"/>
      <c r="B58" s="10"/>
      <c r="C58" s="10" t="s">
        <v>7</v>
      </c>
      <c r="D58" s="10" t="s">
        <v>56</v>
      </c>
      <c r="E58" s="10"/>
      <c r="F58" s="10"/>
      <c r="G58" s="13">
        <v>1500000</v>
      </c>
      <c r="H58" s="15">
        <v>1500000</v>
      </c>
      <c r="I58" s="5">
        <f>H58/G58*100</f>
        <v>100</v>
      </c>
    </row>
    <row r="59" spans="1:9" x14ac:dyDescent="0.25">
      <c r="A59" s="21"/>
      <c r="B59" s="21" t="s">
        <v>5</v>
      </c>
      <c r="C59" s="21" t="s">
        <v>55</v>
      </c>
      <c r="D59" s="21"/>
      <c r="E59" s="21"/>
      <c r="F59" s="21"/>
      <c r="G59" s="31"/>
      <c r="H59" s="15"/>
      <c r="I59" s="5"/>
    </row>
    <row r="60" spans="1:9" s="37" customFormat="1" x14ac:dyDescent="0.25">
      <c r="A60" s="10"/>
      <c r="B60" s="10"/>
      <c r="C60" s="10" t="s">
        <v>7</v>
      </c>
      <c r="D60" s="10" t="s">
        <v>54</v>
      </c>
      <c r="E60" s="10"/>
      <c r="F60" s="10"/>
      <c r="G60" s="13">
        <v>4200000</v>
      </c>
      <c r="H60" s="38">
        <v>4200000</v>
      </c>
      <c r="I60" s="5">
        <f>H60/G60*100</f>
        <v>100</v>
      </c>
    </row>
    <row r="61" spans="1:9" x14ac:dyDescent="0.25">
      <c r="A61" s="21"/>
      <c r="B61" s="21" t="s">
        <v>3</v>
      </c>
      <c r="C61" s="21" t="s">
        <v>53</v>
      </c>
      <c r="D61" s="21"/>
      <c r="E61" s="21"/>
      <c r="F61" s="21"/>
      <c r="G61" s="31"/>
      <c r="H61" s="15"/>
      <c r="I61" s="5"/>
    </row>
    <row r="62" spans="1:9" x14ac:dyDescent="0.25">
      <c r="A62" s="10"/>
      <c r="B62" s="10"/>
      <c r="C62" s="10" t="s">
        <v>7</v>
      </c>
      <c r="D62" s="10" t="s">
        <v>52</v>
      </c>
      <c r="E62" s="10"/>
      <c r="F62" s="10"/>
      <c r="G62" s="13">
        <v>2100000</v>
      </c>
      <c r="H62" s="15"/>
      <c r="I62" s="5"/>
    </row>
    <row r="63" spans="1:9" x14ac:dyDescent="0.25">
      <c r="A63" s="10"/>
      <c r="B63" s="21" t="s">
        <v>26</v>
      </c>
      <c r="C63" s="21" t="s">
        <v>51</v>
      </c>
      <c r="D63" s="10"/>
      <c r="E63" s="10"/>
      <c r="F63" s="10"/>
      <c r="G63" s="13"/>
      <c r="H63" s="15"/>
      <c r="I63" s="5"/>
    </row>
    <row r="64" spans="1:9" x14ac:dyDescent="0.25">
      <c r="A64" s="10"/>
      <c r="B64" s="10"/>
      <c r="C64" s="10" t="s">
        <v>7</v>
      </c>
      <c r="D64" s="10" t="s">
        <v>50</v>
      </c>
      <c r="E64" s="10"/>
      <c r="F64" s="10"/>
      <c r="G64" s="13">
        <v>140000</v>
      </c>
      <c r="H64" s="15"/>
      <c r="I64" s="5"/>
    </row>
    <row r="65" spans="1:9" x14ac:dyDescent="0.25">
      <c r="A65" s="10"/>
      <c r="B65" s="10"/>
      <c r="C65" s="21" t="s">
        <v>5</v>
      </c>
      <c r="D65" s="10" t="s">
        <v>49</v>
      </c>
      <c r="E65" s="10"/>
      <c r="F65" s="10"/>
      <c r="G65" s="13">
        <v>280000</v>
      </c>
      <c r="H65" s="15">
        <v>280000</v>
      </c>
      <c r="I65" s="5">
        <f>H65/G65*100</f>
        <v>100</v>
      </c>
    </row>
    <row r="66" spans="1:9" x14ac:dyDescent="0.25">
      <c r="A66" s="21"/>
      <c r="B66" s="21" t="s">
        <v>24</v>
      </c>
      <c r="C66" s="21" t="s">
        <v>47</v>
      </c>
      <c r="D66" s="21"/>
      <c r="E66" s="21"/>
      <c r="F66" s="21"/>
      <c r="G66" s="31"/>
      <c r="H66" s="15"/>
      <c r="I66" s="5"/>
    </row>
    <row r="67" spans="1:9" x14ac:dyDescent="0.25">
      <c r="A67" s="10"/>
      <c r="B67" s="10"/>
      <c r="C67" s="21" t="s">
        <v>7</v>
      </c>
      <c r="D67" s="10" t="s">
        <v>48</v>
      </c>
      <c r="E67" s="10"/>
      <c r="F67" s="10"/>
      <c r="G67" s="13">
        <v>5000</v>
      </c>
      <c r="H67" s="15">
        <v>5000</v>
      </c>
      <c r="I67" s="5">
        <f>H67/G67*100</f>
        <v>100</v>
      </c>
    </row>
    <row r="68" spans="1:9" ht="15.75" customHeight="1" x14ac:dyDescent="0.25">
      <c r="A68" s="26"/>
      <c r="B68" s="26"/>
      <c r="C68" s="26" t="s">
        <v>3</v>
      </c>
      <c r="D68" s="36" t="s">
        <v>47</v>
      </c>
      <c r="E68" s="26"/>
      <c r="F68" s="26"/>
      <c r="G68" s="25"/>
      <c r="H68" s="15"/>
      <c r="I68" s="5"/>
    </row>
    <row r="69" spans="1:9" x14ac:dyDescent="0.25">
      <c r="A69" s="10"/>
      <c r="B69" s="10"/>
      <c r="C69" s="21" t="s">
        <v>26</v>
      </c>
      <c r="D69" s="10" t="s">
        <v>46</v>
      </c>
      <c r="E69" s="10"/>
      <c r="F69" s="10"/>
      <c r="G69" s="13">
        <v>75000</v>
      </c>
      <c r="H69" s="15">
        <v>75000</v>
      </c>
      <c r="I69" s="5">
        <f>H69/G69*100</f>
        <v>100</v>
      </c>
    </row>
    <row r="70" spans="1:9" ht="9" customHeight="1" x14ac:dyDescent="0.25">
      <c r="A70" s="26"/>
      <c r="B70" s="26"/>
      <c r="C70" s="26"/>
      <c r="D70" s="26"/>
      <c r="E70" s="26"/>
      <c r="F70" s="26"/>
      <c r="G70" s="25"/>
      <c r="H70" s="15"/>
      <c r="I70" s="5"/>
    </row>
    <row r="71" spans="1:9" s="37" customFormat="1" x14ac:dyDescent="0.25">
      <c r="A71" s="21" t="s">
        <v>45</v>
      </c>
      <c r="B71" s="26"/>
      <c r="C71" s="26"/>
      <c r="D71" s="26"/>
      <c r="E71" s="26"/>
      <c r="F71" s="26"/>
      <c r="G71" s="33">
        <f>G58+G60+G62+G64+G65+G67+G68+G69</f>
        <v>8300000</v>
      </c>
      <c r="H71" s="33">
        <f>H58+H60+H62+H64+H65+H67+H68+H69</f>
        <v>6060000</v>
      </c>
      <c r="I71" s="5">
        <f>H71/G71*100</f>
        <v>73.01204819277109</v>
      </c>
    </row>
    <row r="72" spans="1:9" ht="12.75" customHeight="1" x14ac:dyDescent="0.25">
      <c r="A72" s="26"/>
      <c r="B72" s="26"/>
      <c r="C72" s="26"/>
      <c r="D72" s="26"/>
      <c r="E72" s="26"/>
      <c r="F72" s="26"/>
      <c r="G72" s="25"/>
      <c r="H72" s="25"/>
      <c r="I72" s="5"/>
    </row>
    <row r="73" spans="1:9" x14ac:dyDescent="0.25">
      <c r="A73" s="21" t="s">
        <v>44</v>
      </c>
      <c r="B73" s="21" t="s">
        <v>43</v>
      </c>
      <c r="C73" s="21"/>
      <c r="D73" s="21"/>
      <c r="E73" s="21"/>
      <c r="F73" s="21"/>
      <c r="G73" s="6"/>
      <c r="H73" s="31"/>
      <c r="I73" s="5"/>
    </row>
    <row r="74" spans="1:9" x14ac:dyDescent="0.25">
      <c r="A74" s="26"/>
      <c r="B74" s="26" t="s">
        <v>7</v>
      </c>
      <c r="C74" s="34" t="s">
        <v>42</v>
      </c>
      <c r="D74" s="34"/>
      <c r="E74" s="34"/>
      <c r="F74" s="34"/>
      <c r="G74" s="25"/>
      <c r="H74" s="25"/>
      <c r="I74" s="5"/>
    </row>
    <row r="75" spans="1:9" x14ac:dyDescent="0.25">
      <c r="A75" s="26"/>
      <c r="B75" s="26"/>
      <c r="C75" s="26" t="s">
        <v>7</v>
      </c>
      <c r="D75" s="36" t="s">
        <v>41</v>
      </c>
      <c r="E75" s="36"/>
      <c r="F75" s="36"/>
      <c r="G75" s="25">
        <v>334191</v>
      </c>
      <c r="H75" s="15">
        <v>344005</v>
      </c>
      <c r="I75" s="5">
        <f>H75/G75*100</f>
        <v>102.93664401494954</v>
      </c>
    </row>
    <row r="76" spans="1:9" x14ac:dyDescent="0.25">
      <c r="A76" s="26"/>
      <c r="B76" s="26"/>
      <c r="C76" s="26" t="s">
        <v>5</v>
      </c>
      <c r="D76" s="36" t="s">
        <v>40</v>
      </c>
      <c r="E76" s="36"/>
      <c r="F76" s="36"/>
      <c r="G76" s="25"/>
      <c r="H76" s="30"/>
      <c r="I76" s="5"/>
    </row>
    <row r="77" spans="1:9" x14ac:dyDescent="0.25">
      <c r="A77" s="26"/>
      <c r="B77" s="26"/>
      <c r="C77" s="26"/>
      <c r="D77" s="36" t="s">
        <v>7</v>
      </c>
      <c r="E77" s="36" t="s">
        <v>39</v>
      </c>
      <c r="F77" s="36"/>
      <c r="G77" s="25">
        <v>755000</v>
      </c>
      <c r="H77" s="15">
        <f>20000+735000</f>
        <v>755000</v>
      </c>
      <c r="I77" s="5">
        <f>H77/G77*100</f>
        <v>100</v>
      </c>
    </row>
    <row r="78" spans="1:9" x14ac:dyDescent="0.25">
      <c r="A78" s="26"/>
      <c r="B78" s="26"/>
      <c r="C78" s="26"/>
      <c r="D78" s="36" t="s">
        <v>5</v>
      </c>
      <c r="E78" s="36" t="s">
        <v>38</v>
      </c>
      <c r="F78" s="36"/>
      <c r="G78" s="25">
        <v>275000</v>
      </c>
      <c r="H78" s="15">
        <v>275000</v>
      </c>
      <c r="I78" s="5">
        <f>H78/G78*100</f>
        <v>100</v>
      </c>
    </row>
    <row r="79" spans="1:9" x14ac:dyDescent="0.25">
      <c r="A79" s="26"/>
      <c r="B79" s="26"/>
      <c r="C79" s="26"/>
      <c r="D79" s="36" t="s">
        <v>3</v>
      </c>
      <c r="E79" s="36" t="s">
        <v>37</v>
      </c>
      <c r="F79" s="36"/>
      <c r="G79" s="25">
        <v>2000</v>
      </c>
      <c r="H79" s="15">
        <v>2000</v>
      </c>
      <c r="I79" s="5">
        <f>H79/G79*100</f>
        <v>100</v>
      </c>
    </row>
    <row r="80" spans="1:9" x14ac:dyDescent="0.25">
      <c r="A80" s="26"/>
      <c r="B80" s="26"/>
      <c r="C80" s="26"/>
      <c r="D80" s="36" t="s">
        <v>26</v>
      </c>
      <c r="E80" s="36" t="s">
        <v>36</v>
      </c>
      <c r="F80" s="36"/>
      <c r="G80" s="25">
        <v>203028</v>
      </c>
      <c r="H80" s="15">
        <v>252211</v>
      </c>
      <c r="I80" s="5">
        <f>H80/G80*100</f>
        <v>124.22473747463405</v>
      </c>
    </row>
    <row r="81" spans="1:11" x14ac:dyDescent="0.25">
      <c r="A81" s="26"/>
      <c r="B81" s="26"/>
      <c r="C81" s="26" t="s">
        <v>3</v>
      </c>
      <c r="D81" s="36" t="s">
        <v>35</v>
      </c>
      <c r="E81" s="36"/>
      <c r="F81" s="36"/>
      <c r="G81" s="25"/>
      <c r="H81" s="30"/>
      <c r="I81" s="5"/>
    </row>
    <row r="82" spans="1:11" x14ac:dyDescent="0.25">
      <c r="A82" s="26"/>
      <c r="B82" s="26"/>
      <c r="D82" s="26" t="s">
        <v>7</v>
      </c>
      <c r="E82" s="36" t="s">
        <v>34</v>
      </c>
      <c r="F82" s="26"/>
      <c r="G82" s="25">
        <v>41000</v>
      </c>
      <c r="H82" s="15">
        <v>41000</v>
      </c>
      <c r="I82" s="5">
        <f>H82/G82*100</f>
        <v>100</v>
      </c>
    </row>
    <row r="83" spans="1:11" x14ac:dyDescent="0.25">
      <c r="A83" s="26"/>
      <c r="B83" s="26"/>
      <c r="D83" s="26" t="s">
        <v>5</v>
      </c>
      <c r="E83" s="36" t="s">
        <v>33</v>
      </c>
      <c r="F83" s="36"/>
      <c r="G83" s="25">
        <v>220191</v>
      </c>
      <c r="H83" s="15">
        <v>154694</v>
      </c>
      <c r="I83" s="5">
        <f>H83/G83*100</f>
        <v>70.254460899855133</v>
      </c>
    </row>
    <row r="84" spans="1:11" x14ac:dyDescent="0.25">
      <c r="D84" s="2" t="s">
        <v>3</v>
      </c>
      <c r="E84" s="36" t="s">
        <v>32</v>
      </c>
      <c r="G84" s="25">
        <v>521023</v>
      </c>
      <c r="H84" s="15">
        <v>704085</v>
      </c>
      <c r="I84" s="5">
        <f>H84/G84*100</f>
        <v>135.13510919863424</v>
      </c>
    </row>
    <row r="85" spans="1:11" x14ac:dyDescent="0.25">
      <c r="D85" s="2" t="s">
        <v>26</v>
      </c>
      <c r="E85" s="36" t="s">
        <v>31</v>
      </c>
      <c r="G85" s="25"/>
      <c r="H85" s="15">
        <v>580814</v>
      </c>
      <c r="I85" s="5"/>
    </row>
    <row r="86" spans="1:11" x14ac:dyDescent="0.25">
      <c r="A86" s="26"/>
      <c r="B86" s="26" t="s">
        <v>5</v>
      </c>
      <c r="C86" s="36" t="s">
        <v>30</v>
      </c>
      <c r="D86" s="36"/>
      <c r="E86" s="36"/>
      <c r="F86" s="36"/>
      <c r="G86" s="25"/>
      <c r="H86" s="30"/>
      <c r="I86" s="5"/>
    </row>
    <row r="87" spans="1:11" x14ac:dyDescent="0.25">
      <c r="A87" s="26"/>
      <c r="B87" s="26"/>
      <c r="C87" s="26" t="s">
        <v>7</v>
      </c>
      <c r="D87" s="36" t="s">
        <v>29</v>
      </c>
      <c r="E87" s="36"/>
      <c r="F87" s="36"/>
      <c r="G87" s="25">
        <v>4156873</v>
      </c>
      <c r="H87" s="15">
        <v>4156873</v>
      </c>
      <c r="I87" s="5">
        <f>H87/G87*100</f>
        <v>100</v>
      </c>
    </row>
    <row r="88" spans="1:11" x14ac:dyDescent="0.25">
      <c r="A88" s="26"/>
      <c r="B88" s="26" t="s">
        <v>3</v>
      </c>
      <c r="C88" s="36" t="s">
        <v>28</v>
      </c>
      <c r="D88" s="36"/>
      <c r="E88" s="36"/>
      <c r="F88" s="36"/>
      <c r="G88" s="25"/>
      <c r="H88" s="30"/>
      <c r="I88" s="5"/>
    </row>
    <row r="89" spans="1:11" x14ac:dyDescent="0.25">
      <c r="A89" s="26"/>
      <c r="B89" s="26"/>
      <c r="C89" s="26" t="s">
        <v>7</v>
      </c>
      <c r="D89" s="36" t="s">
        <v>27</v>
      </c>
      <c r="E89" s="36"/>
      <c r="F89" s="36"/>
      <c r="G89" s="25">
        <v>1089620</v>
      </c>
      <c r="H89" s="15">
        <v>1634430</v>
      </c>
      <c r="I89" s="5">
        <f>H89/G89*100</f>
        <v>150</v>
      </c>
    </row>
    <row r="90" spans="1:11" x14ac:dyDescent="0.25">
      <c r="A90" s="26"/>
      <c r="B90" s="26" t="s">
        <v>26</v>
      </c>
      <c r="C90" s="36" t="s">
        <v>25</v>
      </c>
      <c r="D90" s="26"/>
      <c r="E90" s="26"/>
      <c r="F90" s="26"/>
      <c r="G90" s="25">
        <v>1971520</v>
      </c>
      <c r="H90" s="15">
        <f>10800+267087+156820+1122355+41767+92881+190103+441296</f>
        <v>2323109</v>
      </c>
      <c r="I90" s="5">
        <f>H90/G90*100</f>
        <v>117.83339758156144</v>
      </c>
    </row>
    <row r="91" spans="1:11" x14ac:dyDescent="0.25">
      <c r="A91" s="26"/>
      <c r="B91" s="26" t="s">
        <v>24</v>
      </c>
      <c r="C91" s="36" t="s">
        <v>23</v>
      </c>
      <c r="D91" s="26"/>
      <c r="E91" s="26"/>
      <c r="F91" s="26"/>
      <c r="G91" s="25">
        <v>1454724</v>
      </c>
      <c r="H91" s="15">
        <f>153918+1004191+41767+91581+76317+213689</f>
        <v>1581463</v>
      </c>
      <c r="I91" s="5">
        <f>H91/G91*100</f>
        <v>108.71223682292998</v>
      </c>
    </row>
    <row r="92" spans="1:11" ht="24.75" customHeight="1" x14ac:dyDescent="0.25">
      <c r="A92" s="26"/>
      <c r="B92" s="26" t="s">
        <v>22</v>
      </c>
      <c r="C92" s="36" t="s">
        <v>21</v>
      </c>
      <c r="D92" s="26"/>
      <c r="E92" s="26"/>
      <c r="F92" s="26"/>
      <c r="G92" s="25"/>
      <c r="H92" s="15"/>
      <c r="I92" s="5"/>
    </row>
    <row r="93" spans="1:11" ht="19.5" customHeight="1" x14ac:dyDescent="0.25">
      <c r="A93" s="26"/>
      <c r="B93" s="35" t="s">
        <v>20</v>
      </c>
      <c r="C93" s="34" t="s">
        <v>19</v>
      </c>
      <c r="D93" s="34"/>
      <c r="E93" s="34"/>
      <c r="F93" s="34"/>
      <c r="G93" s="25"/>
      <c r="H93" s="15"/>
      <c r="I93" s="5"/>
    </row>
    <row r="94" spans="1:11" x14ac:dyDescent="0.25">
      <c r="A94" s="21" t="s">
        <v>18</v>
      </c>
      <c r="B94" s="26"/>
      <c r="C94" s="26"/>
      <c r="D94" s="26"/>
      <c r="E94" s="26"/>
      <c r="F94" s="26"/>
      <c r="G94" s="33">
        <f>SUM(G74:G93)</f>
        <v>11024170</v>
      </c>
      <c r="H94" s="32">
        <f>SUM(H74:H93)</f>
        <v>12804684</v>
      </c>
      <c r="I94" s="5">
        <f>H94/G94*100</f>
        <v>116.15100275122754</v>
      </c>
      <c r="K94" s="4"/>
    </row>
    <row r="95" spans="1:11" ht="1.5" customHeight="1" x14ac:dyDescent="0.25">
      <c r="A95" s="26"/>
      <c r="B95" s="26"/>
      <c r="C95" s="26"/>
      <c r="D95" s="26"/>
      <c r="E95" s="26"/>
      <c r="F95" s="26"/>
      <c r="G95" s="25"/>
      <c r="H95" s="30"/>
      <c r="I95" s="5"/>
    </row>
    <row r="96" spans="1:11" ht="1.5" customHeight="1" x14ac:dyDescent="0.25">
      <c r="A96" s="26"/>
      <c r="B96" s="26"/>
      <c r="C96" s="26"/>
      <c r="D96" s="26"/>
      <c r="E96" s="26"/>
      <c r="F96" s="26"/>
      <c r="G96" s="25"/>
      <c r="H96" s="30"/>
      <c r="I96" s="5"/>
    </row>
    <row r="97" spans="1:9" ht="1.5" customHeight="1" x14ac:dyDescent="0.25">
      <c r="A97" s="26"/>
      <c r="B97" s="26"/>
      <c r="C97" s="26"/>
      <c r="D97" s="26"/>
      <c r="E97" s="26"/>
      <c r="F97" s="26"/>
      <c r="G97" s="25"/>
      <c r="H97" s="30"/>
      <c r="I97" s="5"/>
    </row>
    <row r="98" spans="1:9" ht="3.75" customHeight="1" x14ac:dyDescent="0.25">
      <c r="A98" s="26"/>
      <c r="B98" s="26"/>
      <c r="C98" s="26"/>
      <c r="D98" s="26"/>
      <c r="E98" s="26"/>
      <c r="F98" s="26"/>
      <c r="G98" s="25"/>
      <c r="H98" s="30"/>
      <c r="I98" s="5"/>
    </row>
    <row r="99" spans="1:9" x14ac:dyDescent="0.25">
      <c r="A99" s="21" t="s">
        <v>17</v>
      </c>
      <c r="B99" s="21" t="s">
        <v>16</v>
      </c>
      <c r="C99" s="21"/>
      <c r="D99" s="21"/>
      <c r="E99" s="21"/>
      <c r="F99" s="21"/>
      <c r="G99" s="31"/>
      <c r="H99" s="30"/>
      <c r="I99" s="5"/>
    </row>
    <row r="100" spans="1:9" ht="27.75" customHeight="1" x14ac:dyDescent="0.25">
      <c r="A100" s="10"/>
      <c r="B100" s="10" t="s">
        <v>7</v>
      </c>
      <c r="C100" s="18" t="s">
        <v>15</v>
      </c>
      <c r="D100" s="18"/>
      <c r="E100" s="18"/>
      <c r="F100" s="18"/>
      <c r="G100" s="15">
        <v>1952679</v>
      </c>
      <c r="H100" s="15"/>
      <c r="I100" s="5"/>
    </row>
    <row r="101" spans="1:9" ht="23.25" customHeight="1" x14ac:dyDescent="0.25">
      <c r="A101" s="10"/>
      <c r="B101" s="10"/>
      <c r="C101" s="19" t="s">
        <v>7</v>
      </c>
      <c r="D101" s="18" t="s">
        <v>14</v>
      </c>
      <c r="E101" s="18"/>
      <c r="F101" s="18"/>
      <c r="G101" s="17">
        <v>325200</v>
      </c>
      <c r="H101" s="15">
        <v>325200</v>
      </c>
      <c r="I101" s="5">
        <f>H101/G101*100</f>
        <v>100</v>
      </c>
    </row>
    <row r="102" spans="1:9" ht="39.75" customHeight="1" x14ac:dyDescent="0.25">
      <c r="A102" s="26"/>
      <c r="B102" s="26" t="s">
        <v>13</v>
      </c>
      <c r="C102" s="29" t="s">
        <v>12</v>
      </c>
      <c r="D102" s="28"/>
      <c r="E102" s="28"/>
      <c r="F102" s="28"/>
      <c r="G102" s="25">
        <v>6000000</v>
      </c>
      <c r="H102" s="15"/>
      <c r="I102" s="5"/>
    </row>
    <row r="103" spans="1:9" x14ac:dyDescent="0.25">
      <c r="A103" s="27" t="s">
        <v>11</v>
      </c>
      <c r="B103" s="27"/>
      <c r="C103" s="27"/>
      <c r="D103" s="27"/>
      <c r="E103" s="27"/>
      <c r="F103" s="27"/>
      <c r="G103" s="6">
        <f>SUM(G100:G102)</f>
        <v>8277879</v>
      </c>
      <c r="H103" s="6">
        <f>SUM(H100:H102)</f>
        <v>325200</v>
      </c>
      <c r="I103" s="5">
        <f>H103/G103*100</f>
        <v>3.9285425650701105</v>
      </c>
    </row>
    <row r="104" spans="1:9" ht="14.25" customHeight="1" x14ac:dyDescent="0.25">
      <c r="A104" s="26"/>
      <c r="B104" s="26"/>
      <c r="C104" s="26"/>
      <c r="D104" s="26"/>
      <c r="E104" s="26"/>
      <c r="F104" s="26"/>
      <c r="G104" s="25"/>
      <c r="H104" s="15"/>
      <c r="I104" s="5"/>
    </row>
    <row r="105" spans="1:9" ht="16.5" x14ac:dyDescent="0.25">
      <c r="A105" s="11" t="s">
        <v>10</v>
      </c>
      <c r="B105" s="11"/>
      <c r="C105" s="11"/>
      <c r="D105" s="11"/>
      <c r="E105" s="11"/>
      <c r="F105" s="11"/>
      <c r="G105" s="6">
        <f>G103+G94+G71+G51+G52</f>
        <v>63836021</v>
      </c>
      <c r="H105" s="6">
        <f>H103+H94+H71+H51+H55</f>
        <v>192202078</v>
      </c>
      <c r="I105" s="5">
        <f>H105/G105*100</f>
        <v>301.08718398974145</v>
      </c>
    </row>
    <row r="106" spans="1:9" ht="16.5" x14ac:dyDescent="0.25">
      <c r="A106" s="11"/>
      <c r="B106" s="11"/>
      <c r="C106" s="11"/>
      <c r="D106" s="11"/>
      <c r="E106" s="11"/>
      <c r="F106" s="11"/>
      <c r="G106" s="24"/>
      <c r="H106" s="15"/>
      <c r="I106" s="5"/>
    </row>
    <row r="107" spans="1:9" x14ac:dyDescent="0.25">
      <c r="A107" s="23" t="s">
        <v>9</v>
      </c>
      <c r="B107" s="22" t="s">
        <v>1</v>
      </c>
      <c r="C107" s="22"/>
      <c r="D107" s="22"/>
      <c r="E107" s="22"/>
      <c r="F107" s="22"/>
      <c r="G107" s="17"/>
      <c r="H107" s="15"/>
      <c r="I107" s="5"/>
    </row>
    <row r="108" spans="1:9" x14ac:dyDescent="0.25">
      <c r="A108" s="21"/>
      <c r="B108" s="20" t="s">
        <v>7</v>
      </c>
      <c r="C108" s="22" t="s">
        <v>8</v>
      </c>
      <c r="D108" s="22"/>
      <c r="E108" s="22"/>
      <c r="F108" s="22"/>
      <c r="G108" s="17"/>
      <c r="H108" s="15"/>
      <c r="I108" s="5"/>
    </row>
    <row r="109" spans="1:9" ht="36" customHeight="1" x14ac:dyDescent="0.25">
      <c r="A109" s="21"/>
      <c r="B109" s="20"/>
      <c r="C109" s="19" t="s">
        <v>7</v>
      </c>
      <c r="D109" s="18" t="s">
        <v>6</v>
      </c>
      <c r="E109" s="18"/>
      <c r="F109" s="18"/>
      <c r="G109" s="17">
        <v>91387956</v>
      </c>
      <c r="H109" s="15">
        <f>60224784-1279166</f>
        <v>58945618</v>
      </c>
      <c r="I109" s="5">
        <f>H109/G109*100</f>
        <v>64.50042279094194</v>
      </c>
    </row>
    <row r="110" spans="1:9" ht="16.5" customHeight="1" x14ac:dyDescent="0.25">
      <c r="A110" s="10"/>
      <c r="B110" s="10"/>
      <c r="C110" s="16" t="s">
        <v>5</v>
      </c>
      <c r="D110" s="14" t="s">
        <v>4</v>
      </c>
      <c r="E110" s="14"/>
      <c r="F110" s="14"/>
      <c r="G110" s="13">
        <v>5484720</v>
      </c>
      <c r="H110" s="15">
        <f>5496886+916000+1262661</f>
        <v>7675547</v>
      </c>
      <c r="I110" s="5">
        <f>H110/G110*100</f>
        <v>139.9441904053443</v>
      </c>
    </row>
    <row r="111" spans="1:9" ht="16.5" customHeight="1" x14ac:dyDescent="0.25">
      <c r="A111" s="10"/>
      <c r="B111" s="10"/>
      <c r="C111" s="10" t="s">
        <v>3</v>
      </c>
      <c r="D111" s="14" t="s">
        <v>2</v>
      </c>
      <c r="E111" s="14"/>
      <c r="F111" s="14"/>
      <c r="G111" s="13">
        <v>1449359</v>
      </c>
      <c r="H111" s="12">
        <v>1279166</v>
      </c>
      <c r="I111" s="5">
        <f>H111/G111*100</f>
        <v>88.257360667715872</v>
      </c>
    </row>
    <row r="112" spans="1:9" ht="16.5" x14ac:dyDescent="0.25">
      <c r="A112" s="11" t="s">
        <v>1</v>
      </c>
      <c r="B112" s="11"/>
      <c r="C112" s="11"/>
      <c r="D112" s="11"/>
      <c r="E112" s="11"/>
      <c r="F112" s="11"/>
      <c r="G112" s="6">
        <f>G109+G110+G111</f>
        <v>98322035</v>
      </c>
      <c r="H112" s="6">
        <f>SUM(H109:H111)</f>
        <v>67900331</v>
      </c>
      <c r="I112" s="5">
        <f>H112/G112*100</f>
        <v>69.059118843502375</v>
      </c>
    </row>
    <row r="113" spans="1:9" ht="15" customHeight="1" x14ac:dyDescent="0.25">
      <c r="A113" s="10"/>
      <c r="B113" s="10"/>
      <c r="C113" s="10"/>
      <c r="D113" s="10"/>
      <c r="E113" s="10"/>
      <c r="F113" s="10"/>
      <c r="G113" s="9"/>
      <c r="H113" s="8"/>
      <c r="I113" s="5"/>
    </row>
    <row r="114" spans="1:9" ht="18.75" x14ac:dyDescent="0.3">
      <c r="A114" s="7" t="s">
        <v>0</v>
      </c>
      <c r="B114" s="7"/>
      <c r="C114" s="7"/>
      <c r="D114" s="7"/>
      <c r="E114" s="7"/>
      <c r="F114" s="7"/>
      <c r="G114" s="6">
        <f>G105+G112</f>
        <v>162158056</v>
      </c>
      <c r="H114" s="6">
        <f>H105+H112</f>
        <v>260102409</v>
      </c>
      <c r="I114" s="5">
        <f>H114/G114*100</f>
        <v>160.40054710572011</v>
      </c>
    </row>
    <row r="115" spans="1:9" x14ac:dyDescent="0.25">
      <c r="G115" s="4"/>
      <c r="H115" s="4"/>
      <c r="I115" s="5"/>
    </row>
    <row r="116" spans="1:9" x14ac:dyDescent="0.25">
      <c r="G116" s="4"/>
      <c r="H116" s="4"/>
      <c r="I116" s="5"/>
    </row>
    <row r="117" spans="1:9" x14ac:dyDescent="0.25">
      <c r="G117" s="4"/>
      <c r="H117" s="4"/>
    </row>
    <row r="118" spans="1:9" x14ac:dyDescent="0.25">
      <c r="G118" s="4"/>
      <c r="H118" s="4"/>
    </row>
    <row r="119" spans="1:9" x14ac:dyDescent="0.25">
      <c r="G119" s="4"/>
      <c r="H119" s="4"/>
    </row>
    <row r="120" spans="1:9" x14ac:dyDescent="0.25">
      <c r="G120" s="4"/>
      <c r="H120" s="4"/>
    </row>
    <row r="121" spans="1:9" x14ac:dyDescent="0.25">
      <c r="G121" s="4"/>
      <c r="H121" s="4"/>
    </row>
    <row r="122" spans="1:9" x14ac:dyDescent="0.25">
      <c r="G122" s="4"/>
      <c r="H122" s="4"/>
    </row>
    <row r="123" spans="1:9" x14ac:dyDescent="0.25">
      <c r="G123" s="4"/>
      <c r="H123" s="4"/>
    </row>
    <row r="124" spans="1:9" x14ac:dyDescent="0.25">
      <c r="G124" s="4"/>
      <c r="H124" s="4"/>
    </row>
    <row r="125" spans="1:9" x14ac:dyDescent="0.25">
      <c r="G125" s="4"/>
      <c r="H125" s="4"/>
    </row>
    <row r="126" spans="1:9" x14ac:dyDescent="0.25">
      <c r="G126" s="4"/>
      <c r="H126" s="4"/>
    </row>
    <row r="127" spans="1:9" x14ac:dyDescent="0.25">
      <c r="G127" s="4"/>
      <c r="H127" s="4"/>
    </row>
    <row r="128" spans="1:9" x14ac:dyDescent="0.25">
      <c r="G128" s="4"/>
      <c r="H128" s="4"/>
    </row>
    <row r="129" spans="7:8" x14ac:dyDescent="0.25">
      <c r="G129" s="4"/>
      <c r="H129" s="4"/>
    </row>
    <row r="130" spans="7:8" x14ac:dyDescent="0.25">
      <c r="G130" s="4"/>
      <c r="H130" s="4"/>
    </row>
    <row r="131" spans="7:8" x14ac:dyDescent="0.25">
      <c r="G131" s="4"/>
      <c r="H131" s="4"/>
    </row>
    <row r="132" spans="7:8" x14ac:dyDescent="0.25">
      <c r="G132" s="4"/>
      <c r="H132" s="4"/>
    </row>
    <row r="133" spans="7:8" x14ac:dyDescent="0.25">
      <c r="G133" s="4"/>
      <c r="H133" s="4"/>
    </row>
    <row r="134" spans="7:8" x14ac:dyDescent="0.25">
      <c r="G134" s="4"/>
      <c r="H134" s="4"/>
    </row>
    <row r="135" spans="7:8" x14ac:dyDescent="0.25">
      <c r="G135" s="4"/>
      <c r="H135" s="4"/>
    </row>
    <row r="136" spans="7:8" x14ac:dyDescent="0.25">
      <c r="G136" s="4"/>
      <c r="H136" s="4"/>
    </row>
    <row r="137" spans="7:8" x14ac:dyDescent="0.25">
      <c r="G137" s="4"/>
      <c r="H137" s="4"/>
    </row>
    <row r="138" spans="7:8" x14ac:dyDescent="0.25">
      <c r="G138" s="4"/>
      <c r="H138" s="4"/>
    </row>
    <row r="139" spans="7:8" x14ac:dyDescent="0.25">
      <c r="G139" s="4"/>
      <c r="H139" s="4"/>
    </row>
    <row r="140" spans="7:8" x14ac:dyDescent="0.25">
      <c r="G140" s="4"/>
      <c r="H140" s="4"/>
    </row>
    <row r="141" spans="7:8" x14ac:dyDescent="0.25">
      <c r="G141" s="4"/>
      <c r="H141" s="4"/>
    </row>
    <row r="142" spans="7:8" x14ac:dyDescent="0.25">
      <c r="G142" s="4"/>
      <c r="H142" s="4"/>
    </row>
    <row r="143" spans="7:8" x14ac:dyDescent="0.25">
      <c r="G143" s="4"/>
      <c r="H143" s="4"/>
    </row>
    <row r="144" spans="7:8" x14ac:dyDescent="0.25">
      <c r="G144" s="4"/>
      <c r="H144" s="4"/>
    </row>
    <row r="145" spans="7:8" x14ac:dyDescent="0.25">
      <c r="G145" s="4"/>
      <c r="H145" s="4"/>
    </row>
    <row r="146" spans="7:8" x14ac:dyDescent="0.25">
      <c r="G146" s="4"/>
      <c r="H146" s="4"/>
    </row>
    <row r="147" spans="7:8" x14ac:dyDescent="0.25">
      <c r="G147" s="4"/>
      <c r="H147" s="4"/>
    </row>
    <row r="148" spans="7:8" x14ac:dyDescent="0.25">
      <c r="G148" s="4"/>
      <c r="H148" s="4"/>
    </row>
    <row r="149" spans="7:8" x14ac:dyDescent="0.25">
      <c r="G149" s="4"/>
      <c r="H149" s="4"/>
    </row>
  </sheetData>
  <mergeCells count="35">
    <mergeCell ref="D14:F14"/>
    <mergeCell ref="C93:F93"/>
    <mergeCell ref="A1:I1"/>
    <mergeCell ref="A6:I6"/>
    <mergeCell ref="B12:F12"/>
    <mergeCell ref="A8:F10"/>
    <mergeCell ref="A2:I2"/>
    <mergeCell ref="A3:I3"/>
    <mergeCell ref="A4:I4"/>
    <mergeCell ref="D44:F44"/>
    <mergeCell ref="E45:F45"/>
    <mergeCell ref="C47:F47"/>
    <mergeCell ref="C42:F42"/>
    <mergeCell ref="E15:F15"/>
    <mergeCell ref="D32:F32"/>
    <mergeCell ref="D34:F34"/>
    <mergeCell ref="D35:F35"/>
    <mergeCell ref="E37:F37"/>
    <mergeCell ref="A51:F51"/>
    <mergeCell ref="C74:F74"/>
    <mergeCell ref="B52:F52"/>
    <mergeCell ref="B48:F48"/>
    <mergeCell ref="C102:F102"/>
    <mergeCell ref="C49:F49"/>
    <mergeCell ref="D53:F53"/>
    <mergeCell ref="D54:F54"/>
    <mergeCell ref="A55:F55"/>
    <mergeCell ref="D110:F110"/>
    <mergeCell ref="D111:F111"/>
    <mergeCell ref="C100:F100"/>
    <mergeCell ref="C108:F108"/>
    <mergeCell ref="D109:F109"/>
    <mergeCell ref="D101:F101"/>
    <mergeCell ref="A103:F103"/>
    <mergeCell ref="B107:F107"/>
  </mergeCells>
  <printOptions horizontalCentered="1"/>
  <pageMargins left="0.19685039370078741" right="0.19685039370078741" top="0.39370078740157483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 - bevétel</vt:lpstr>
      <vt:lpstr>'2.mell - bevétel'!Nyomtatási_cím</vt:lpstr>
      <vt:lpstr>'2.mell - bevétel'!Nyomtatási_terület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2021-05-12T07:19:40Z</dcterms:created>
  <dcterms:modified xsi:type="dcterms:W3CDTF">2021-05-12T07:20:05Z</dcterms:modified>
</cp:coreProperties>
</file>