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4.mell. - kiadás" sheetId="1" r:id="rId1"/>
  </sheets>
  <calcPr calcId="145621"/>
</workbook>
</file>

<file path=xl/calcChain.xml><?xml version="1.0" encoding="utf-8"?>
<calcChain xmlns="http://schemas.openxmlformats.org/spreadsheetml/2006/main">
  <c r="J14" i="1" l="1"/>
  <c r="N14" i="1"/>
  <c r="D14" i="1" s="1"/>
  <c r="S14" i="1"/>
  <c r="D15" i="1"/>
  <c r="J15" i="1"/>
  <c r="J16" i="1"/>
  <c r="N16" i="1"/>
  <c r="D16" i="1" s="1"/>
  <c r="J17" i="1"/>
  <c r="D17" i="1" s="1"/>
  <c r="N17" i="1"/>
  <c r="R17" i="1"/>
  <c r="J18" i="1"/>
  <c r="D18" i="1" s="1"/>
  <c r="J19" i="1"/>
  <c r="D19" i="1" s="1"/>
  <c r="N19" i="1"/>
  <c r="J20" i="1"/>
  <c r="N20" i="1"/>
  <c r="D20" i="1" s="1"/>
  <c r="J21" i="1"/>
  <c r="D21" i="1" s="1"/>
  <c r="N21" i="1"/>
  <c r="J22" i="1"/>
  <c r="N22" i="1"/>
  <c r="D22" i="1" s="1"/>
  <c r="N23" i="1"/>
  <c r="D23" i="1" s="1"/>
  <c r="J24" i="1"/>
  <c r="D24" i="1" s="1"/>
  <c r="J25" i="1"/>
  <c r="D25" i="1" s="1"/>
  <c r="J26" i="1"/>
  <c r="D26" i="1" s="1"/>
  <c r="N26" i="1"/>
  <c r="J27" i="1"/>
  <c r="N27" i="1"/>
  <c r="D27" i="1" s="1"/>
  <c r="J28" i="1"/>
  <c r="D28" i="1" s="1"/>
  <c r="N28" i="1"/>
  <c r="J29" i="1"/>
  <c r="N29" i="1"/>
  <c r="D29" i="1" s="1"/>
  <c r="J30" i="1"/>
  <c r="D30" i="1" s="1"/>
  <c r="N30" i="1"/>
  <c r="S30" i="1"/>
  <c r="T30" i="1" s="1"/>
  <c r="T36" i="1" s="1"/>
  <c r="T43" i="1" s="1"/>
  <c r="J31" i="1"/>
  <c r="N31" i="1"/>
  <c r="D31" i="1" s="1"/>
  <c r="I32" i="1"/>
  <c r="J32" i="1" s="1"/>
  <c r="N32" i="1"/>
  <c r="J33" i="1"/>
  <c r="D33" i="1" s="1"/>
  <c r="N33" i="1"/>
  <c r="J34" i="1"/>
  <c r="N34" i="1"/>
  <c r="D34" i="1" s="1"/>
  <c r="J35" i="1"/>
  <c r="D35" i="1" s="1"/>
  <c r="N35" i="1"/>
  <c r="E36" i="1"/>
  <c r="F36" i="1"/>
  <c r="G36" i="1"/>
  <c r="H36" i="1"/>
  <c r="K36" i="1"/>
  <c r="L36" i="1"/>
  <c r="M36" i="1"/>
  <c r="N36" i="1"/>
  <c r="O36" i="1"/>
  <c r="P36" i="1"/>
  <c r="Q36" i="1"/>
  <c r="R36" i="1"/>
  <c r="J38" i="1"/>
  <c r="D38" i="1" s="1"/>
  <c r="N38" i="1"/>
  <c r="J39" i="1"/>
  <c r="N39" i="1"/>
  <c r="N42" i="1" s="1"/>
  <c r="N43" i="1" s="1"/>
  <c r="J40" i="1"/>
  <c r="D40" i="1" s="1"/>
  <c r="N40" i="1"/>
  <c r="J41" i="1"/>
  <c r="N41" i="1"/>
  <c r="D41" i="1" s="1"/>
  <c r="E42" i="1"/>
  <c r="E43" i="1" s="1"/>
  <c r="F42" i="1"/>
  <c r="G42" i="1"/>
  <c r="G43" i="1" s="1"/>
  <c r="H42" i="1"/>
  <c r="I42" i="1"/>
  <c r="K42" i="1"/>
  <c r="K43" i="1" s="1"/>
  <c r="L42" i="1"/>
  <c r="M42" i="1"/>
  <c r="M43" i="1" s="1"/>
  <c r="O42" i="1"/>
  <c r="O43" i="1" s="1"/>
  <c r="P42" i="1"/>
  <c r="Q42" i="1"/>
  <c r="Q43" i="1" s="1"/>
  <c r="R42" i="1"/>
  <c r="S42" i="1"/>
  <c r="T42" i="1"/>
  <c r="F43" i="1"/>
  <c r="H43" i="1"/>
  <c r="L43" i="1"/>
  <c r="P43" i="1"/>
  <c r="R43" i="1"/>
  <c r="D32" i="1" l="1"/>
  <c r="J36" i="1"/>
  <c r="J43" i="1" s="1"/>
  <c r="D36" i="1"/>
  <c r="D39" i="1"/>
  <c r="D42" i="1" s="1"/>
  <c r="J42" i="1"/>
  <c r="S36" i="1"/>
  <c r="S43" i="1" s="1"/>
  <c r="I36" i="1"/>
  <c r="I43" i="1" s="1"/>
  <c r="D43" i="1" l="1"/>
</calcChain>
</file>

<file path=xl/sharedStrings.xml><?xml version="1.0" encoding="utf-8"?>
<sst xmlns="http://schemas.openxmlformats.org/spreadsheetml/2006/main" count="113" uniqueCount="111">
  <si>
    <t>Mindösszesen:</t>
  </si>
  <si>
    <t>29.</t>
  </si>
  <si>
    <t>Sitke Önkormányzati Konyha összesen:</t>
  </si>
  <si>
    <t>28.</t>
  </si>
  <si>
    <t>Szociális étkeztetés (889921)</t>
  </si>
  <si>
    <t>107051</t>
  </si>
  <si>
    <t>27.</t>
  </si>
  <si>
    <t>Munkahelyi étk.közn. Int.  (562920) ( Vendég)</t>
  </si>
  <si>
    <t>107052</t>
  </si>
  <si>
    <t>26.</t>
  </si>
  <si>
    <t>Munkahelyi étkeztetés köznevelési intézményekben</t>
  </si>
  <si>
    <t>096025</t>
  </si>
  <si>
    <t>25.</t>
  </si>
  <si>
    <t>Gyermekétkeztetés köznevelési intézményben</t>
  </si>
  <si>
    <t>096015</t>
  </si>
  <si>
    <t>24.</t>
  </si>
  <si>
    <t>Sitke Község Önkormányzat összesen</t>
  </si>
  <si>
    <t>23.</t>
  </si>
  <si>
    <t>Egyéb szociális természetbeni és pénzbeni ellátások</t>
  </si>
  <si>
    <t>22.</t>
  </si>
  <si>
    <t>Házi segítségnyújtás</t>
  </si>
  <si>
    <t>21.</t>
  </si>
  <si>
    <t>20.</t>
  </si>
  <si>
    <t>Civil szervezetek működési támogatása</t>
  </si>
  <si>
    <t>084031</t>
  </si>
  <si>
    <t>19.</t>
  </si>
  <si>
    <t>Közművelődés - Amatőr művészetek</t>
  </si>
  <si>
    <t>082093</t>
  </si>
  <si>
    <t>18.</t>
  </si>
  <si>
    <t>Közművelődés - Hagyományos közösségi, kulturális értékek gondozása</t>
  </si>
  <si>
    <t>082092</t>
  </si>
  <si>
    <t>17.</t>
  </si>
  <si>
    <t>Könyvtári szolgáltatások</t>
  </si>
  <si>
    <t>082044</t>
  </si>
  <si>
    <t>16.</t>
  </si>
  <si>
    <t>Versenysport és utánpótlás-nevelési tevékenység és támogatása</t>
  </si>
  <si>
    <t>081041</t>
  </si>
  <si>
    <t>15.</t>
  </si>
  <si>
    <t>Háziorvosi alapellátás</t>
  </si>
  <si>
    <t>072111</t>
  </si>
  <si>
    <t>14.</t>
  </si>
  <si>
    <t>Város- és községgazdálkodási egyéb szolgáltatások</t>
  </si>
  <si>
    <t>066020</t>
  </si>
  <si>
    <t>13.</t>
  </si>
  <si>
    <t>Zöldterület-kezelés</t>
  </si>
  <si>
    <t>066010</t>
  </si>
  <si>
    <t>12.</t>
  </si>
  <si>
    <t>Közvilágítás</t>
  </si>
  <si>
    <t>064010</t>
  </si>
  <si>
    <t>11.</t>
  </si>
  <si>
    <t>Lakáshoz jutást segítő támogatások</t>
  </si>
  <si>
    <t>061030</t>
  </si>
  <si>
    <t>10.</t>
  </si>
  <si>
    <t>Szennyvízcsatorna építése, fenntartása, üzemeltetése</t>
  </si>
  <si>
    <t>052080</t>
  </si>
  <si>
    <t>9.</t>
  </si>
  <si>
    <t>Szennyvíz gyűjtése, tisztítása, elhelyezése</t>
  </si>
  <si>
    <t>052020</t>
  </si>
  <si>
    <t>8.</t>
  </si>
  <si>
    <t>Nem veszélyes (települési) hulladék vegyes (ömlesztett ) begyűjtése, szállítása, átrakás</t>
  </si>
  <si>
    <t>051030</t>
  </si>
  <si>
    <t>7.</t>
  </si>
  <si>
    <t>Közutak, hidak, alagutak üzemeltetése, fenntartása</t>
  </si>
  <si>
    <t>045160</t>
  </si>
  <si>
    <t>6.</t>
  </si>
  <si>
    <t>Támogatási célú finanszírozási műveletek</t>
  </si>
  <si>
    <t>018030</t>
  </si>
  <si>
    <t>5.</t>
  </si>
  <si>
    <t>Önkormányzatok elszámolásai a központi költségvetéssel</t>
  </si>
  <si>
    <t>018010</t>
  </si>
  <si>
    <t>4.</t>
  </si>
  <si>
    <t>Önkormányzati vagyonnal való gazdálkodással kapcsolatos feladatok</t>
  </si>
  <si>
    <t>013350</t>
  </si>
  <si>
    <t>3.</t>
  </si>
  <si>
    <t>Köztemető-fenntartás és működtetés</t>
  </si>
  <si>
    <t>013320</t>
  </si>
  <si>
    <t>2.</t>
  </si>
  <si>
    <t>Önkormányzatok és önkormányzati hivatalok jogalkotó és általános igazgatási tevékenysége</t>
  </si>
  <si>
    <t>011130</t>
  </si>
  <si>
    <t>1.</t>
  </si>
  <si>
    <t>(fő)</t>
  </si>
  <si>
    <t>záró</t>
  </si>
  <si>
    <t>nyitó</t>
  </si>
  <si>
    <t>finanszírozá- si kiadások összesen:</t>
  </si>
  <si>
    <t>részesedés vásárlása</t>
  </si>
  <si>
    <t>hitel- törlesztés</t>
  </si>
  <si>
    <t>Áht-n belüli megelőlegezések visszafizetése</t>
  </si>
  <si>
    <t>felhalmozási kiadások összesen:</t>
  </si>
  <si>
    <t>egyéb felhalmozási kiadások</t>
  </si>
  <si>
    <t>felújítások</t>
  </si>
  <si>
    <t>beruházások</t>
  </si>
  <si>
    <t>működési kiadás összesen:</t>
  </si>
  <si>
    <t>egyéb működési kiadások</t>
  </si>
  <si>
    <t>ellátottak juttatásai</t>
  </si>
  <si>
    <t>dologi kiadások</t>
  </si>
  <si>
    <t>Munkál- tatót terhelő járulékok</t>
  </si>
  <si>
    <t>személyi juttatások</t>
  </si>
  <si>
    <t>állandó</t>
  </si>
  <si>
    <t>finanszírozási kiadások</t>
  </si>
  <si>
    <t>felhalmozási kiadások</t>
  </si>
  <si>
    <t>működési kiadások</t>
  </si>
  <si>
    <t>létszám</t>
  </si>
  <si>
    <t>k   i   a   d   á   s   o   k   b   ó   l:</t>
  </si>
  <si>
    <t>kiadás        összesen:</t>
  </si>
  <si>
    <t>Kormányzati funkció megnevezése</t>
  </si>
  <si>
    <t>kormány- zati funkció száma</t>
  </si>
  <si>
    <t>sorszám</t>
  </si>
  <si>
    <t>(Ft-ban)</t>
  </si>
  <si>
    <t>2021. évre</t>
  </si>
  <si>
    <t>KIADÁSAI KIEMELT ELŐIRÁNYZATONKÉNT ÉS KORMÁNYZATI FUNKCIÓNKÉNT</t>
  </si>
  <si>
    <t>SITKE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</si>
</sst>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15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Times New Roman"/>
      <family val="1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  <charset val="238"/>
    </font>
    <font>
      <b/>
      <sz val="11"/>
      <name val="Times New Roman"/>
      <family val="1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E"/>
      <charset val="238"/>
    </font>
    <font>
      <b/>
      <sz val="9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2" fillId="0" borderId="0" xfId="2" applyFont="1"/>
    <xf numFmtId="3" fontId="2" fillId="0" borderId="0" xfId="2" applyNumberFormat="1" applyFont="1"/>
    <xf numFmtId="4" fontId="3" fillId="0" borderId="1" xfId="2" applyNumberFormat="1" applyFont="1" applyBorder="1"/>
    <xf numFmtId="3" fontId="3" fillId="0" borderId="1" xfId="2" applyNumberFormat="1" applyFont="1" applyBorder="1"/>
    <xf numFmtId="0" fontId="4" fillId="0" borderId="1" xfId="2" applyFont="1" applyBorder="1"/>
    <xf numFmtId="0" fontId="2" fillId="0" borderId="1" xfId="2" applyFont="1" applyBorder="1"/>
    <xf numFmtId="0" fontId="3" fillId="0" borderId="2" xfId="2" applyFont="1" applyBorder="1"/>
    <xf numFmtId="0" fontId="3" fillId="0" borderId="1" xfId="2" applyFont="1" applyBorder="1"/>
    <xf numFmtId="0" fontId="5" fillId="0" borderId="3" xfId="2" applyFont="1" applyBorder="1"/>
    <xf numFmtId="4" fontId="5" fillId="0" borderId="4" xfId="2" applyNumberFormat="1" applyFont="1" applyBorder="1"/>
    <xf numFmtId="4" fontId="5" fillId="0" borderId="5" xfId="2" applyNumberFormat="1" applyFont="1" applyBorder="1"/>
    <xf numFmtId="3" fontId="5" fillId="0" borderId="6" xfId="3" applyNumberFormat="1" applyFont="1" applyBorder="1"/>
    <xf numFmtId="3" fontId="5" fillId="0" borderId="5" xfId="3" applyNumberFormat="1" applyFont="1" applyBorder="1"/>
    <xf numFmtId="3" fontId="6" fillId="0" borderId="5" xfId="3" applyNumberFormat="1" applyFont="1" applyBorder="1"/>
    <xf numFmtId="3" fontId="5" fillId="0" borderId="4" xfId="3" applyNumberFormat="1" applyFont="1" applyBorder="1"/>
    <xf numFmtId="3" fontId="6" fillId="0" borderId="4" xfId="3" applyNumberFormat="1" applyFont="1" applyBorder="1"/>
    <xf numFmtId="3" fontId="5" fillId="0" borderId="4" xfId="3" applyNumberFormat="1" applyFont="1" applyBorder="1" applyAlignment="1">
      <alignment horizontal="right"/>
    </xf>
    <xf numFmtId="3" fontId="5" fillId="0" borderId="7" xfId="3" applyNumberFormat="1" applyFont="1" applyBorder="1" applyAlignment="1">
      <alignment horizontal="right"/>
    </xf>
    <xf numFmtId="3" fontId="3" fillId="0" borderId="8" xfId="3" applyNumberFormat="1" applyFont="1" applyBorder="1" applyAlignment="1">
      <alignment horizontal="right"/>
    </xf>
    <xf numFmtId="0" fontId="5" fillId="0" borderId="9" xfId="2" applyFont="1" applyBorder="1"/>
    <xf numFmtId="0" fontId="5" fillId="0" borderId="10" xfId="3" quotePrefix="1" applyFont="1" applyBorder="1" applyAlignment="1">
      <alignment horizontal="center" vertical="center" wrapText="1"/>
    </xf>
    <xf numFmtId="4" fontId="5" fillId="0" borderId="3" xfId="2" applyNumberFormat="1" applyFont="1" applyBorder="1"/>
    <xf numFmtId="4" fontId="5" fillId="0" borderId="11" xfId="2" applyNumberFormat="1" applyFont="1" applyBorder="1"/>
    <xf numFmtId="3" fontId="5" fillId="0" borderId="12" xfId="3" applyNumberFormat="1" applyFont="1" applyBorder="1"/>
    <xf numFmtId="3" fontId="5" fillId="0" borderId="11" xfId="3" applyNumberFormat="1" applyFont="1" applyBorder="1"/>
    <xf numFmtId="3" fontId="6" fillId="0" borderId="11" xfId="3" applyNumberFormat="1" applyFont="1" applyBorder="1"/>
    <xf numFmtId="3" fontId="5" fillId="0" borderId="3" xfId="3" applyNumberFormat="1" applyFont="1" applyBorder="1"/>
    <xf numFmtId="3" fontId="6" fillId="0" borderId="3" xfId="3" applyNumberFormat="1" applyFont="1" applyBorder="1"/>
    <xf numFmtId="3" fontId="5" fillId="0" borderId="3" xfId="3" applyNumberFormat="1" applyFont="1" applyBorder="1" applyAlignment="1">
      <alignment horizontal="right"/>
    </xf>
    <xf numFmtId="3" fontId="5" fillId="0" borderId="13" xfId="3" applyNumberFormat="1" applyFont="1" applyBorder="1" applyAlignment="1">
      <alignment horizontal="right"/>
    </xf>
    <xf numFmtId="3" fontId="3" fillId="0" borderId="14" xfId="3" applyNumberFormat="1" applyFont="1" applyBorder="1" applyAlignment="1">
      <alignment horizontal="right"/>
    </xf>
    <xf numFmtId="0" fontId="5" fillId="0" borderId="15" xfId="2" applyFont="1" applyBorder="1"/>
    <xf numFmtId="0" fontId="5" fillId="0" borderId="16" xfId="3" quotePrefix="1" applyFont="1" applyBorder="1" applyAlignment="1">
      <alignment horizontal="center" vertical="center" wrapText="1"/>
    </xf>
    <xf numFmtId="0" fontId="5" fillId="0" borderId="17" xfId="3" applyFont="1" applyBorder="1" applyAlignment="1">
      <alignment horizontal="left" wrapText="1"/>
    </xf>
    <xf numFmtId="0" fontId="7" fillId="0" borderId="3" xfId="2" applyFont="1" applyBorder="1"/>
    <xf numFmtId="3" fontId="3" fillId="0" borderId="3" xfId="3" applyNumberFormat="1" applyFont="1" applyBorder="1" applyAlignment="1">
      <alignment horizontal="right"/>
    </xf>
    <xf numFmtId="4" fontId="8" fillId="0" borderId="0" xfId="2" applyNumberFormat="1" applyFont="1" applyBorder="1"/>
    <xf numFmtId="3" fontId="8" fillId="0" borderId="0" xfId="3" applyNumberFormat="1" applyFont="1" applyBorder="1" applyAlignment="1">
      <alignment horizontal="right"/>
    </xf>
    <xf numFmtId="0" fontId="8" fillId="0" borderId="0" xfId="3" applyFont="1" applyBorder="1"/>
    <xf numFmtId="0" fontId="9" fillId="0" borderId="4" xfId="2" applyFont="1" applyBorder="1"/>
    <xf numFmtId="4" fontId="8" fillId="0" borderId="1" xfId="2" applyNumberFormat="1" applyFont="1" applyBorder="1"/>
    <xf numFmtId="3" fontId="8" fillId="0" borderId="18" xfId="3" applyNumberFormat="1" applyFont="1" applyBorder="1" applyAlignment="1">
      <alignment horizontal="right"/>
    </xf>
    <xf numFmtId="0" fontId="8" fillId="0" borderId="1" xfId="3" applyFont="1" applyBorder="1"/>
    <xf numFmtId="0" fontId="8" fillId="0" borderId="19" xfId="3" applyFont="1" applyBorder="1"/>
    <xf numFmtId="0" fontId="9" fillId="0" borderId="3" xfId="2" applyFont="1" applyBorder="1"/>
    <xf numFmtId="0" fontId="5" fillId="0" borderId="0" xfId="2" applyFont="1"/>
    <xf numFmtId="4" fontId="5" fillId="0" borderId="20" xfId="2" applyNumberFormat="1" applyFont="1" applyBorder="1"/>
    <xf numFmtId="3" fontId="5" fillId="0" borderId="15" xfId="3" applyNumberFormat="1" applyFont="1" applyBorder="1" applyAlignment="1">
      <alignment horizontal="right"/>
    </xf>
    <xf numFmtId="3" fontId="3" fillId="0" borderId="20" xfId="3" applyNumberFormat="1" applyFont="1" applyBorder="1" applyAlignment="1">
      <alignment horizontal="right"/>
    </xf>
    <xf numFmtId="0" fontId="5" fillId="0" borderId="17" xfId="2" applyFont="1" applyBorder="1"/>
    <xf numFmtId="4" fontId="5" fillId="0" borderId="14" xfId="2" applyNumberFormat="1" applyFont="1" applyBorder="1"/>
    <xf numFmtId="0" fontId="5" fillId="0" borderId="21" xfId="3" quotePrefix="1" applyFont="1" applyBorder="1" applyAlignment="1">
      <alignment horizontal="center" vertical="center" wrapText="1"/>
    </xf>
    <xf numFmtId="0" fontId="5" fillId="0" borderId="0" xfId="4" applyFont="1"/>
    <xf numFmtId="0" fontId="10" fillId="0" borderId="22" xfId="4" applyFont="1" applyBorder="1" applyAlignment="1">
      <alignment horizontal="center"/>
    </xf>
    <xf numFmtId="0" fontId="10" fillId="0" borderId="23" xfId="4" applyFont="1" applyBorder="1" applyAlignment="1">
      <alignment horizontal="center"/>
    </xf>
    <xf numFmtId="0" fontId="11" fillId="0" borderId="24" xfId="4" applyFont="1" applyBorder="1" applyAlignment="1">
      <alignment horizontal="center" vertical="center" wrapText="1"/>
    </xf>
    <xf numFmtId="0" fontId="5" fillId="0" borderId="24" xfId="4" applyFont="1" applyBorder="1" applyAlignment="1">
      <alignment horizontal="center" vertical="center" wrapText="1"/>
    </xf>
    <xf numFmtId="0" fontId="5" fillId="0" borderId="24" xfId="4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5" fillId="0" borderId="24" xfId="3" applyFont="1" applyBorder="1" applyAlignment="1">
      <alignment horizontal="center" vertical="center"/>
    </xf>
    <xf numFmtId="0" fontId="5" fillId="0" borderId="22" xfId="3" applyFont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 textRotation="180"/>
    </xf>
    <xf numFmtId="0" fontId="10" fillId="0" borderId="25" xfId="4" applyFont="1" applyBorder="1" applyAlignment="1">
      <alignment horizontal="center"/>
    </xf>
    <xf numFmtId="0" fontId="10" fillId="0" borderId="26" xfId="4" applyFont="1" applyBorder="1" applyAlignment="1">
      <alignment horizontal="center"/>
    </xf>
    <xf numFmtId="0" fontId="11" fillId="0" borderId="27" xfId="4" applyFont="1" applyBorder="1" applyAlignment="1">
      <alignment horizontal="center" vertical="center" wrapText="1"/>
    </xf>
    <xf numFmtId="0" fontId="5" fillId="0" borderId="27" xfId="4" applyFont="1" applyBorder="1" applyAlignment="1">
      <alignment horizontal="center" vertical="center" wrapText="1"/>
    </xf>
    <xf numFmtId="0" fontId="5" fillId="0" borderId="27" xfId="4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5" fillId="0" borderId="27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textRotation="180"/>
    </xf>
    <xf numFmtId="0" fontId="10" fillId="0" borderId="1" xfId="4" applyFont="1" applyBorder="1" applyAlignment="1">
      <alignment horizontal="center"/>
    </xf>
    <xf numFmtId="0" fontId="13" fillId="0" borderId="1" xfId="4" applyFont="1" applyBorder="1" applyAlignment="1">
      <alignment horizontal="center"/>
    </xf>
    <xf numFmtId="0" fontId="11" fillId="0" borderId="28" xfId="4" applyFont="1" applyBorder="1" applyAlignment="1">
      <alignment horizontal="center" vertical="center" wrapText="1"/>
    </xf>
    <xf numFmtId="0" fontId="5" fillId="0" borderId="28" xfId="4" applyFont="1" applyBorder="1" applyAlignment="1">
      <alignment horizontal="center" vertical="center" wrapText="1"/>
    </xf>
    <xf numFmtId="0" fontId="5" fillId="0" borderId="28" xfId="4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5" fillId="0" borderId="29" xfId="4" applyFont="1" applyBorder="1" applyAlignment="1">
      <alignment horizontal="center" vertical="center" wrapText="1"/>
    </xf>
    <xf numFmtId="0" fontId="5" fillId="0" borderId="19" xfId="4" applyFont="1" applyBorder="1" applyAlignment="1">
      <alignment horizontal="center" vertical="center" wrapText="1"/>
    </xf>
    <xf numFmtId="0" fontId="5" fillId="0" borderId="18" xfId="4" applyFont="1" applyBorder="1" applyAlignment="1">
      <alignment horizontal="center" vertical="center" wrapText="1"/>
    </xf>
    <xf numFmtId="0" fontId="5" fillId="0" borderId="29" xfId="4" applyFont="1" applyBorder="1" applyAlignment="1">
      <alignment horizontal="center" vertical="center"/>
    </xf>
    <xf numFmtId="0" fontId="5" fillId="0" borderId="19" xfId="4" applyFont="1" applyBorder="1" applyAlignment="1">
      <alignment horizontal="center" vertical="center"/>
    </xf>
    <xf numFmtId="0" fontId="5" fillId="0" borderId="18" xfId="4" applyFont="1" applyBorder="1" applyAlignment="1">
      <alignment horizontal="center" vertical="center"/>
    </xf>
    <xf numFmtId="44" fontId="5" fillId="0" borderId="29" xfId="1" applyFont="1" applyBorder="1" applyAlignment="1">
      <alignment horizontal="center" vertical="center"/>
    </xf>
    <xf numFmtId="44" fontId="5" fillId="0" borderId="19" xfId="1" applyFont="1" applyBorder="1" applyAlignment="1">
      <alignment horizontal="center" vertical="center"/>
    </xf>
    <xf numFmtId="44" fontId="5" fillId="0" borderId="18" xfId="1" applyFont="1" applyBorder="1" applyAlignment="1">
      <alignment horizontal="center" vertical="center"/>
    </xf>
    <xf numFmtId="0" fontId="10" fillId="0" borderId="29" xfId="4" applyFont="1" applyBorder="1" applyAlignment="1">
      <alignment horizontal="center"/>
    </xf>
    <xf numFmtId="0" fontId="10" fillId="0" borderId="18" xfId="4" applyFont="1" applyBorder="1" applyAlignment="1">
      <alignment horizontal="center"/>
    </xf>
    <xf numFmtId="0" fontId="5" fillId="0" borderId="29" xfId="4" applyFont="1" applyBorder="1" applyAlignment="1">
      <alignment horizontal="center"/>
    </xf>
    <xf numFmtId="0" fontId="5" fillId="0" borderId="19" xfId="4" applyFont="1" applyBorder="1" applyAlignment="1">
      <alignment horizontal="center"/>
    </xf>
    <xf numFmtId="0" fontId="5" fillId="0" borderId="18" xfId="4" applyFont="1" applyBorder="1" applyAlignment="1">
      <alignment horizontal="center"/>
    </xf>
    <xf numFmtId="0" fontId="5" fillId="0" borderId="28" xfId="3" applyFont="1" applyBorder="1" applyAlignment="1">
      <alignment horizontal="center" vertical="center"/>
    </xf>
    <xf numFmtId="0" fontId="5" fillId="0" borderId="30" xfId="3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textRotation="180"/>
    </xf>
    <xf numFmtId="0" fontId="5" fillId="0" borderId="31" xfId="2" applyFont="1" applyBorder="1" applyAlignment="1">
      <alignment horizontal="right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4" fillId="0" borderId="0" xfId="0" applyFont="1" applyAlignment="1">
      <alignment horizontal="right"/>
    </xf>
  </cellXfs>
  <cellStyles count="5">
    <cellStyle name="Normál" xfId="0" builtinId="0"/>
    <cellStyle name="Normál_KTGV99" xfId="4"/>
    <cellStyle name="Normál_PHKV99" xfId="3"/>
    <cellStyle name="Normál_SIKONC99" xfId="2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6"/>
  <sheetViews>
    <sheetView tabSelected="1" workbookViewId="0">
      <selection activeCell="B1" sqref="B1:T1"/>
    </sheetView>
  </sheetViews>
  <sheetFormatPr defaultRowHeight="12.75" x14ac:dyDescent="0.2"/>
  <cols>
    <col min="1" max="1" width="4.7109375" style="1" customWidth="1"/>
    <col min="2" max="2" width="9.140625" style="1"/>
    <col min="3" max="3" width="44.140625" style="1" customWidth="1"/>
    <col min="4" max="4" width="13" style="1" customWidth="1"/>
    <col min="5" max="5" width="11.7109375" style="1" customWidth="1"/>
    <col min="6" max="6" width="10.42578125" style="1" customWidth="1"/>
    <col min="7" max="7" width="12.5703125" style="1" customWidth="1"/>
    <col min="8" max="8" width="10.42578125" style="1" customWidth="1"/>
    <col min="9" max="9" width="10.28515625" style="1" customWidth="1"/>
    <col min="10" max="10" width="12.28515625" style="1" customWidth="1"/>
    <col min="11" max="11" width="11.140625" style="1" customWidth="1"/>
    <col min="12" max="12" width="12.28515625" style="1" customWidth="1"/>
    <col min="13" max="13" width="11.140625" style="1" customWidth="1"/>
    <col min="14" max="14" width="13.42578125" style="1" customWidth="1"/>
    <col min="15" max="15" width="15.28515625" style="1" customWidth="1"/>
    <col min="16" max="16" width="9.85546875" style="1" customWidth="1"/>
    <col min="17" max="17" width="10.5703125" style="1" customWidth="1"/>
    <col min="18" max="18" width="11" style="1" customWidth="1"/>
    <col min="19" max="16384" width="9.140625" style="1"/>
  </cols>
  <sheetData>
    <row r="1" spans="1:20" ht="15.75" x14ac:dyDescent="0.25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ht="15.75" customHeight="1" x14ac:dyDescent="0.2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46" customFormat="1" ht="15.75" customHeight="1" x14ac:dyDescent="0.25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s="46" customFormat="1" ht="15.75" customHeight="1" x14ac:dyDescent="0.25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20" s="46" customFormat="1" ht="15.75" customHeight="1" x14ac:dyDescent="0.25">
      <c r="B5" s="96" t="s">
        <v>110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0" s="46" customFormat="1" ht="15.75" customHeight="1" x14ac:dyDescent="0.25">
      <c r="B6" s="96" t="s">
        <v>109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1:20" s="46" customFormat="1" ht="15.75" customHeight="1" x14ac:dyDescent="0.25">
      <c r="B7" s="96" t="s">
        <v>108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</row>
    <row r="8" spans="1:20" s="46" customFormat="1" ht="15.75" thickBot="1" x14ac:dyDescent="0.3">
      <c r="S8" s="95" t="s">
        <v>107</v>
      </c>
      <c r="T8" s="95"/>
    </row>
    <row r="9" spans="1:20" s="53" customFormat="1" ht="20.25" customHeight="1" thickBot="1" x14ac:dyDescent="0.3">
      <c r="A9" s="94" t="s">
        <v>106</v>
      </c>
      <c r="B9" s="93" t="s">
        <v>105</v>
      </c>
      <c r="C9" s="92" t="s">
        <v>104</v>
      </c>
      <c r="D9" s="75" t="s">
        <v>103</v>
      </c>
      <c r="E9" s="91" t="s">
        <v>102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89"/>
      <c r="S9" s="88" t="s">
        <v>101</v>
      </c>
      <c r="T9" s="87"/>
    </row>
    <row r="10" spans="1:20" s="53" customFormat="1" ht="38.25" customHeight="1" thickBot="1" x14ac:dyDescent="0.3">
      <c r="A10" s="71"/>
      <c r="B10" s="70"/>
      <c r="C10" s="69"/>
      <c r="D10" s="66"/>
      <c r="E10" s="86" t="s">
        <v>100</v>
      </c>
      <c r="F10" s="85"/>
      <c r="G10" s="85"/>
      <c r="H10" s="85"/>
      <c r="I10" s="85"/>
      <c r="J10" s="84"/>
      <c r="K10" s="83" t="s">
        <v>99</v>
      </c>
      <c r="L10" s="82"/>
      <c r="M10" s="82"/>
      <c r="N10" s="81"/>
      <c r="O10" s="80" t="s">
        <v>98</v>
      </c>
      <c r="P10" s="79"/>
      <c r="Q10" s="79"/>
      <c r="R10" s="78"/>
      <c r="S10" s="55" t="s">
        <v>97</v>
      </c>
      <c r="T10" s="54"/>
    </row>
    <row r="11" spans="1:20" s="53" customFormat="1" ht="21" customHeight="1" thickBot="1" x14ac:dyDescent="0.3">
      <c r="A11" s="71"/>
      <c r="B11" s="70"/>
      <c r="C11" s="69"/>
      <c r="D11" s="66"/>
      <c r="E11" s="75" t="s">
        <v>96</v>
      </c>
      <c r="F11" s="75" t="s">
        <v>95</v>
      </c>
      <c r="G11" s="75" t="s">
        <v>94</v>
      </c>
      <c r="H11" s="75" t="s">
        <v>93</v>
      </c>
      <c r="I11" s="75" t="s">
        <v>92</v>
      </c>
      <c r="J11" s="77" t="s">
        <v>91</v>
      </c>
      <c r="K11" s="76" t="s">
        <v>90</v>
      </c>
      <c r="L11" s="76" t="s">
        <v>89</v>
      </c>
      <c r="M11" s="75" t="s">
        <v>88</v>
      </c>
      <c r="N11" s="74" t="s">
        <v>87</v>
      </c>
      <c r="O11" s="75" t="s">
        <v>86</v>
      </c>
      <c r="P11" s="75" t="s">
        <v>85</v>
      </c>
      <c r="Q11" s="75" t="s">
        <v>84</v>
      </c>
      <c r="R11" s="74" t="s">
        <v>83</v>
      </c>
      <c r="S11" s="73" t="s">
        <v>82</v>
      </c>
      <c r="T11" s="72" t="s">
        <v>81</v>
      </c>
    </row>
    <row r="12" spans="1:20" s="53" customFormat="1" ht="18.75" customHeight="1" x14ac:dyDescent="0.25">
      <c r="A12" s="71"/>
      <c r="B12" s="70"/>
      <c r="C12" s="69"/>
      <c r="D12" s="66"/>
      <c r="E12" s="66"/>
      <c r="F12" s="66"/>
      <c r="G12" s="66"/>
      <c r="H12" s="66"/>
      <c r="I12" s="66"/>
      <c r="J12" s="68"/>
      <c r="K12" s="67"/>
      <c r="L12" s="67"/>
      <c r="M12" s="66"/>
      <c r="N12" s="65"/>
      <c r="O12" s="66"/>
      <c r="P12" s="66"/>
      <c r="Q12" s="66"/>
      <c r="R12" s="65"/>
      <c r="S12" s="64" t="s">
        <v>80</v>
      </c>
      <c r="T12" s="63"/>
    </row>
    <row r="13" spans="1:20" s="53" customFormat="1" ht="20.25" customHeight="1" thickBot="1" x14ac:dyDescent="0.3">
      <c r="A13" s="62"/>
      <c r="B13" s="61"/>
      <c r="C13" s="60"/>
      <c r="D13" s="57"/>
      <c r="E13" s="57"/>
      <c r="F13" s="57"/>
      <c r="G13" s="57"/>
      <c r="H13" s="57"/>
      <c r="I13" s="57"/>
      <c r="J13" s="59"/>
      <c r="K13" s="58"/>
      <c r="L13" s="58"/>
      <c r="M13" s="57"/>
      <c r="N13" s="56"/>
      <c r="O13" s="57"/>
      <c r="P13" s="57"/>
      <c r="Q13" s="57"/>
      <c r="R13" s="56"/>
      <c r="S13" s="55"/>
      <c r="T13" s="54"/>
    </row>
    <row r="14" spans="1:20" s="46" customFormat="1" ht="30" x14ac:dyDescent="0.25">
      <c r="A14" s="9" t="s">
        <v>79</v>
      </c>
      <c r="B14" s="52" t="s">
        <v>78</v>
      </c>
      <c r="C14" s="34" t="s">
        <v>77</v>
      </c>
      <c r="D14" s="49">
        <f>J14+N14+P14+Q14</f>
        <v>19653682</v>
      </c>
      <c r="E14" s="48">
        <v>12989664</v>
      </c>
      <c r="F14" s="29">
        <v>2194398</v>
      </c>
      <c r="G14" s="29">
        <v>4071620</v>
      </c>
      <c r="H14" s="29"/>
      <c r="I14" s="29">
        <v>296400</v>
      </c>
      <c r="J14" s="28">
        <f>SUM(E14:I14)</f>
        <v>19552082</v>
      </c>
      <c r="K14" s="27">
        <v>101600</v>
      </c>
      <c r="L14" s="27"/>
      <c r="M14" s="27"/>
      <c r="N14" s="26">
        <f>SUM(K14:M14)</f>
        <v>101600</v>
      </c>
      <c r="O14" s="26"/>
      <c r="P14" s="25"/>
      <c r="Q14" s="24"/>
      <c r="R14" s="24"/>
      <c r="S14" s="47">
        <f>0.5+0.1+0.2-0.3</f>
        <v>0.5</v>
      </c>
      <c r="T14" s="51">
        <v>0.5</v>
      </c>
    </row>
    <row r="15" spans="1:20" s="46" customFormat="1" ht="15" x14ac:dyDescent="0.25">
      <c r="A15" s="9" t="s">
        <v>76</v>
      </c>
      <c r="B15" s="33" t="s">
        <v>75</v>
      </c>
      <c r="C15" s="34" t="s">
        <v>74</v>
      </c>
      <c r="D15" s="49">
        <f>J15+N15+P15+Q15</f>
        <v>78310</v>
      </c>
      <c r="E15" s="48"/>
      <c r="F15" s="29"/>
      <c r="G15" s="29">
        <v>78310</v>
      </c>
      <c r="H15" s="29"/>
      <c r="I15" s="29"/>
      <c r="J15" s="28">
        <f>SUM(E15:I15)</f>
        <v>78310</v>
      </c>
      <c r="K15" s="27"/>
      <c r="L15" s="27"/>
      <c r="M15" s="27"/>
      <c r="N15" s="26"/>
      <c r="O15" s="26"/>
      <c r="P15" s="25"/>
      <c r="Q15" s="24"/>
      <c r="R15" s="24"/>
      <c r="S15" s="11"/>
      <c r="T15" s="22"/>
    </row>
    <row r="16" spans="1:20" s="46" customFormat="1" ht="29.25" customHeight="1" x14ac:dyDescent="0.25">
      <c r="A16" s="9" t="s">
        <v>73</v>
      </c>
      <c r="B16" s="33" t="s">
        <v>72</v>
      </c>
      <c r="C16" s="34" t="s">
        <v>71</v>
      </c>
      <c r="D16" s="49">
        <f>J16+N16+R16</f>
        <v>1804385</v>
      </c>
      <c r="E16" s="48"/>
      <c r="F16" s="29"/>
      <c r="G16" s="29">
        <v>1804385</v>
      </c>
      <c r="H16" s="29"/>
      <c r="I16" s="29"/>
      <c r="J16" s="28">
        <f>SUM(E16:I16)</f>
        <v>1804385</v>
      </c>
      <c r="K16" s="27"/>
      <c r="L16" s="27"/>
      <c r="M16" s="27"/>
      <c r="N16" s="26">
        <f>SUM(K16:M16)</f>
        <v>0</v>
      </c>
      <c r="O16" s="26"/>
      <c r="P16" s="25"/>
      <c r="Q16" s="24"/>
      <c r="R16" s="24"/>
      <c r="S16" s="23"/>
      <c r="T16" s="22"/>
    </row>
    <row r="17" spans="1:20" s="46" customFormat="1" ht="30" customHeight="1" x14ac:dyDescent="0.25">
      <c r="A17" s="9" t="s">
        <v>70</v>
      </c>
      <c r="B17" s="33" t="s">
        <v>69</v>
      </c>
      <c r="C17" s="34" t="s">
        <v>68</v>
      </c>
      <c r="D17" s="49">
        <f>J17+N17+R17</f>
        <v>1279166</v>
      </c>
      <c r="E17" s="48"/>
      <c r="F17" s="29"/>
      <c r="G17" s="29"/>
      <c r="H17" s="29"/>
      <c r="I17" s="29"/>
      <c r="J17" s="28">
        <f>SUM(E17:I17)</f>
        <v>0</v>
      </c>
      <c r="K17" s="27"/>
      <c r="L17" s="27"/>
      <c r="M17" s="27"/>
      <c r="N17" s="26">
        <f>SUM(K17:M17)</f>
        <v>0</v>
      </c>
      <c r="O17" s="26">
        <v>1279166</v>
      </c>
      <c r="P17" s="25"/>
      <c r="Q17" s="24"/>
      <c r="R17" s="24">
        <f>O17+P17+Q17</f>
        <v>1279166</v>
      </c>
      <c r="S17" s="47"/>
      <c r="T17" s="22"/>
    </row>
    <row r="18" spans="1:20" s="46" customFormat="1" ht="17.25" customHeight="1" x14ac:dyDescent="0.25">
      <c r="A18" s="9" t="s">
        <v>67</v>
      </c>
      <c r="B18" s="33" t="s">
        <v>66</v>
      </c>
      <c r="C18" s="34" t="s">
        <v>65</v>
      </c>
      <c r="D18" s="49">
        <f>J18+N18+R18</f>
        <v>1498200</v>
      </c>
      <c r="E18" s="48"/>
      <c r="F18" s="29"/>
      <c r="G18" s="29"/>
      <c r="H18" s="29"/>
      <c r="I18" s="29">
        <v>1498200</v>
      </c>
      <c r="J18" s="28">
        <f>SUM(E18:I18)</f>
        <v>1498200</v>
      </c>
      <c r="K18" s="27"/>
      <c r="L18" s="27"/>
      <c r="M18" s="27"/>
      <c r="N18" s="26"/>
      <c r="O18" s="26"/>
      <c r="P18" s="25"/>
      <c r="Q18" s="24"/>
      <c r="R18" s="24"/>
      <c r="S18" s="47"/>
      <c r="T18" s="22"/>
    </row>
    <row r="19" spans="1:20" s="46" customFormat="1" ht="24.75" customHeight="1" x14ac:dyDescent="0.25">
      <c r="A19" s="9" t="s">
        <v>64</v>
      </c>
      <c r="B19" s="33" t="s">
        <v>63</v>
      </c>
      <c r="C19" s="34" t="s">
        <v>62</v>
      </c>
      <c r="D19" s="49">
        <f>J19+N19+R19</f>
        <v>30124854</v>
      </c>
      <c r="E19" s="48"/>
      <c r="F19" s="29"/>
      <c r="G19" s="29">
        <v>147000</v>
      </c>
      <c r="H19" s="29"/>
      <c r="I19" s="29"/>
      <c r="J19" s="28">
        <f>SUM(E19:I19)</f>
        <v>147000</v>
      </c>
      <c r="K19" s="27"/>
      <c r="L19" s="27">
        <v>29977854</v>
      </c>
      <c r="M19" s="27"/>
      <c r="N19" s="26">
        <f>SUM(K19:M19)</f>
        <v>29977854</v>
      </c>
      <c r="O19" s="26"/>
      <c r="P19" s="25"/>
      <c r="Q19" s="24"/>
      <c r="R19" s="24"/>
      <c r="S19" s="47"/>
      <c r="T19" s="22"/>
    </row>
    <row r="20" spans="1:20" s="46" customFormat="1" ht="30" x14ac:dyDescent="0.25">
      <c r="A20" s="9" t="s">
        <v>61</v>
      </c>
      <c r="B20" s="33" t="s">
        <v>60</v>
      </c>
      <c r="C20" s="34" t="s">
        <v>59</v>
      </c>
      <c r="D20" s="49">
        <f>J20+N20+P20+Q20</f>
        <v>68580</v>
      </c>
      <c r="E20" s="48"/>
      <c r="F20" s="29"/>
      <c r="G20" s="29">
        <v>68580</v>
      </c>
      <c r="H20" s="29"/>
      <c r="I20" s="29"/>
      <c r="J20" s="28">
        <f>SUM(E20:I20)</f>
        <v>68580</v>
      </c>
      <c r="K20" s="27"/>
      <c r="L20" s="27"/>
      <c r="M20" s="27"/>
      <c r="N20" s="26">
        <f>SUM(K20:M20)</f>
        <v>0</v>
      </c>
      <c r="O20" s="26"/>
      <c r="P20" s="25"/>
      <c r="Q20" s="24"/>
      <c r="R20" s="24"/>
      <c r="S20" s="47"/>
      <c r="T20" s="22"/>
    </row>
    <row r="21" spans="1:20" s="46" customFormat="1" ht="15" x14ac:dyDescent="0.25">
      <c r="A21" s="9" t="s">
        <v>58</v>
      </c>
      <c r="B21" s="33" t="s">
        <v>57</v>
      </c>
      <c r="C21" s="34" t="s">
        <v>56</v>
      </c>
      <c r="D21" s="49">
        <f>J21+N21+P21+Q21</f>
        <v>74676</v>
      </c>
      <c r="E21" s="48"/>
      <c r="F21" s="29"/>
      <c r="G21" s="29">
        <v>74676</v>
      </c>
      <c r="H21" s="29"/>
      <c r="I21" s="29"/>
      <c r="J21" s="28">
        <f>SUM(E21:I21)</f>
        <v>74676</v>
      </c>
      <c r="K21" s="27"/>
      <c r="L21" s="27"/>
      <c r="M21" s="27"/>
      <c r="N21" s="26">
        <f>SUM(K21:M21)</f>
        <v>0</v>
      </c>
      <c r="O21" s="26"/>
      <c r="P21" s="25"/>
      <c r="Q21" s="24"/>
      <c r="R21" s="24"/>
      <c r="S21" s="47"/>
      <c r="T21" s="22"/>
    </row>
    <row r="22" spans="1:20" s="46" customFormat="1" ht="30" x14ac:dyDescent="0.25">
      <c r="A22" s="9" t="s">
        <v>55</v>
      </c>
      <c r="B22" s="33" t="s">
        <v>54</v>
      </c>
      <c r="C22" s="34" t="s">
        <v>53</v>
      </c>
      <c r="D22" s="49">
        <f>J22+N22+P22+Q22</f>
        <v>6807673</v>
      </c>
      <c r="E22" s="48"/>
      <c r="F22" s="29"/>
      <c r="G22" s="29">
        <v>6807673</v>
      </c>
      <c r="H22" s="29"/>
      <c r="I22" s="29"/>
      <c r="J22" s="28">
        <f>SUM(E22:I22)</f>
        <v>6807673</v>
      </c>
      <c r="K22" s="27"/>
      <c r="L22" s="27"/>
      <c r="M22" s="27"/>
      <c r="N22" s="26">
        <f>SUM(K22:M22)</f>
        <v>0</v>
      </c>
      <c r="O22" s="26"/>
      <c r="P22" s="25"/>
      <c r="Q22" s="24"/>
      <c r="R22" s="24"/>
      <c r="S22" s="23"/>
      <c r="T22" s="22"/>
    </row>
    <row r="23" spans="1:20" s="46" customFormat="1" ht="15" x14ac:dyDescent="0.25">
      <c r="A23" s="9" t="s">
        <v>52</v>
      </c>
      <c r="B23" s="33" t="s">
        <v>51</v>
      </c>
      <c r="C23" s="34" t="s">
        <v>50</v>
      </c>
      <c r="D23" s="49">
        <f>J23+N23+P23+Q23</f>
        <v>1000000</v>
      </c>
      <c r="E23" s="48"/>
      <c r="F23" s="29"/>
      <c r="G23" s="29"/>
      <c r="H23" s="29"/>
      <c r="I23" s="29"/>
      <c r="J23" s="28"/>
      <c r="K23" s="27"/>
      <c r="L23" s="27"/>
      <c r="M23" s="27">
        <v>1000000</v>
      </c>
      <c r="N23" s="26">
        <f>SUM(K23:M23)</f>
        <v>1000000</v>
      </c>
      <c r="O23" s="26"/>
      <c r="P23" s="25"/>
      <c r="Q23" s="24"/>
      <c r="R23" s="24"/>
      <c r="S23" s="23"/>
      <c r="T23" s="22"/>
    </row>
    <row r="24" spans="1:20" s="46" customFormat="1" ht="15" x14ac:dyDescent="0.25">
      <c r="A24" s="9" t="s">
        <v>49</v>
      </c>
      <c r="B24" s="33" t="s">
        <v>48</v>
      </c>
      <c r="C24" s="34" t="s">
        <v>47</v>
      </c>
      <c r="D24" s="49">
        <f>J24+N24+P24+Q24</f>
        <v>1981302</v>
      </c>
      <c r="E24" s="48"/>
      <c r="F24" s="29"/>
      <c r="G24" s="29">
        <v>1981302</v>
      </c>
      <c r="H24" s="27"/>
      <c r="I24" s="29"/>
      <c r="J24" s="28">
        <f>SUM(E24:I24)</f>
        <v>1981302</v>
      </c>
      <c r="K24" s="27"/>
      <c r="L24" s="27"/>
      <c r="M24" s="27"/>
      <c r="N24" s="26"/>
      <c r="O24" s="26"/>
      <c r="P24" s="25"/>
      <c r="Q24" s="24"/>
      <c r="R24" s="24"/>
      <c r="S24" s="23"/>
      <c r="T24" s="22"/>
    </row>
    <row r="25" spans="1:20" s="46" customFormat="1" ht="15" x14ac:dyDescent="0.25">
      <c r="A25" s="9" t="s">
        <v>46</v>
      </c>
      <c r="B25" s="33" t="s">
        <v>45</v>
      </c>
      <c r="C25" s="34" t="s">
        <v>44</v>
      </c>
      <c r="D25" s="49">
        <f>J25+N25+P25+Q25</f>
        <v>232410</v>
      </c>
      <c r="E25" s="48"/>
      <c r="F25" s="29"/>
      <c r="G25" s="29">
        <v>232410</v>
      </c>
      <c r="H25" s="27"/>
      <c r="I25" s="29"/>
      <c r="J25" s="28">
        <f>SUM(E25:I25)</f>
        <v>232410</v>
      </c>
      <c r="K25" s="27"/>
      <c r="L25" s="27"/>
      <c r="M25" s="27"/>
      <c r="N25" s="26"/>
      <c r="O25" s="26"/>
      <c r="P25" s="25"/>
      <c r="Q25" s="24"/>
      <c r="R25" s="24"/>
      <c r="S25" s="23"/>
      <c r="T25" s="22"/>
    </row>
    <row r="26" spans="1:20" s="46" customFormat="1" ht="30" x14ac:dyDescent="0.25">
      <c r="A26" s="9" t="s">
        <v>43</v>
      </c>
      <c r="B26" s="33" t="s">
        <v>42</v>
      </c>
      <c r="C26" s="34" t="s">
        <v>41</v>
      </c>
      <c r="D26" s="49">
        <f>J26+N26+P26+Q26</f>
        <v>145346982</v>
      </c>
      <c r="E26" s="48">
        <v>2060800</v>
      </c>
      <c r="F26" s="29">
        <v>319100</v>
      </c>
      <c r="G26" s="29">
        <v>27545618</v>
      </c>
      <c r="H26" s="27"/>
      <c r="I26" s="29"/>
      <c r="J26" s="28">
        <f>SUM(E26:I26)</f>
        <v>29925518</v>
      </c>
      <c r="K26" s="27">
        <v>91590550</v>
      </c>
      <c r="L26" s="27">
        <v>23830914</v>
      </c>
      <c r="M26" s="27"/>
      <c r="N26" s="26">
        <f>SUM(K26:M26)</f>
        <v>115421464</v>
      </c>
      <c r="O26" s="26"/>
      <c r="P26" s="25"/>
      <c r="Q26" s="24"/>
      <c r="R26" s="24"/>
      <c r="S26" s="23">
        <v>1</v>
      </c>
      <c r="T26" s="22">
        <v>1</v>
      </c>
    </row>
    <row r="27" spans="1:20" s="46" customFormat="1" ht="15" x14ac:dyDescent="0.25">
      <c r="A27" s="9" t="s">
        <v>40</v>
      </c>
      <c r="B27" s="33" t="s">
        <v>39</v>
      </c>
      <c r="C27" s="34" t="s">
        <v>38</v>
      </c>
      <c r="D27" s="49">
        <f>J27+N27+P27+Q27</f>
        <v>177800</v>
      </c>
      <c r="E27" s="48"/>
      <c r="F27" s="29"/>
      <c r="G27" s="29">
        <v>177800</v>
      </c>
      <c r="H27" s="27"/>
      <c r="I27" s="29"/>
      <c r="J27" s="28">
        <f>SUM(E27:I27)</f>
        <v>177800</v>
      </c>
      <c r="K27" s="27"/>
      <c r="L27" s="27"/>
      <c r="M27" s="27"/>
      <c r="N27" s="26">
        <f>SUM(K27:M27)</f>
        <v>0</v>
      </c>
      <c r="O27" s="26"/>
      <c r="P27" s="25"/>
      <c r="Q27" s="24"/>
      <c r="R27" s="24"/>
      <c r="S27" s="23"/>
      <c r="T27" s="22"/>
    </row>
    <row r="28" spans="1:20" s="46" customFormat="1" ht="31.5" customHeight="1" x14ac:dyDescent="0.25">
      <c r="A28" s="9" t="s">
        <v>37</v>
      </c>
      <c r="B28" s="33" t="s">
        <v>36</v>
      </c>
      <c r="C28" s="34" t="s">
        <v>35</v>
      </c>
      <c r="D28" s="49">
        <f>J28+N28+P28+Q28</f>
        <v>675000</v>
      </c>
      <c r="E28" s="48"/>
      <c r="F28" s="29"/>
      <c r="G28" s="29"/>
      <c r="H28" s="29"/>
      <c r="I28" s="29">
        <v>675000</v>
      </c>
      <c r="J28" s="28">
        <f>SUM(E28:I28)</f>
        <v>675000</v>
      </c>
      <c r="K28" s="27"/>
      <c r="L28" s="27"/>
      <c r="M28" s="27"/>
      <c r="N28" s="26">
        <f>SUM(K28:M28)</f>
        <v>0</v>
      </c>
      <c r="O28" s="26"/>
      <c r="P28" s="25"/>
      <c r="Q28" s="24"/>
      <c r="R28" s="24"/>
      <c r="S28" s="23"/>
      <c r="T28" s="22"/>
    </row>
    <row r="29" spans="1:20" s="46" customFormat="1" ht="15" x14ac:dyDescent="0.25">
      <c r="A29" s="9" t="s">
        <v>34</v>
      </c>
      <c r="B29" s="33" t="s">
        <v>33</v>
      </c>
      <c r="C29" s="34" t="s">
        <v>32</v>
      </c>
      <c r="D29" s="49">
        <f>J29+N29+P29+Q29</f>
        <v>1114079</v>
      </c>
      <c r="E29" s="48">
        <v>753840</v>
      </c>
      <c r="F29" s="29">
        <v>116780</v>
      </c>
      <c r="G29" s="29">
        <v>63500</v>
      </c>
      <c r="H29" s="29"/>
      <c r="I29" s="29"/>
      <c r="J29" s="28">
        <f>SUM(E29:I29)</f>
        <v>934120</v>
      </c>
      <c r="K29" s="27">
        <v>179959</v>
      </c>
      <c r="L29" s="27"/>
      <c r="M29" s="27"/>
      <c r="N29" s="26">
        <f>SUM(K29:M29)</f>
        <v>179959</v>
      </c>
      <c r="O29" s="26"/>
      <c r="P29" s="25"/>
      <c r="Q29" s="24"/>
      <c r="R29" s="24"/>
      <c r="S29" s="23">
        <v>0.2</v>
      </c>
      <c r="T29" s="22">
        <v>0.2</v>
      </c>
    </row>
    <row r="30" spans="1:20" s="46" customFormat="1" ht="30" x14ac:dyDescent="0.25">
      <c r="A30" s="9" t="s">
        <v>31</v>
      </c>
      <c r="B30" s="33" t="s">
        <v>30</v>
      </c>
      <c r="C30" s="34" t="s">
        <v>29</v>
      </c>
      <c r="D30" s="49">
        <f>J30+N30+P30+Q30</f>
        <v>3461864</v>
      </c>
      <c r="E30" s="48">
        <v>2030720</v>
      </c>
      <c r="F30" s="29">
        <v>357164</v>
      </c>
      <c r="G30" s="29">
        <v>1073980</v>
      </c>
      <c r="H30" s="29"/>
      <c r="I30" s="29"/>
      <c r="J30" s="28">
        <f>SUM(E30:I30)</f>
        <v>3461864</v>
      </c>
      <c r="K30" s="27"/>
      <c r="L30" s="27"/>
      <c r="M30" s="27"/>
      <c r="N30" s="26">
        <f>SUM(K30:M30)</f>
        <v>0</v>
      </c>
      <c r="O30" s="26"/>
      <c r="P30" s="25"/>
      <c r="Q30" s="24"/>
      <c r="R30" s="24"/>
      <c r="S30" s="23">
        <f>0.3</f>
        <v>0.3</v>
      </c>
      <c r="T30" s="22">
        <f>S30</f>
        <v>0.3</v>
      </c>
    </row>
    <row r="31" spans="1:20" s="46" customFormat="1" ht="15" x14ac:dyDescent="0.25">
      <c r="A31" s="9" t="s">
        <v>28</v>
      </c>
      <c r="B31" s="33" t="s">
        <v>27</v>
      </c>
      <c r="C31" s="34" t="s">
        <v>26</v>
      </c>
      <c r="D31" s="49">
        <f>J31+N31+P31+Q31</f>
        <v>227900</v>
      </c>
      <c r="E31" s="48">
        <v>200000</v>
      </c>
      <c r="F31" s="29">
        <v>27900</v>
      </c>
      <c r="G31" s="29"/>
      <c r="H31" s="29"/>
      <c r="I31" s="29"/>
      <c r="J31" s="28">
        <f>SUM(E31:I31)</f>
        <v>227900</v>
      </c>
      <c r="K31" s="27"/>
      <c r="L31" s="27"/>
      <c r="M31" s="27"/>
      <c r="N31" s="26">
        <f>SUM(K31:M31)</f>
        <v>0</v>
      </c>
      <c r="O31" s="26"/>
      <c r="P31" s="25"/>
      <c r="Q31" s="24"/>
      <c r="R31" s="24"/>
      <c r="S31" s="23"/>
      <c r="T31" s="22"/>
    </row>
    <row r="32" spans="1:20" s="46" customFormat="1" ht="15" x14ac:dyDescent="0.25">
      <c r="A32" s="9" t="s">
        <v>25</v>
      </c>
      <c r="B32" s="33" t="s">
        <v>24</v>
      </c>
      <c r="C32" s="34" t="s">
        <v>23</v>
      </c>
      <c r="D32" s="49">
        <f>J32+N32+P32+Q32</f>
        <v>160000</v>
      </c>
      <c r="E32" s="48"/>
      <c r="F32" s="29"/>
      <c r="G32" s="29"/>
      <c r="H32" s="29"/>
      <c r="I32" s="29">
        <f>120000+40000</f>
        <v>160000</v>
      </c>
      <c r="J32" s="28">
        <f>SUM(E32:I32)</f>
        <v>160000</v>
      </c>
      <c r="K32" s="27"/>
      <c r="L32" s="27"/>
      <c r="M32" s="27"/>
      <c r="N32" s="26">
        <f>SUM(K32:M32)</f>
        <v>0</v>
      </c>
      <c r="O32" s="26"/>
      <c r="P32" s="25"/>
      <c r="Q32" s="24"/>
      <c r="R32" s="24"/>
      <c r="S32" s="23"/>
      <c r="T32" s="22"/>
    </row>
    <row r="33" spans="1:20" s="46" customFormat="1" ht="15" x14ac:dyDescent="0.25">
      <c r="A33" s="9" t="s">
        <v>22</v>
      </c>
      <c r="B33" s="33" t="s">
        <v>14</v>
      </c>
      <c r="C33" s="34" t="s">
        <v>13</v>
      </c>
      <c r="D33" s="49">
        <f>J33+N33+P33+Q33</f>
        <v>25253206</v>
      </c>
      <c r="E33" s="48"/>
      <c r="F33" s="29"/>
      <c r="G33" s="29">
        <v>5100352</v>
      </c>
      <c r="H33" s="29"/>
      <c r="I33" s="29"/>
      <c r="J33" s="28">
        <f>SUM(E33:I33)</f>
        <v>5100352</v>
      </c>
      <c r="K33" s="27"/>
      <c r="L33" s="27">
        <v>20152854</v>
      </c>
      <c r="M33" s="27"/>
      <c r="N33" s="26">
        <f>SUM(K33:M33)</f>
        <v>20152854</v>
      </c>
      <c r="O33" s="26"/>
      <c r="P33" s="25"/>
      <c r="Q33" s="24"/>
      <c r="R33" s="24"/>
      <c r="S33" s="23"/>
      <c r="T33" s="22"/>
    </row>
    <row r="34" spans="1:20" s="46" customFormat="1" ht="15" x14ac:dyDescent="0.25">
      <c r="A34" s="9" t="s">
        <v>21</v>
      </c>
      <c r="B34" s="33">
        <v>107052</v>
      </c>
      <c r="C34" s="50" t="s">
        <v>20</v>
      </c>
      <c r="D34" s="49">
        <f>J34+N34+P34+Q34</f>
        <v>132050</v>
      </c>
      <c r="E34" s="48"/>
      <c r="F34" s="29"/>
      <c r="G34" s="29">
        <v>132050</v>
      </c>
      <c r="H34" s="29"/>
      <c r="I34" s="29"/>
      <c r="J34" s="28">
        <f>SUM(E34:I34)</f>
        <v>132050</v>
      </c>
      <c r="K34" s="27"/>
      <c r="L34" s="27"/>
      <c r="M34" s="27"/>
      <c r="N34" s="26">
        <f>SUM(K34:M34)</f>
        <v>0</v>
      </c>
      <c r="O34" s="26"/>
      <c r="P34" s="25"/>
      <c r="Q34" s="24"/>
      <c r="R34" s="24"/>
      <c r="S34" s="23"/>
      <c r="T34" s="22"/>
    </row>
    <row r="35" spans="1:20" s="46" customFormat="1" ht="27.75" customHeight="1" thickBot="1" x14ac:dyDescent="0.3">
      <c r="A35" s="9" t="s">
        <v>19</v>
      </c>
      <c r="B35" s="33">
        <v>107060</v>
      </c>
      <c r="C35" s="34" t="s">
        <v>18</v>
      </c>
      <c r="D35" s="49">
        <f>J35+N35+P35+Q35</f>
        <v>3029280</v>
      </c>
      <c r="E35" s="48"/>
      <c r="F35" s="29"/>
      <c r="G35" s="29">
        <v>589280</v>
      </c>
      <c r="H35" s="29">
        <v>2410000</v>
      </c>
      <c r="I35" s="29">
        <v>30000</v>
      </c>
      <c r="J35" s="28">
        <f>SUM(E35:I35)</f>
        <v>3029280</v>
      </c>
      <c r="K35" s="27"/>
      <c r="L35" s="27"/>
      <c r="M35" s="27"/>
      <c r="N35" s="26">
        <f>SUM(K35:M35)</f>
        <v>0</v>
      </c>
      <c r="O35" s="26"/>
      <c r="P35" s="25"/>
      <c r="Q35" s="24"/>
      <c r="R35" s="24"/>
      <c r="S35" s="47"/>
      <c r="T35" s="22"/>
    </row>
    <row r="36" spans="1:20" ht="15" thickBot="1" x14ac:dyDescent="0.25">
      <c r="A36" s="45" t="s">
        <v>17</v>
      </c>
      <c r="B36" s="44"/>
      <c r="C36" s="43" t="s">
        <v>16</v>
      </c>
      <c r="D36" s="42">
        <f>SUM(D14:D35)</f>
        <v>244181399</v>
      </c>
      <c r="E36" s="42">
        <f>SUM(E14:E35)</f>
        <v>18035024</v>
      </c>
      <c r="F36" s="42">
        <f>SUM(F14:F35)</f>
        <v>3015342</v>
      </c>
      <c r="G36" s="42">
        <f>SUM(G14:G35)</f>
        <v>49948536</v>
      </c>
      <c r="H36" s="42">
        <f>SUM(H14:H35)</f>
        <v>2410000</v>
      </c>
      <c r="I36" s="42">
        <f>SUM(I14:I35)</f>
        <v>2659600</v>
      </c>
      <c r="J36" s="42">
        <f>SUM(J14:J35)</f>
        <v>76068502</v>
      </c>
      <c r="K36" s="42">
        <f>SUM(K14:K35)</f>
        <v>91872109</v>
      </c>
      <c r="L36" s="42">
        <f>SUM(L14:L35)</f>
        <v>73961622</v>
      </c>
      <c r="M36" s="42">
        <f>SUM(M14:M35)</f>
        <v>1000000</v>
      </c>
      <c r="N36" s="42">
        <f>SUM(N14:N35)</f>
        <v>166833731</v>
      </c>
      <c r="O36" s="42">
        <f>SUM(O14:O35)</f>
        <v>1279166</v>
      </c>
      <c r="P36" s="42">
        <f>SUM(P14:P35)</f>
        <v>0</v>
      </c>
      <c r="Q36" s="42">
        <f>SUM(Q14:Q35)</f>
        <v>0</v>
      </c>
      <c r="R36" s="42">
        <f>SUM(R14:R35)</f>
        <v>1279166</v>
      </c>
      <c r="S36" s="41">
        <f>SUM(S14:S35)</f>
        <v>2</v>
      </c>
      <c r="T36" s="41">
        <f>SUM(T14:T35)</f>
        <v>2</v>
      </c>
    </row>
    <row r="37" spans="1:20" ht="14.25" x14ac:dyDescent="0.2">
      <c r="A37" s="40"/>
      <c r="B37" s="39"/>
      <c r="C37" s="39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7"/>
      <c r="T37" s="37"/>
    </row>
    <row r="38" spans="1:20" ht="15" x14ac:dyDescent="0.25">
      <c r="A38" s="35" t="s">
        <v>15</v>
      </c>
      <c r="B38" s="33" t="s">
        <v>14</v>
      </c>
      <c r="C38" s="34" t="s">
        <v>13</v>
      </c>
      <c r="D38" s="36">
        <f>J38+N38+P38+Q38</f>
        <v>7671249</v>
      </c>
      <c r="E38" s="30">
        <v>3226600</v>
      </c>
      <c r="F38" s="29">
        <v>484299</v>
      </c>
      <c r="G38" s="29">
        <v>3960350</v>
      </c>
      <c r="H38" s="29"/>
      <c r="I38" s="29"/>
      <c r="J38" s="28">
        <f>SUM(E38:I38)</f>
        <v>7671249</v>
      </c>
      <c r="K38" s="27"/>
      <c r="L38" s="27"/>
      <c r="M38" s="27"/>
      <c r="N38" s="26">
        <f>SUM(K38:M38)</f>
        <v>0</v>
      </c>
      <c r="O38" s="26"/>
      <c r="P38" s="25"/>
      <c r="Q38" s="24"/>
      <c r="R38" s="24"/>
      <c r="S38" s="23">
        <v>1</v>
      </c>
      <c r="T38" s="22">
        <v>1</v>
      </c>
    </row>
    <row r="39" spans="1:20" ht="19.5" customHeight="1" x14ac:dyDescent="0.25">
      <c r="A39" s="35" t="s">
        <v>12</v>
      </c>
      <c r="B39" s="33" t="s">
        <v>11</v>
      </c>
      <c r="C39" s="34" t="s">
        <v>10</v>
      </c>
      <c r="D39" s="31">
        <f>J39+N39+P39+Q39</f>
        <v>1898997</v>
      </c>
      <c r="E39" s="30">
        <v>774384</v>
      </c>
      <c r="F39" s="29">
        <v>116232</v>
      </c>
      <c r="G39" s="29">
        <v>1008381</v>
      </c>
      <c r="H39" s="29"/>
      <c r="I39" s="29"/>
      <c r="J39" s="28">
        <f>SUM(E39:I39)</f>
        <v>1898997</v>
      </c>
      <c r="K39" s="27"/>
      <c r="L39" s="27"/>
      <c r="M39" s="27"/>
      <c r="N39" s="26">
        <f>SUM(K39:M39)</f>
        <v>0</v>
      </c>
      <c r="O39" s="26"/>
      <c r="P39" s="25"/>
      <c r="Q39" s="24"/>
      <c r="R39" s="24"/>
      <c r="S39" s="23"/>
      <c r="T39" s="22"/>
    </row>
    <row r="40" spans="1:20" ht="15" x14ac:dyDescent="0.25">
      <c r="A40" s="9" t="s">
        <v>9</v>
      </c>
      <c r="B40" s="33" t="s">
        <v>8</v>
      </c>
      <c r="C40" s="32" t="s">
        <v>7</v>
      </c>
      <c r="D40" s="31">
        <f>J40+N40+P40+Q40</f>
        <v>1695199</v>
      </c>
      <c r="E40" s="30">
        <v>645320</v>
      </c>
      <c r="F40" s="29">
        <v>96860</v>
      </c>
      <c r="G40" s="29">
        <v>953019</v>
      </c>
      <c r="H40" s="29"/>
      <c r="I40" s="29"/>
      <c r="J40" s="28">
        <f>SUM(E40:I40)</f>
        <v>1695199</v>
      </c>
      <c r="K40" s="27"/>
      <c r="L40" s="27"/>
      <c r="M40" s="27"/>
      <c r="N40" s="26">
        <f>SUM(K40:M40)</f>
        <v>0</v>
      </c>
      <c r="O40" s="26"/>
      <c r="P40" s="25"/>
      <c r="Q40" s="24"/>
      <c r="R40" s="24"/>
      <c r="S40" s="23"/>
      <c r="T40" s="22"/>
    </row>
    <row r="41" spans="1:20" ht="15.75" thickBot="1" x14ac:dyDescent="0.3">
      <c r="A41" s="9" t="s">
        <v>6</v>
      </c>
      <c r="B41" s="21" t="s">
        <v>5</v>
      </c>
      <c r="C41" s="20" t="s">
        <v>4</v>
      </c>
      <c r="D41" s="19">
        <f>J41+N41+P41+Q41</f>
        <v>4655565</v>
      </c>
      <c r="E41" s="18">
        <v>1806896</v>
      </c>
      <c r="F41" s="17">
        <v>271207</v>
      </c>
      <c r="G41" s="17">
        <v>2577462</v>
      </c>
      <c r="H41" s="17"/>
      <c r="I41" s="17"/>
      <c r="J41" s="16">
        <f>SUM(E41:I41)</f>
        <v>4655565</v>
      </c>
      <c r="K41" s="15"/>
      <c r="L41" s="15"/>
      <c r="M41" s="15"/>
      <c r="N41" s="14">
        <f>SUM(K41:M41)</f>
        <v>0</v>
      </c>
      <c r="O41" s="14"/>
      <c r="P41" s="13"/>
      <c r="Q41" s="12"/>
      <c r="R41" s="12"/>
      <c r="S41" s="11">
        <v>1</v>
      </c>
      <c r="T41" s="10">
        <v>1</v>
      </c>
    </row>
    <row r="42" spans="1:20" ht="16.5" customHeight="1" thickBot="1" x14ac:dyDescent="0.3">
      <c r="A42" s="9" t="s">
        <v>3</v>
      </c>
      <c r="B42" s="6"/>
      <c r="C42" s="8" t="s">
        <v>2</v>
      </c>
      <c r="D42" s="4">
        <f>D39+D40+D41+D38</f>
        <v>15921010</v>
      </c>
      <c r="E42" s="4">
        <f>E39+E40+E41+E38</f>
        <v>6453200</v>
      </c>
      <c r="F42" s="4">
        <f>F39+F40+F41+F38</f>
        <v>968598</v>
      </c>
      <c r="G42" s="4">
        <f>G39+G40+G41+G38</f>
        <v>8499212</v>
      </c>
      <c r="H42" s="4">
        <f>H39+H40+H41+H38</f>
        <v>0</v>
      </c>
      <c r="I42" s="4">
        <f>I39+I40+I41+I38</f>
        <v>0</v>
      </c>
      <c r="J42" s="4">
        <f>J39+J40+J41+J38</f>
        <v>15921010</v>
      </c>
      <c r="K42" s="4">
        <f>K39+K40+K41+K38</f>
        <v>0</v>
      </c>
      <c r="L42" s="4">
        <f>L39+L40+L41+L38</f>
        <v>0</v>
      </c>
      <c r="M42" s="4">
        <f>M39+M40+M41+M38</f>
        <v>0</v>
      </c>
      <c r="N42" s="4">
        <f>N39+N40+N41+N38</f>
        <v>0</v>
      </c>
      <c r="O42" s="4">
        <f>O39+O40+O41+O38</f>
        <v>0</v>
      </c>
      <c r="P42" s="4">
        <f>P39+P40+P41+P38</f>
        <v>0</v>
      </c>
      <c r="Q42" s="4">
        <f>Q39+Q40+Q41+Q38</f>
        <v>0</v>
      </c>
      <c r="R42" s="4">
        <f>R39+R40+R41+R38</f>
        <v>0</v>
      </c>
      <c r="S42" s="3">
        <f>S39+S40+S41+S38</f>
        <v>2</v>
      </c>
      <c r="T42" s="3">
        <f>T39+T40+T41+T38</f>
        <v>2</v>
      </c>
    </row>
    <row r="43" spans="1:20" ht="21.75" customHeight="1" thickBot="1" x14ac:dyDescent="0.3">
      <c r="A43" s="7" t="s">
        <v>1</v>
      </c>
      <c r="B43" s="6"/>
      <c r="C43" s="5" t="s">
        <v>0</v>
      </c>
      <c r="D43" s="4">
        <f>D36+D42</f>
        <v>260102409</v>
      </c>
      <c r="E43" s="4">
        <f>E36+E42</f>
        <v>24488224</v>
      </c>
      <c r="F43" s="4">
        <f>F36+F42</f>
        <v>3983940</v>
      </c>
      <c r="G43" s="4">
        <f>G36+G42</f>
        <v>58447748</v>
      </c>
      <c r="H43" s="4">
        <f>H36+H42</f>
        <v>2410000</v>
      </c>
      <c r="I43" s="4">
        <f>I36+I42</f>
        <v>2659600</v>
      </c>
      <c r="J43" s="4">
        <f>J36+J42</f>
        <v>91989512</v>
      </c>
      <c r="K43" s="4">
        <f>K36+K42</f>
        <v>91872109</v>
      </c>
      <c r="L43" s="4">
        <f>L36+L42</f>
        <v>73961622</v>
      </c>
      <c r="M43" s="4">
        <f>M36+M42</f>
        <v>1000000</v>
      </c>
      <c r="N43" s="4">
        <f>N36+N42</f>
        <v>166833731</v>
      </c>
      <c r="O43" s="4">
        <f>O36+O42</f>
        <v>1279166</v>
      </c>
      <c r="P43" s="4">
        <f>P36+P42</f>
        <v>0</v>
      </c>
      <c r="Q43" s="4">
        <f>Q36+Q42</f>
        <v>0</v>
      </c>
      <c r="R43" s="4">
        <f>R36+R42</f>
        <v>1279166</v>
      </c>
      <c r="S43" s="3">
        <f>S36+S42</f>
        <v>4</v>
      </c>
      <c r="T43" s="3">
        <f>T36+T42</f>
        <v>4</v>
      </c>
    </row>
    <row r="45" spans="1:20" x14ac:dyDescent="0.2">
      <c r="D45" s="2"/>
      <c r="J45" s="2"/>
    </row>
    <row r="46" spans="1:20" x14ac:dyDescent="0.2">
      <c r="D46" s="2"/>
      <c r="J46" s="2"/>
    </row>
  </sheetData>
  <mergeCells count="32">
    <mergeCell ref="B1:T1"/>
    <mergeCell ref="H11:H13"/>
    <mergeCell ref="B7:T7"/>
    <mergeCell ref="Q11:Q13"/>
    <mergeCell ref="J11:J13"/>
    <mergeCell ref="P11:P13"/>
    <mergeCell ref="B2:Q2"/>
    <mergeCell ref="B3:T3"/>
    <mergeCell ref="B5:T5"/>
    <mergeCell ref="R11:R13"/>
    <mergeCell ref="S8:T8"/>
    <mergeCell ref="B6:T6"/>
    <mergeCell ref="S9:T9"/>
    <mergeCell ref="K11:K13"/>
    <mergeCell ref="E9:R9"/>
    <mergeCell ref="K10:N10"/>
    <mergeCell ref="S12:T13"/>
    <mergeCell ref="G11:G13"/>
    <mergeCell ref="L11:L13"/>
    <mergeCell ref="M11:M13"/>
    <mergeCell ref="O10:R10"/>
    <mergeCell ref="N11:N13"/>
    <mergeCell ref="O11:O13"/>
    <mergeCell ref="E10:J10"/>
    <mergeCell ref="S10:T10"/>
    <mergeCell ref="E11:E13"/>
    <mergeCell ref="C9:C13"/>
    <mergeCell ref="F11:F13"/>
    <mergeCell ref="B9:B13"/>
    <mergeCell ref="A9:A13"/>
    <mergeCell ref="I11:I13"/>
    <mergeCell ref="D9:D13"/>
  </mergeCells>
  <printOptions horizontalCentered="1"/>
  <pageMargins left="0" right="0" top="0" bottom="0" header="0.51181102362204722" footer="0.51181102362204722"/>
  <pageSetup paperSize="8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4.mell. - kiadás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2021-05-12T07:20:39Z</dcterms:created>
  <dcterms:modified xsi:type="dcterms:W3CDTF">2021-05-12T07:20:52Z</dcterms:modified>
</cp:coreProperties>
</file>