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1700"/>
  </bookViews>
  <sheets>
    <sheet name="14. melléklet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E67" i="1"/>
  <c r="F67" i="1" s="1"/>
  <c r="D67" i="1"/>
  <c r="D68" i="1" s="1"/>
  <c r="C67" i="1"/>
  <c r="C64" i="1"/>
  <c r="E63" i="1"/>
  <c r="D63" i="1"/>
  <c r="E62" i="1"/>
  <c r="E64" i="1" s="1"/>
  <c r="F64" i="1" s="1"/>
  <c r="D62" i="1"/>
  <c r="D64" i="1" s="1"/>
  <c r="C62" i="1"/>
  <c r="E56" i="1"/>
  <c r="E55" i="1"/>
  <c r="D55" i="1"/>
  <c r="C55" i="1"/>
  <c r="E53" i="1"/>
  <c r="D53" i="1"/>
  <c r="F53" i="1" s="1"/>
  <c r="C53" i="1"/>
  <c r="E52" i="1"/>
  <c r="D52" i="1"/>
  <c r="D56" i="1" s="1"/>
  <c r="C52" i="1"/>
  <c r="C56" i="1" s="1"/>
  <c r="E50" i="1"/>
  <c r="D50" i="1"/>
  <c r="C50" i="1"/>
  <c r="E49" i="1"/>
  <c r="F49" i="1" s="1"/>
  <c r="D49" i="1"/>
  <c r="C49" i="1"/>
  <c r="E47" i="1"/>
  <c r="E46" i="1"/>
  <c r="F46" i="1" s="1"/>
  <c r="D46" i="1"/>
  <c r="D51" i="1" s="1"/>
  <c r="C46" i="1"/>
  <c r="C51" i="1" s="1"/>
  <c r="D35" i="1"/>
  <c r="D58" i="1" s="1"/>
  <c r="D70" i="1" s="1"/>
  <c r="E33" i="1"/>
  <c r="F33" i="1" s="1"/>
  <c r="C33" i="1"/>
  <c r="E31" i="1"/>
  <c r="D31" i="1"/>
  <c r="F31" i="1" s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E35" i="1" s="1"/>
  <c r="D26" i="1"/>
  <c r="C26" i="1"/>
  <c r="C35" i="1" s="1"/>
  <c r="E21" i="1"/>
  <c r="E20" i="1"/>
  <c r="F20" i="1" s="1"/>
  <c r="D20" i="1"/>
  <c r="C20" i="1"/>
  <c r="E19" i="1"/>
  <c r="F19" i="1" s="1"/>
  <c r="D19" i="1"/>
  <c r="C19" i="1"/>
  <c r="E18" i="1"/>
  <c r="F18" i="1" s="1"/>
  <c r="D18" i="1"/>
  <c r="C18" i="1"/>
  <c r="E17" i="1"/>
  <c r="E24" i="1" s="1"/>
  <c r="D17" i="1"/>
  <c r="D24" i="1" s="1"/>
  <c r="D57" i="1" s="1"/>
  <c r="D69" i="1" s="1"/>
  <c r="C17" i="1"/>
  <c r="C24" i="1" s="1"/>
  <c r="C57" i="1" s="1"/>
  <c r="C69" i="1" s="1"/>
  <c r="C58" i="1" l="1"/>
  <c r="C70" i="1" s="1"/>
  <c r="F56" i="1"/>
  <c r="F24" i="1"/>
  <c r="F35" i="1"/>
  <c r="E58" i="1"/>
  <c r="E51" i="1"/>
  <c r="F51" i="1" s="1"/>
  <c r="F62" i="1"/>
  <c r="F52" i="1"/>
  <c r="E68" i="1"/>
  <c r="F68" i="1" s="1"/>
  <c r="F17" i="1"/>
  <c r="E57" i="1" l="1"/>
  <c r="E70" i="1"/>
  <c r="F70" i="1" s="1"/>
  <c r="F58" i="1"/>
  <c r="E69" i="1" l="1"/>
  <c r="F69" i="1" s="1"/>
  <c r="F57" i="1"/>
</calcChain>
</file>

<file path=xl/sharedStrings.xml><?xml version="1.0" encoding="utf-8"?>
<sst xmlns="http://schemas.openxmlformats.org/spreadsheetml/2006/main" count="109" uniqueCount="101">
  <si>
    <t>SITKE KÖZSÉG ÖNKORMÁNYZATA</t>
  </si>
  <si>
    <t>KÖLTSÉGVETÉSI (MŰKÖDÉSI ÉS FELHALMOZÁSI) MÉRLEGE</t>
  </si>
  <si>
    <t>(közgazdasági tagolásban)</t>
  </si>
  <si>
    <t>2020. év</t>
  </si>
  <si>
    <t>(  Ft-ban)</t>
  </si>
  <si>
    <t>Sor-szám</t>
  </si>
  <si>
    <t>M  e  g  n  e  v  e  z  é  s:</t>
  </si>
  <si>
    <t>eredeti</t>
  </si>
  <si>
    <t>módosított</t>
  </si>
  <si>
    <t>teljesítés</t>
  </si>
  <si>
    <t>változás</t>
  </si>
  <si>
    <t>előirányzat</t>
  </si>
  <si>
    <t>%-a</t>
  </si>
  <si>
    <t>I. Működési  költségvetés</t>
  </si>
  <si>
    <t>1.</t>
  </si>
  <si>
    <t>Működési  támogatások államháztartáson belülről</t>
  </si>
  <si>
    <t>2.</t>
  </si>
  <si>
    <t xml:space="preserve"> - önkormányzatok működési támogatásai</t>
  </si>
  <si>
    <t>3.</t>
  </si>
  <si>
    <t xml:space="preserve"> - egyéb működési célú támogatások bevételei államháztartáson belülről</t>
  </si>
  <si>
    <t>4.</t>
  </si>
  <si>
    <t>Közhatalmi bevételek</t>
  </si>
  <si>
    <t>5.</t>
  </si>
  <si>
    <t xml:space="preserve">Működési bevételek   </t>
  </si>
  <si>
    <t>6.</t>
  </si>
  <si>
    <t>Működési célú átvett pénzeszközök</t>
  </si>
  <si>
    <t>7.</t>
  </si>
  <si>
    <t xml:space="preserve"> - működési célú visszatérítendő támogatások, kölcsönök visszatérülése államháztartáson kívülről</t>
  </si>
  <si>
    <t>8.</t>
  </si>
  <si>
    <t xml:space="preserve"> - egyéb működési célú átvett pénzeszközök</t>
  </si>
  <si>
    <t>9.</t>
  </si>
  <si>
    <t>Működési bevételek összesen</t>
  </si>
  <si>
    <t>10.</t>
  </si>
  <si>
    <t>Személyi juttatások</t>
  </si>
  <si>
    <t>11.</t>
  </si>
  <si>
    <t>Munkaadókat terhelő járulékok és szociális hozzájárulási adó</t>
  </si>
  <si>
    <t>12.</t>
  </si>
  <si>
    <t>Dologi kiadások</t>
  </si>
  <si>
    <t>13.</t>
  </si>
  <si>
    <t>Ellátottak pénzbeli juttatásai</t>
  </si>
  <si>
    <t>14.</t>
  </si>
  <si>
    <t>Egyéb működési célú kiadások</t>
  </si>
  <si>
    <t>15.</t>
  </si>
  <si>
    <t xml:space="preserve"> - egyéb működési célú támogatások államháztartáson belülre</t>
  </si>
  <si>
    <t>16.</t>
  </si>
  <si>
    <t xml:space="preserve"> - egyéb elvonások, befizetések kiadásai</t>
  </si>
  <si>
    <t>17.</t>
  </si>
  <si>
    <t xml:space="preserve"> - egyéb működési célú támogatások államháztartáson kívülre</t>
  </si>
  <si>
    <t>18.</t>
  </si>
  <si>
    <t xml:space="preserve"> - tartalékok</t>
  </si>
  <si>
    <t>19.</t>
  </si>
  <si>
    <t>Működési kiadások összesen</t>
  </si>
  <si>
    <t>sor-</t>
  </si>
  <si>
    <t>szám</t>
  </si>
  <si>
    <t>II. Felhalmozási költségvetés</t>
  </si>
  <si>
    <t>20.</t>
  </si>
  <si>
    <t>Felhalmozási támogatások államháztartáson belülről</t>
  </si>
  <si>
    <t>21.</t>
  </si>
  <si>
    <t xml:space="preserve">Felhalmozási bevételek   </t>
  </si>
  <si>
    <t>22.</t>
  </si>
  <si>
    <t>Felhalmozási célú átvett pénzeszközök</t>
  </si>
  <si>
    <t>23.</t>
  </si>
  <si>
    <t xml:space="preserve"> - felhalmozási célú visszatérítendő támogatások, kölcsönök visszatérülése államházt.kívülről</t>
  </si>
  <si>
    <t>24.</t>
  </si>
  <si>
    <t xml:space="preserve"> - egyéb felhalmozási célú átvett pénzeszközök</t>
  </si>
  <si>
    <t>25.</t>
  </si>
  <si>
    <t>Felhalmozási bevételek összesen</t>
  </si>
  <si>
    <t>26.</t>
  </si>
  <si>
    <t>Beruházások</t>
  </si>
  <si>
    <t>27.</t>
  </si>
  <si>
    <t>Felújítások</t>
  </si>
  <si>
    <t>28.</t>
  </si>
  <si>
    <t>Egyéb felhalmozási kiadások</t>
  </si>
  <si>
    <t>29.</t>
  </si>
  <si>
    <t xml:space="preserve"> - egyéb felhalmozási célú támogatások államháztartáson kívülre</t>
  </si>
  <si>
    <t>30.</t>
  </si>
  <si>
    <t>Felhalmozási kiadások összesen</t>
  </si>
  <si>
    <t>31.</t>
  </si>
  <si>
    <t>Önkormányzat bevételei összesen:</t>
  </si>
  <si>
    <t>32.</t>
  </si>
  <si>
    <t>Önkormányzat kiadásai összesen:</t>
  </si>
  <si>
    <t>III. Finanszírozási műveletek elszámolása</t>
  </si>
  <si>
    <t>33.</t>
  </si>
  <si>
    <t>Forgatási célú belföldi értékpapírok beváltása, értékesítése</t>
  </si>
  <si>
    <t>34.</t>
  </si>
  <si>
    <t>Előző év költségvetési maradványának igénybevétele</t>
  </si>
  <si>
    <t>Államháztartáson belüli megelőlegezések teljesítése</t>
  </si>
  <si>
    <t>36.</t>
  </si>
  <si>
    <t>Finanszírozási bevételek összesen:</t>
  </si>
  <si>
    <t>37.</t>
  </si>
  <si>
    <t>Hitel-, kölcsöntörlesztés államháztartáson kívülre</t>
  </si>
  <si>
    <t>38.</t>
  </si>
  <si>
    <t>Befektetési célú belföldi értékpapírok vásárlása</t>
  </si>
  <si>
    <t>39.</t>
  </si>
  <si>
    <t>Államháztartáson belüli megelőlegezések visszafizetése</t>
  </si>
  <si>
    <t>40.</t>
  </si>
  <si>
    <t>Finanszírozási kiadások összesen:</t>
  </si>
  <si>
    <t>41.</t>
  </si>
  <si>
    <t>Önkormányzat bevételei mindösszesen:</t>
  </si>
  <si>
    <t>42.</t>
  </si>
  <si>
    <t>Önkormányzat kiadásai 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</si>
</sst>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0.0"/>
  </numFmts>
  <fonts count="13" x14ac:knownFonts="1">
    <font>
      <sz val="10"/>
      <name val="Arial CE"/>
      <charset val="238"/>
    </font>
    <font>
      <sz val="10"/>
      <name val="MS Sans Serif"/>
      <family val="2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E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</font>
    <font>
      <sz val="10"/>
      <color indexed="8"/>
      <name val="Times"/>
      <family val="1"/>
    </font>
    <font>
      <sz val="12"/>
      <name val="Times New Roman"/>
      <family val="1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3" fillId="0" borderId="0" xfId="2" applyFont="1"/>
    <xf numFmtId="0" fontId="5" fillId="0" borderId="0" xfId="0" applyFont="1" applyAlignment="1"/>
    <xf numFmtId="0" fontId="6" fillId="0" borderId="0" xfId="3" applyFont="1"/>
    <xf numFmtId="164" fontId="6" fillId="0" borderId="0" xfId="1" applyNumberFormat="1" applyFont="1" applyAlignment="1">
      <alignment horizontal="center"/>
    </xf>
    <xf numFmtId="164" fontId="6" fillId="0" borderId="0" xfId="1" applyNumberFormat="1" applyFont="1"/>
    <xf numFmtId="0" fontId="8" fillId="0" borderId="0" xfId="3" applyFont="1"/>
    <xf numFmtId="0" fontId="7" fillId="0" borderId="0" xfId="3" applyFont="1" applyAlignment="1">
      <alignment horizontal="center"/>
    </xf>
    <xf numFmtId="0" fontId="3" fillId="0" borderId="0" xfId="3" applyFont="1"/>
    <xf numFmtId="164" fontId="3" fillId="0" borderId="0" xfId="1" applyNumberFormat="1" applyFont="1"/>
    <xf numFmtId="164" fontId="3" fillId="0" borderId="0" xfId="1" applyNumberFormat="1" applyFont="1" applyAlignment="1"/>
    <xf numFmtId="0" fontId="6" fillId="0" borderId="0" xfId="3" applyFont="1" applyAlignment="1">
      <alignment horizontal="right"/>
    </xf>
    <xf numFmtId="164" fontId="6" fillId="0" borderId="1" xfId="1" applyNumberFormat="1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6" fillId="0" borderId="2" xfId="3" applyFont="1" applyBorder="1" applyAlignment="1">
      <alignment horizontal="center"/>
    </xf>
    <xf numFmtId="0" fontId="6" fillId="0" borderId="5" xfId="3" applyFont="1" applyBorder="1" applyAlignment="1">
      <alignment horizontal="center" vertical="center"/>
    </xf>
    <xf numFmtId="0" fontId="3" fillId="0" borderId="0" xfId="3" applyFont="1" applyBorder="1" applyAlignment="1">
      <alignment horizontal="right"/>
    </xf>
    <xf numFmtId="0" fontId="3" fillId="0" borderId="0" xfId="3" applyFont="1" applyBorder="1" applyAlignment="1"/>
    <xf numFmtId="164" fontId="3" fillId="0" borderId="0" xfId="1" applyNumberFormat="1" applyFont="1" applyBorder="1" applyAlignment="1"/>
    <xf numFmtId="0" fontId="6" fillId="0" borderId="0" xfId="0" applyFont="1"/>
    <xf numFmtId="165" fontId="3" fillId="0" borderId="0" xfId="3" applyNumberFormat="1" applyFont="1"/>
    <xf numFmtId="0" fontId="6" fillId="0" borderId="0" xfId="0" applyFont="1" applyAlignment="1">
      <alignment wrapText="1"/>
    </xf>
    <xf numFmtId="164" fontId="6" fillId="0" borderId="0" xfId="1" applyNumberFormat="1" applyFont="1" applyAlignment="1">
      <alignment wrapText="1"/>
    </xf>
    <xf numFmtId="0" fontId="3" fillId="0" borderId="0" xfId="3" applyFont="1" applyBorder="1" applyAlignment="1">
      <alignment wrapText="1"/>
    </xf>
    <xf numFmtId="164" fontId="3" fillId="0" borderId="0" xfId="1" applyNumberFormat="1" applyFont="1" applyBorder="1" applyAlignment="1">
      <alignment wrapText="1"/>
    </xf>
    <xf numFmtId="0" fontId="3" fillId="0" borderId="9" xfId="3" applyFont="1" applyBorder="1" applyAlignment="1">
      <alignment horizontal="right"/>
    </xf>
    <xf numFmtId="0" fontId="3" fillId="0" borderId="9" xfId="3" applyFont="1" applyBorder="1" applyAlignment="1"/>
    <xf numFmtId="164" fontId="3" fillId="0" borderId="9" xfId="1" applyNumberFormat="1" applyFont="1" applyBorder="1" applyAlignment="1"/>
    <xf numFmtId="165" fontId="3" fillId="0" borderId="9" xfId="3" applyNumberFormat="1" applyFont="1" applyBorder="1"/>
    <xf numFmtId="165" fontId="3" fillId="0" borderId="0" xfId="3" applyNumberFormat="1" applyFont="1" applyBorder="1"/>
    <xf numFmtId="0" fontId="3" fillId="0" borderId="0" xfId="3" applyFont="1" applyAlignment="1">
      <alignment horizontal="right"/>
    </xf>
    <xf numFmtId="0" fontId="10" fillId="0" borderId="0" xfId="0" applyFont="1"/>
    <xf numFmtId="164" fontId="10" fillId="0" borderId="0" xfId="1" applyNumberFormat="1" applyFont="1"/>
    <xf numFmtId="164" fontId="3" fillId="0" borderId="0" xfId="1" applyNumberFormat="1" applyFont="1" applyAlignment="1">
      <alignment horizontal="right"/>
    </xf>
    <xf numFmtId="164" fontId="3" fillId="0" borderId="0" xfId="3" applyNumberFormat="1" applyFont="1"/>
    <xf numFmtId="0" fontId="2" fillId="0" borderId="1" xfId="3" applyFont="1" applyBorder="1" applyAlignment="1"/>
    <xf numFmtId="0" fontId="2" fillId="0" borderId="2" xfId="3" applyFont="1" applyBorder="1"/>
    <xf numFmtId="0" fontId="2" fillId="0" borderId="5" xfId="3" applyFont="1" applyBorder="1"/>
    <xf numFmtId="0" fontId="6" fillId="0" borderId="5" xfId="3" applyFont="1" applyBorder="1" applyAlignment="1">
      <alignment horizontal="center"/>
    </xf>
    <xf numFmtId="0" fontId="11" fillId="0" borderId="0" xfId="3" applyFont="1"/>
    <xf numFmtId="0" fontId="3" fillId="0" borderId="0" xfId="3" applyFont="1" applyAlignment="1"/>
    <xf numFmtId="0" fontId="3" fillId="0" borderId="0" xfId="0" applyFont="1" applyAlignment="1">
      <alignment wrapText="1"/>
    </xf>
    <xf numFmtId="164" fontId="3" fillId="0" borderId="0" xfId="1" applyNumberFormat="1" applyFont="1" applyAlignment="1">
      <alignment wrapText="1"/>
    </xf>
    <xf numFmtId="0" fontId="3" fillId="0" borderId="0" xfId="0" applyFont="1"/>
    <xf numFmtId="165" fontId="3" fillId="0" borderId="11" xfId="3" applyNumberFormat="1" applyFont="1" applyBorder="1"/>
    <xf numFmtId="164" fontId="2" fillId="0" borderId="0" xfId="3" applyNumberFormat="1" applyFont="1"/>
    <xf numFmtId="0" fontId="2" fillId="0" borderId="0" xfId="3" applyFont="1"/>
    <xf numFmtId="0" fontId="2" fillId="0" borderId="12" xfId="3" applyFont="1" applyBorder="1" applyAlignment="1">
      <alignment horizontal="right"/>
    </xf>
    <xf numFmtId="0" fontId="2" fillId="0" borderId="12" xfId="3" applyFont="1" applyBorder="1"/>
    <xf numFmtId="164" fontId="2" fillId="0" borderId="12" xfId="1" applyNumberFormat="1" applyFont="1" applyBorder="1" applyAlignment="1"/>
    <xf numFmtId="165" fontId="12" fillId="0" borderId="12" xfId="3" applyNumberFormat="1" applyFont="1" applyBorder="1"/>
    <xf numFmtId="165" fontId="12" fillId="0" borderId="5" xfId="3" applyNumberFormat="1" applyFont="1" applyBorder="1"/>
    <xf numFmtId="0" fontId="2" fillId="0" borderId="0" xfId="3" applyFont="1" applyBorder="1" applyAlignment="1">
      <alignment horizontal="right"/>
    </xf>
    <xf numFmtId="0" fontId="2" fillId="0" borderId="0" xfId="3" applyFont="1" applyBorder="1"/>
    <xf numFmtId="164" fontId="2" fillId="0" borderId="0" xfId="1" applyNumberFormat="1" applyFont="1" applyBorder="1"/>
    <xf numFmtId="164" fontId="2" fillId="0" borderId="0" xfId="1" applyNumberFormat="1" applyFont="1" applyBorder="1" applyAlignment="1"/>
    <xf numFmtId="164" fontId="2" fillId="0" borderId="0" xfId="3" applyNumberFormat="1" applyFont="1" applyBorder="1"/>
    <xf numFmtId="0" fontId="6" fillId="0" borderId="0" xfId="0" applyFont="1" applyBorder="1" applyAlignment="1">
      <alignment horizontal="left" wrapText="1"/>
    </xf>
    <xf numFmtId="164" fontId="6" fillId="0" borderId="0" xfId="1" applyNumberFormat="1" applyFont="1" applyBorder="1" applyAlignment="1">
      <alignment horizontal="left" wrapText="1"/>
    </xf>
    <xf numFmtId="164" fontId="3" fillId="0" borderId="0" xfId="1" applyNumberFormat="1" applyFont="1" applyBorder="1"/>
    <xf numFmtId="0" fontId="10" fillId="0" borderId="0" xfId="0" applyFont="1" applyBorder="1"/>
    <xf numFmtId="164" fontId="10" fillId="0" borderId="0" xfId="1" applyNumberFormat="1" applyFont="1" applyBorder="1"/>
    <xf numFmtId="164" fontId="12" fillId="0" borderId="9" xfId="1" applyNumberFormat="1" applyFont="1" applyBorder="1" applyAlignment="1"/>
    <xf numFmtId="0" fontId="12" fillId="0" borderId="0" xfId="4" applyFont="1"/>
    <xf numFmtId="0" fontId="3" fillId="0" borderId="0" xfId="3" applyFont="1" applyBorder="1"/>
    <xf numFmtId="0" fontId="3" fillId="0" borderId="11" xfId="3" applyFont="1" applyBorder="1" applyAlignment="1">
      <alignment horizontal="right"/>
    </xf>
    <xf numFmtId="0" fontId="3" fillId="0" borderId="11" xfId="3" applyFont="1" applyBorder="1" applyAlignment="1"/>
    <xf numFmtId="164" fontId="12" fillId="0" borderId="11" xfId="1" applyNumberFormat="1" applyFont="1" applyBorder="1" applyAlignment="1"/>
    <xf numFmtId="0" fontId="12" fillId="0" borderId="12" xfId="4" applyFont="1" applyBorder="1" applyAlignment="1">
      <alignment horizontal="right"/>
    </xf>
    <xf numFmtId="0" fontId="12" fillId="0" borderId="12" xfId="4" applyFont="1" applyBorder="1"/>
    <xf numFmtId="164" fontId="12" fillId="0" borderId="12" xfId="1" applyNumberFormat="1" applyFont="1" applyBorder="1" applyAlignment="1"/>
    <xf numFmtId="164" fontId="6" fillId="0" borderId="0" xfId="1" applyNumberFormat="1" applyFont="1" applyAlignment="1"/>
    <xf numFmtId="0" fontId="6" fillId="0" borderId="0" xfId="3" applyFont="1" applyAlignment="1"/>
    <xf numFmtId="0" fontId="9" fillId="0" borderId="8" xfId="3" applyFont="1" applyBorder="1" applyAlignment="1">
      <alignment horizontal="center"/>
    </xf>
    <xf numFmtId="0" fontId="6" fillId="0" borderId="3" xfId="3" applyFont="1" applyBorder="1" applyAlignment="1">
      <alignment horizontal="center"/>
    </xf>
    <xf numFmtId="0" fontId="6" fillId="0" borderId="10" xfId="3" applyFont="1" applyBorder="1" applyAlignment="1">
      <alignment horizontal="center"/>
    </xf>
    <xf numFmtId="0" fontId="6" fillId="0" borderId="6" xfId="3" applyFont="1" applyBorder="1" applyAlignment="1">
      <alignment horizontal="center"/>
    </xf>
    <xf numFmtId="164" fontId="6" fillId="0" borderId="1" xfId="1" applyNumberFormat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164" fontId="6" fillId="0" borderId="5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 vertical="center"/>
    </xf>
    <xf numFmtId="164" fontId="6" fillId="0" borderId="7" xfId="1" applyNumberFormat="1" applyFont="1" applyBorder="1" applyAlignment="1">
      <alignment horizontal="center" vertical="center"/>
    </xf>
    <xf numFmtId="0" fontId="9" fillId="0" borderId="0" xfId="3" applyFont="1" applyBorder="1" applyAlignment="1">
      <alignment horizontal="center"/>
    </xf>
    <xf numFmtId="0" fontId="2" fillId="0" borderId="0" xfId="2" applyFont="1" applyAlignment="1">
      <alignment horizontal="center"/>
    </xf>
    <xf numFmtId="0" fontId="7" fillId="0" borderId="0" xfId="3" applyFont="1" applyAlignment="1">
      <alignment horizontal="center"/>
    </xf>
    <xf numFmtId="0" fontId="3" fillId="0" borderId="1" xfId="3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</cellXfs>
  <cellStyles count="5">
    <cellStyle name="Ezres" xfId="1" builtinId="3"/>
    <cellStyle name="Normál" xfId="0" builtinId="0"/>
    <cellStyle name="Normál_KTGV99" xfId="3"/>
    <cellStyle name="Normál_mérleg" xfId="4"/>
    <cellStyle name="Normál_SIKONC9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OCLEX/Sitke/Sitke2020.%20rendelet%20mell&#233;klet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r."/>
      <sheetName val="1. mell."/>
      <sheetName val="2. mell."/>
      <sheetName val="3.mell."/>
      <sheetName val="4.mell."/>
      <sheetName val="5.mell."/>
      <sheetName val="6. mell"/>
      <sheetName val="7..mell."/>
      <sheetName val="8... mell."/>
      <sheetName val="9.. mell."/>
      <sheetName val="10..mell."/>
      <sheetName val="11..mell."/>
      <sheetName val="12.. mell."/>
      <sheetName val="13.. mell."/>
      <sheetName val="14.. mell."/>
      <sheetName val="15.. mell."/>
      <sheetName val="16.. mell."/>
      <sheetName val="17.mell.)"/>
      <sheetName val="18.. mell. "/>
      <sheetName val="19.. mell."/>
      <sheetName val="20. mell.)"/>
      <sheetName val="21.. mell.)"/>
      <sheetName val="22.. mell."/>
      <sheetName val="23.. mell."/>
      <sheetName val="24. mell. )"/>
      <sheetName val="25.. mell."/>
      <sheetName val="26. mell."/>
      <sheetName val="27. mell."/>
      <sheetName val="28. mell."/>
      <sheetName val="29. mell."/>
      <sheetName val="30.mell."/>
      <sheetName val="31.mell."/>
      <sheetName val="32.mell."/>
      <sheetName val="33.mell. "/>
    </sheetNames>
    <sheetDataSet>
      <sheetData sheetId="0"/>
      <sheetData sheetId="1">
        <row r="58">
          <cell r="G58">
            <v>36233972</v>
          </cell>
          <cell r="H58">
            <v>36000439</v>
          </cell>
          <cell r="I58">
            <v>36000439</v>
          </cell>
        </row>
        <row r="64">
          <cell r="H64">
            <v>221276</v>
          </cell>
          <cell r="I64">
            <v>221274</v>
          </cell>
        </row>
        <row r="80">
          <cell r="H80">
            <v>197836475</v>
          </cell>
          <cell r="I80">
            <v>58356314</v>
          </cell>
        </row>
        <row r="98">
          <cell r="G98">
            <v>8300000</v>
          </cell>
          <cell r="H98">
            <v>6128056</v>
          </cell>
          <cell r="I98">
            <v>9209819</v>
          </cell>
        </row>
        <row r="124">
          <cell r="G124">
            <v>11024170</v>
          </cell>
          <cell r="H124">
            <v>11818273</v>
          </cell>
          <cell r="I124">
            <v>7677182</v>
          </cell>
        </row>
        <row r="129">
          <cell r="I129">
            <v>65000</v>
          </cell>
        </row>
        <row r="134">
          <cell r="I134">
            <v>200000</v>
          </cell>
        </row>
        <row r="141">
          <cell r="G141">
            <v>325200</v>
          </cell>
          <cell r="H141">
            <v>325200</v>
          </cell>
          <cell r="I141">
            <v>323200</v>
          </cell>
        </row>
        <row r="142">
          <cell r="G142">
            <v>1952679</v>
          </cell>
          <cell r="H142">
            <v>1952679</v>
          </cell>
        </row>
        <row r="144">
          <cell r="G144">
            <v>6000000</v>
          </cell>
          <cell r="H144">
            <v>6000000</v>
          </cell>
          <cell r="I144">
            <v>3348074</v>
          </cell>
        </row>
        <row r="152">
          <cell r="G152">
            <v>98322035</v>
          </cell>
          <cell r="H152">
            <v>108075284</v>
          </cell>
          <cell r="I152">
            <v>108075284</v>
          </cell>
        </row>
        <row r="153">
          <cell r="I153">
            <v>1279166</v>
          </cell>
        </row>
      </sheetData>
      <sheetData sheetId="2"/>
      <sheetData sheetId="3"/>
      <sheetData sheetId="4"/>
      <sheetData sheetId="5"/>
      <sheetData sheetId="6">
        <row r="44">
          <cell r="J44">
            <v>1449359</v>
          </cell>
          <cell r="K44">
            <v>1449359</v>
          </cell>
          <cell r="L44">
            <v>1449359</v>
          </cell>
        </row>
      </sheetData>
      <sheetData sheetId="7">
        <row r="46">
          <cell r="D46">
            <v>24899963</v>
          </cell>
          <cell r="E46">
            <v>24045373</v>
          </cell>
          <cell r="F46">
            <v>23516331</v>
          </cell>
          <cell r="G46">
            <v>4383764</v>
          </cell>
          <cell r="H46">
            <v>4154110</v>
          </cell>
          <cell r="I46">
            <v>3824693</v>
          </cell>
          <cell r="J46">
            <v>25453443</v>
          </cell>
          <cell r="K46">
            <v>31170241</v>
          </cell>
          <cell r="L46">
            <v>19664553</v>
          </cell>
          <cell r="M46">
            <v>2700000</v>
          </cell>
          <cell r="N46">
            <v>2700000</v>
          </cell>
          <cell r="O46">
            <v>1845300</v>
          </cell>
        </row>
      </sheetData>
      <sheetData sheetId="8">
        <row r="42">
          <cell r="D42">
            <v>10023368</v>
          </cell>
          <cell r="E42">
            <v>127528307</v>
          </cell>
          <cell r="F42">
            <v>6652706</v>
          </cell>
          <cell r="G42">
            <v>87074386</v>
          </cell>
          <cell r="H42">
            <v>160775489</v>
          </cell>
          <cell r="I42">
            <v>82976200</v>
          </cell>
          <cell r="J42">
            <v>3603573</v>
          </cell>
          <cell r="K42">
            <v>3603573</v>
          </cell>
          <cell r="L42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>
    <tabColor rgb="FFFFFF00"/>
  </sheetPr>
  <dimension ref="A2:G70"/>
  <sheetViews>
    <sheetView tabSelected="1" workbookViewId="0">
      <selection activeCell="A3" sqref="A3"/>
    </sheetView>
  </sheetViews>
  <sheetFormatPr defaultRowHeight="12.75" x14ac:dyDescent="0.2"/>
  <cols>
    <col min="1" max="1" width="5.7109375" style="3" customWidth="1"/>
    <col min="2" max="2" width="48.5703125" style="3" customWidth="1"/>
    <col min="3" max="3" width="15.42578125" style="5" customWidth="1"/>
    <col min="4" max="4" width="14.7109375" style="71" customWidth="1"/>
    <col min="5" max="5" width="13.85546875" style="71" customWidth="1"/>
    <col min="6" max="6" width="10.85546875" style="72" customWidth="1"/>
    <col min="7" max="7" width="9.5703125" style="3" customWidth="1"/>
    <col min="8" max="16384" width="9.140625" style="3"/>
  </cols>
  <sheetData>
    <row r="2" spans="1:6" s="1" customFormat="1" x14ac:dyDescent="0.2">
      <c r="A2" s="85"/>
      <c r="B2" s="85"/>
      <c r="C2" s="85"/>
      <c r="D2" s="85"/>
      <c r="E2" s="85"/>
      <c r="F2" s="85"/>
    </row>
    <row r="3" spans="1:6" x14ac:dyDescent="0.2">
      <c r="A3" s="2"/>
      <c r="C3" s="4"/>
      <c r="D3" s="5"/>
      <c r="E3" s="5"/>
      <c r="F3" s="5"/>
    </row>
    <row r="4" spans="1:6" x14ac:dyDescent="0.2">
      <c r="A4" s="2"/>
      <c r="C4" s="4"/>
      <c r="D4" s="5"/>
      <c r="E4" s="5"/>
      <c r="F4" s="5"/>
    </row>
    <row r="6" spans="1:6" s="6" customFormat="1" ht="15.75" x14ac:dyDescent="0.25">
      <c r="A6" s="86" t="s">
        <v>0</v>
      </c>
      <c r="B6" s="86"/>
      <c r="C6" s="86"/>
      <c r="D6" s="86"/>
      <c r="E6" s="86"/>
      <c r="F6" s="86"/>
    </row>
    <row r="7" spans="1:6" s="6" customFormat="1" ht="15.75" x14ac:dyDescent="0.25">
      <c r="A7" s="86" t="s">
        <v>1</v>
      </c>
      <c r="B7" s="86"/>
      <c r="C7" s="86"/>
      <c r="D7" s="86"/>
      <c r="E7" s="86"/>
      <c r="F7" s="86"/>
    </row>
    <row r="8" spans="1:6" s="6" customFormat="1" ht="15.75" x14ac:dyDescent="0.25">
      <c r="A8" s="86" t="s">
        <v>2</v>
      </c>
      <c r="B8" s="86"/>
      <c r="C8" s="86"/>
      <c r="D8" s="86"/>
      <c r="E8" s="86"/>
      <c r="F8" s="86"/>
    </row>
    <row r="9" spans="1:6" s="6" customFormat="1" ht="15.75" x14ac:dyDescent="0.25">
      <c r="A9" s="86" t="s">
        <v>3</v>
      </c>
      <c r="B9" s="86"/>
      <c r="C9" s="86"/>
      <c r="D9" s="86"/>
      <c r="E9" s="86"/>
      <c r="F9" s="86"/>
    </row>
    <row r="10" spans="1:6" s="6" customFormat="1" ht="15.75" x14ac:dyDescent="0.25">
      <c r="A10" s="7"/>
      <c r="B10" s="7"/>
      <c r="C10" s="7"/>
      <c r="D10" s="7"/>
      <c r="E10" s="7"/>
      <c r="F10" s="7"/>
    </row>
    <row r="11" spans="1:6" s="8" customFormat="1" ht="13.5" thickBot="1" x14ac:dyDescent="0.25">
      <c r="C11" s="9"/>
      <c r="D11" s="10"/>
      <c r="E11" s="9"/>
      <c r="F11" s="11" t="s">
        <v>4</v>
      </c>
    </row>
    <row r="12" spans="1:6" s="8" customFormat="1" ht="13.5" thickBot="1" x14ac:dyDescent="0.25">
      <c r="A12" s="87" t="s">
        <v>5</v>
      </c>
      <c r="B12" s="90" t="s">
        <v>6</v>
      </c>
      <c r="C12" s="12" t="s">
        <v>7</v>
      </c>
      <c r="D12" s="12" t="s">
        <v>8</v>
      </c>
      <c r="E12" s="77" t="s">
        <v>9</v>
      </c>
      <c r="F12" s="13" t="s">
        <v>10</v>
      </c>
    </row>
    <row r="13" spans="1:6" s="8" customFormat="1" x14ac:dyDescent="0.2">
      <c r="A13" s="88"/>
      <c r="B13" s="91"/>
      <c r="C13" s="80" t="s">
        <v>11</v>
      </c>
      <c r="D13" s="81"/>
      <c r="E13" s="78"/>
      <c r="F13" s="14"/>
    </row>
    <row r="14" spans="1:6" s="8" customFormat="1" ht="34.5" customHeight="1" thickBot="1" x14ac:dyDescent="0.25">
      <c r="A14" s="89"/>
      <c r="B14" s="92"/>
      <c r="C14" s="82"/>
      <c r="D14" s="83"/>
      <c r="E14" s="79"/>
      <c r="F14" s="15" t="s">
        <v>12</v>
      </c>
    </row>
    <row r="15" spans="1:6" s="8" customFormat="1" ht="20.25" customHeight="1" x14ac:dyDescent="0.25">
      <c r="A15" s="73" t="s">
        <v>13</v>
      </c>
      <c r="B15" s="73"/>
      <c r="C15" s="73"/>
      <c r="D15" s="73"/>
      <c r="E15" s="73"/>
      <c r="F15" s="73"/>
    </row>
    <row r="16" spans="1:6" s="8" customFormat="1" ht="20.25" customHeight="1" x14ac:dyDescent="0.2">
      <c r="A16" s="16" t="s">
        <v>14</v>
      </c>
      <c r="B16" s="17" t="s">
        <v>15</v>
      </c>
      <c r="C16" s="18"/>
      <c r="D16" s="18"/>
      <c r="E16" s="9"/>
    </row>
    <row r="17" spans="1:6" s="8" customFormat="1" ht="20.25" customHeight="1" x14ac:dyDescent="0.2">
      <c r="A17" s="16" t="s">
        <v>16</v>
      </c>
      <c r="B17" s="19" t="s">
        <v>17</v>
      </c>
      <c r="C17" s="5">
        <f>'[1]1. mell.'!G58</f>
        <v>36233972</v>
      </c>
      <c r="D17" s="18">
        <f>'[1]1. mell.'!H58</f>
        <v>36000439</v>
      </c>
      <c r="E17" s="18">
        <f>'[1]1. mell.'!I58</f>
        <v>36000439</v>
      </c>
      <c r="F17" s="20">
        <f>E17/D17*100</f>
        <v>100</v>
      </c>
    </row>
    <row r="18" spans="1:6" s="8" customFormat="1" ht="25.5" x14ac:dyDescent="0.2">
      <c r="A18" s="16" t="s">
        <v>18</v>
      </c>
      <c r="B18" s="21" t="s">
        <v>19</v>
      </c>
      <c r="C18" s="22">
        <f>'[1]1. mell.'!G64</f>
        <v>0</v>
      </c>
      <c r="D18" s="18">
        <f>'[1]1. mell.'!H64</f>
        <v>221276</v>
      </c>
      <c r="E18" s="18">
        <f>'[1]1. mell.'!I64</f>
        <v>221274</v>
      </c>
      <c r="F18" s="20">
        <f t="shared" ref="F18:F35" si="0">E18/D18*100</f>
        <v>99.999096151412715</v>
      </c>
    </row>
    <row r="19" spans="1:6" s="8" customFormat="1" ht="20.25" customHeight="1" x14ac:dyDescent="0.2">
      <c r="A19" s="16" t="s">
        <v>20</v>
      </c>
      <c r="B19" s="17" t="s">
        <v>21</v>
      </c>
      <c r="C19" s="18">
        <f>'[1]1. mell.'!G98</f>
        <v>8300000</v>
      </c>
      <c r="D19" s="18">
        <f>'[1]1. mell.'!H98</f>
        <v>6128056</v>
      </c>
      <c r="E19" s="18">
        <f>'[1]1. mell.'!I98</f>
        <v>9209819</v>
      </c>
      <c r="F19" s="20">
        <f t="shared" si="0"/>
        <v>150.28940662422144</v>
      </c>
    </row>
    <row r="20" spans="1:6" s="8" customFormat="1" ht="20.25" customHeight="1" x14ac:dyDescent="0.2">
      <c r="A20" s="16" t="s">
        <v>22</v>
      </c>
      <c r="B20" s="17" t="s">
        <v>23</v>
      </c>
      <c r="C20" s="18">
        <f>'[1]1. mell.'!G124</f>
        <v>11024170</v>
      </c>
      <c r="D20" s="18">
        <f>'[1]1. mell.'!H124</f>
        <v>11818273</v>
      </c>
      <c r="E20" s="18">
        <f>'[1]1. mell.'!I124</f>
        <v>7677182</v>
      </c>
      <c r="F20" s="20">
        <f t="shared" si="0"/>
        <v>64.960269575766276</v>
      </c>
    </row>
    <row r="21" spans="1:6" s="8" customFormat="1" ht="20.25" customHeight="1" x14ac:dyDescent="0.2">
      <c r="A21" s="16" t="s">
        <v>24</v>
      </c>
      <c r="B21" s="23" t="s">
        <v>25</v>
      </c>
      <c r="C21" s="24"/>
      <c r="D21" s="18"/>
      <c r="E21" s="18">
        <f>'[1]1. mell.'!I134</f>
        <v>200000</v>
      </c>
      <c r="F21" s="20"/>
    </row>
    <row r="22" spans="1:6" s="8" customFormat="1" ht="36" customHeight="1" x14ac:dyDescent="0.2">
      <c r="A22" s="16" t="s">
        <v>26</v>
      </c>
      <c r="B22" s="21" t="s">
        <v>27</v>
      </c>
      <c r="C22" s="22"/>
      <c r="D22" s="18"/>
      <c r="E22" s="18"/>
      <c r="F22" s="20"/>
    </row>
    <row r="23" spans="1:6" s="8" customFormat="1" ht="20.25" customHeight="1" x14ac:dyDescent="0.2">
      <c r="A23" s="16" t="s">
        <v>28</v>
      </c>
      <c r="B23" s="19" t="s">
        <v>29</v>
      </c>
      <c r="C23" s="5"/>
      <c r="D23" s="18"/>
      <c r="E23" s="9"/>
    </row>
    <row r="24" spans="1:6" s="8" customFormat="1" ht="36" customHeight="1" x14ac:dyDescent="0.2">
      <c r="A24" s="25" t="s">
        <v>30</v>
      </c>
      <c r="B24" s="26" t="s">
        <v>31</v>
      </c>
      <c r="C24" s="27">
        <f>SUM(C17:C23)</f>
        <v>55558142</v>
      </c>
      <c r="D24" s="27">
        <f>SUM(D17:D23)</f>
        <v>54168044</v>
      </c>
      <c r="E24" s="27">
        <f>SUM(E17:E23)</f>
        <v>53308714</v>
      </c>
      <c r="F24" s="28">
        <f t="shared" si="0"/>
        <v>98.413584954258269</v>
      </c>
    </row>
    <row r="25" spans="1:6" s="8" customFormat="1" ht="19.5" customHeight="1" x14ac:dyDescent="0.2">
      <c r="A25" s="16"/>
      <c r="B25" s="17"/>
      <c r="C25" s="18"/>
      <c r="D25" s="18"/>
      <c r="E25" s="18"/>
      <c r="F25" s="29"/>
    </row>
    <row r="26" spans="1:6" s="8" customFormat="1" ht="21" customHeight="1" x14ac:dyDescent="0.2">
      <c r="A26" s="30" t="s">
        <v>32</v>
      </c>
      <c r="B26" s="17" t="s">
        <v>33</v>
      </c>
      <c r="C26" s="18">
        <f>'[1]7..mell.'!D46</f>
        <v>24899963</v>
      </c>
      <c r="D26" s="9">
        <f>'[1]7..mell.'!E46</f>
        <v>24045373</v>
      </c>
      <c r="E26" s="9">
        <f>'[1]7..mell.'!F46</f>
        <v>23516331</v>
      </c>
      <c r="F26" s="20">
        <f t="shared" si="0"/>
        <v>97.799817869325636</v>
      </c>
    </row>
    <row r="27" spans="1:6" s="8" customFormat="1" ht="18.75" customHeight="1" x14ac:dyDescent="0.2">
      <c r="A27" s="30" t="s">
        <v>34</v>
      </c>
      <c r="B27" s="21" t="s">
        <v>35</v>
      </c>
      <c r="C27" s="18">
        <f>'[1]7..mell.'!G46</f>
        <v>4383764</v>
      </c>
      <c r="D27" s="9">
        <f>'[1]7..mell.'!H46</f>
        <v>4154110</v>
      </c>
      <c r="E27" s="9">
        <f>'[1]7..mell.'!I46</f>
        <v>3824693</v>
      </c>
      <c r="F27" s="20">
        <f t="shared" si="0"/>
        <v>92.070094436594118</v>
      </c>
    </row>
    <row r="28" spans="1:6" s="8" customFormat="1" ht="21" customHeight="1" x14ac:dyDescent="0.2">
      <c r="A28" s="30" t="s">
        <v>36</v>
      </c>
      <c r="B28" s="31" t="s">
        <v>37</v>
      </c>
      <c r="C28" s="32">
        <f>'[1]7..mell.'!J46</f>
        <v>25453443</v>
      </c>
      <c r="D28" s="9">
        <f>'[1]7..mell.'!K46</f>
        <v>31170241</v>
      </c>
      <c r="E28" s="9">
        <f>'[1]7..mell.'!L46</f>
        <v>19664553</v>
      </c>
      <c r="F28" s="20">
        <f t="shared" si="0"/>
        <v>63.087587291994311</v>
      </c>
    </row>
    <row r="29" spans="1:6" s="8" customFormat="1" ht="23.25" customHeight="1" x14ac:dyDescent="0.2">
      <c r="A29" s="30" t="s">
        <v>38</v>
      </c>
      <c r="B29" s="31" t="s">
        <v>39</v>
      </c>
      <c r="C29" s="32">
        <f>'[1]7..mell.'!M46</f>
        <v>2700000</v>
      </c>
      <c r="D29" s="9">
        <f>'[1]7..mell.'!N46</f>
        <v>2700000</v>
      </c>
      <c r="E29" s="9">
        <f>'[1]7..mell.'!O46</f>
        <v>1845300</v>
      </c>
      <c r="F29" s="20">
        <f t="shared" si="0"/>
        <v>68.344444444444434</v>
      </c>
    </row>
    <row r="30" spans="1:6" s="8" customFormat="1" ht="24" customHeight="1" x14ac:dyDescent="0.2">
      <c r="A30" s="30" t="s">
        <v>40</v>
      </c>
      <c r="B30" s="31" t="s">
        <v>41</v>
      </c>
      <c r="C30" s="32"/>
      <c r="D30" s="9"/>
      <c r="E30" s="9"/>
      <c r="F30" s="20"/>
    </row>
    <row r="31" spans="1:6" s="8" customFormat="1" ht="17.25" customHeight="1" x14ac:dyDescent="0.2">
      <c r="A31" s="30" t="s">
        <v>42</v>
      </c>
      <c r="B31" s="21" t="s">
        <v>43</v>
      </c>
      <c r="C31" s="32">
        <v>1300000</v>
      </c>
      <c r="D31" s="9">
        <f>1300000+76911+89479</f>
        <v>1466390</v>
      </c>
      <c r="E31" s="9">
        <f>700000+89479+76911+148400</f>
        <v>1014790</v>
      </c>
      <c r="F31" s="20">
        <f>E31/D31*100</f>
        <v>69.203281528106444</v>
      </c>
    </row>
    <row r="32" spans="1:6" s="8" customFormat="1" ht="25.5" customHeight="1" x14ac:dyDescent="0.2">
      <c r="A32" s="30" t="s">
        <v>44</v>
      </c>
      <c r="B32" s="21" t="s">
        <v>45</v>
      </c>
      <c r="C32" s="22"/>
      <c r="D32" s="33"/>
      <c r="E32" s="9"/>
      <c r="F32" s="20"/>
    </row>
    <row r="33" spans="1:7" s="8" customFormat="1" ht="22.5" customHeight="1" x14ac:dyDescent="0.2">
      <c r="A33" s="30" t="s">
        <v>46</v>
      </c>
      <c r="B33" s="21" t="s">
        <v>47</v>
      </c>
      <c r="C33" s="32">
        <f>675000+120000+445200+30000</f>
        <v>1270200</v>
      </c>
      <c r="D33" s="33">
        <v>1270200</v>
      </c>
      <c r="E33" s="9">
        <f>675000+30000+296700</f>
        <v>1001700</v>
      </c>
      <c r="F33" s="20">
        <f>E33/D33*100</f>
        <v>78.861596598960787</v>
      </c>
    </row>
    <row r="34" spans="1:7" s="8" customFormat="1" ht="24.75" customHeight="1" x14ac:dyDescent="0.2">
      <c r="A34" s="30" t="s">
        <v>48</v>
      </c>
      <c r="B34" s="31" t="s">
        <v>49</v>
      </c>
      <c r="C34" s="32"/>
      <c r="D34" s="10">
        <v>10194640</v>
      </c>
      <c r="E34" s="9"/>
      <c r="F34" s="20"/>
    </row>
    <row r="35" spans="1:7" s="8" customFormat="1" ht="33.75" customHeight="1" x14ac:dyDescent="0.2">
      <c r="A35" s="25" t="s">
        <v>50</v>
      </c>
      <c r="B35" s="26" t="s">
        <v>51</v>
      </c>
      <c r="C35" s="27">
        <f>SUM(C26:C34)</f>
        <v>60007370</v>
      </c>
      <c r="D35" s="27">
        <f>SUM(D26:D34)</f>
        <v>75000954</v>
      </c>
      <c r="E35" s="27">
        <f>SUM(E26:E34)</f>
        <v>50867367</v>
      </c>
      <c r="F35" s="28">
        <f t="shared" si="0"/>
        <v>67.822293300429209</v>
      </c>
      <c r="G35" s="34"/>
    </row>
    <row r="36" spans="1:7" s="8" customFormat="1" ht="33.75" customHeight="1" x14ac:dyDescent="0.2">
      <c r="A36" s="16"/>
      <c r="B36" s="17"/>
      <c r="C36" s="18"/>
      <c r="D36" s="18"/>
      <c r="E36" s="18"/>
      <c r="F36" s="18"/>
      <c r="G36" s="34"/>
    </row>
    <row r="37" spans="1:7" s="8" customFormat="1" ht="33.75" customHeight="1" x14ac:dyDescent="0.2">
      <c r="A37" s="16"/>
      <c r="B37" s="17"/>
      <c r="C37" s="18"/>
      <c r="D37" s="18"/>
      <c r="E37" s="18"/>
      <c r="F37" s="18"/>
      <c r="G37" s="34"/>
    </row>
    <row r="38" spans="1:7" s="8" customFormat="1" ht="33.75" customHeight="1" x14ac:dyDescent="0.2">
      <c r="A38" s="16"/>
      <c r="B38" s="17"/>
      <c r="C38" s="18"/>
      <c r="D38" s="18"/>
      <c r="E38" s="18"/>
      <c r="F38" s="18"/>
      <c r="G38" s="34"/>
    </row>
    <row r="39" spans="1:7" s="8" customFormat="1" ht="33.75" customHeight="1" x14ac:dyDescent="0.2">
      <c r="A39" s="16"/>
      <c r="B39" s="17"/>
      <c r="C39" s="18"/>
      <c r="D39" s="18"/>
      <c r="E39" s="18"/>
      <c r="F39" s="18"/>
      <c r="G39" s="34"/>
    </row>
    <row r="40" spans="1:7" s="8" customFormat="1" ht="33.75" customHeight="1" x14ac:dyDescent="0.2">
      <c r="A40" s="16"/>
      <c r="B40" s="17"/>
      <c r="C40" s="18"/>
      <c r="D40" s="18"/>
      <c r="E40" s="18"/>
      <c r="F40" s="18"/>
      <c r="G40" s="34"/>
    </row>
    <row r="41" spans="1:7" s="8" customFormat="1" ht="13.5" thickBot="1" x14ac:dyDescent="0.25">
      <c r="A41" s="16"/>
      <c r="B41" s="17"/>
      <c r="C41" s="18"/>
      <c r="D41" s="18"/>
      <c r="E41" s="18"/>
      <c r="F41" s="18"/>
      <c r="G41" s="34"/>
    </row>
    <row r="42" spans="1:7" s="8" customFormat="1" ht="13.5" thickBot="1" x14ac:dyDescent="0.25">
      <c r="A42" s="35" t="s">
        <v>52</v>
      </c>
      <c r="B42" s="74" t="s">
        <v>6</v>
      </c>
      <c r="C42" s="12" t="s">
        <v>7</v>
      </c>
      <c r="D42" s="12" t="s">
        <v>8</v>
      </c>
      <c r="E42" s="77" t="s">
        <v>9</v>
      </c>
      <c r="F42" s="13" t="s">
        <v>10</v>
      </c>
    </row>
    <row r="43" spans="1:7" s="8" customFormat="1" x14ac:dyDescent="0.2">
      <c r="A43" s="36"/>
      <c r="B43" s="75"/>
      <c r="C43" s="80" t="s">
        <v>11</v>
      </c>
      <c r="D43" s="81"/>
      <c r="E43" s="78"/>
      <c r="F43" s="14"/>
    </row>
    <row r="44" spans="1:7" s="8" customFormat="1" ht="34.5" customHeight="1" thickBot="1" x14ac:dyDescent="0.25">
      <c r="A44" s="37" t="s">
        <v>53</v>
      </c>
      <c r="B44" s="76"/>
      <c r="C44" s="82"/>
      <c r="D44" s="83"/>
      <c r="E44" s="79"/>
      <c r="F44" s="38" t="s">
        <v>12</v>
      </c>
    </row>
    <row r="45" spans="1:7" s="39" customFormat="1" ht="21" customHeight="1" x14ac:dyDescent="0.25">
      <c r="A45" s="73" t="s">
        <v>54</v>
      </c>
      <c r="B45" s="73"/>
      <c r="C45" s="73"/>
      <c r="D45" s="73"/>
      <c r="E45" s="73"/>
      <c r="F45" s="73"/>
    </row>
    <row r="46" spans="1:7" s="8" customFormat="1" ht="21" customHeight="1" x14ac:dyDescent="0.2">
      <c r="A46" s="30" t="s">
        <v>55</v>
      </c>
      <c r="B46" s="40" t="s">
        <v>56</v>
      </c>
      <c r="C46" s="10">
        <f>'[1]1. mell.'!G80</f>
        <v>0</v>
      </c>
      <c r="D46" s="10">
        <f>'[1]1. mell.'!H80</f>
        <v>197836475</v>
      </c>
      <c r="E46" s="9">
        <f>'[1]1. mell.'!I80</f>
        <v>58356314</v>
      </c>
      <c r="F46" s="20">
        <f t="shared" ref="F46:F58" si="1">E46/D46*100</f>
        <v>29.497247158290708</v>
      </c>
    </row>
    <row r="47" spans="1:7" s="8" customFormat="1" ht="21" customHeight="1" x14ac:dyDescent="0.2">
      <c r="A47" s="30" t="s">
        <v>57</v>
      </c>
      <c r="B47" s="40" t="s">
        <v>58</v>
      </c>
      <c r="C47" s="10"/>
      <c r="D47" s="10"/>
      <c r="E47" s="9">
        <f>'[1]1. mell.'!I129</f>
        <v>65000</v>
      </c>
      <c r="F47" s="20"/>
    </row>
    <row r="48" spans="1:7" s="8" customFormat="1" ht="21" customHeight="1" x14ac:dyDescent="0.2">
      <c r="A48" s="30" t="s">
        <v>59</v>
      </c>
      <c r="B48" s="23" t="s">
        <v>60</v>
      </c>
      <c r="C48" s="24"/>
      <c r="D48" s="10"/>
      <c r="E48" s="9"/>
      <c r="F48" s="20"/>
    </row>
    <row r="49" spans="1:7" s="8" customFormat="1" ht="31.5" customHeight="1" x14ac:dyDescent="0.2">
      <c r="A49" s="30" t="s">
        <v>61</v>
      </c>
      <c r="B49" s="41" t="s">
        <v>62</v>
      </c>
      <c r="C49" s="42">
        <f>'[1]1. mell.'!G141+'[1]1. mell.'!G142</f>
        <v>2277879</v>
      </c>
      <c r="D49" s="10">
        <f>'[1]1. mell.'!H141+'[1]1. mell.'!H142</f>
        <v>2277879</v>
      </c>
      <c r="E49" s="9">
        <f>'[1]1. mell.'!I141</f>
        <v>323200</v>
      </c>
      <c r="F49" s="20">
        <f t="shared" si="1"/>
        <v>14.188637763463291</v>
      </c>
    </row>
    <row r="50" spans="1:7" s="8" customFormat="1" ht="21" customHeight="1" x14ac:dyDescent="0.2">
      <c r="A50" s="30" t="s">
        <v>63</v>
      </c>
      <c r="B50" s="43" t="s">
        <v>64</v>
      </c>
      <c r="C50" s="9">
        <f>'[1]1. mell.'!G144</f>
        <v>6000000</v>
      </c>
      <c r="D50" s="10">
        <f>'[1]1. mell.'!H144</f>
        <v>6000000</v>
      </c>
      <c r="E50" s="9">
        <f>'[1]1. mell.'!I144</f>
        <v>3348074</v>
      </c>
      <c r="F50" s="20"/>
    </row>
    <row r="51" spans="1:7" s="8" customFormat="1" ht="34.5" customHeight="1" x14ac:dyDescent="0.2">
      <c r="A51" s="25" t="s">
        <v>65</v>
      </c>
      <c r="B51" s="26" t="s">
        <v>66</v>
      </c>
      <c r="C51" s="27">
        <f>SUM(C46:C50)</f>
        <v>8277879</v>
      </c>
      <c r="D51" s="27">
        <f>SUM(D46:D50)</f>
        <v>206114354</v>
      </c>
      <c r="E51" s="27">
        <f>SUM(E46:E50)</f>
        <v>62092588</v>
      </c>
      <c r="F51" s="28">
        <f t="shared" si="1"/>
        <v>30.125309952940004</v>
      </c>
    </row>
    <row r="52" spans="1:7" s="8" customFormat="1" ht="21" customHeight="1" x14ac:dyDescent="0.2">
      <c r="A52" s="30" t="s">
        <v>67</v>
      </c>
      <c r="B52" s="40" t="s">
        <v>68</v>
      </c>
      <c r="C52" s="10">
        <f>'[1]8... mell.'!D42</f>
        <v>10023368</v>
      </c>
      <c r="D52" s="10">
        <f>'[1]8... mell.'!E42</f>
        <v>127528307</v>
      </c>
      <c r="E52" s="9">
        <f>'[1]8... mell.'!F42</f>
        <v>6652706</v>
      </c>
      <c r="F52" s="20">
        <f t="shared" si="1"/>
        <v>5.2166504492214427</v>
      </c>
    </row>
    <row r="53" spans="1:7" s="8" customFormat="1" ht="21" customHeight="1" x14ac:dyDescent="0.2">
      <c r="A53" s="30" t="s">
        <v>69</v>
      </c>
      <c r="B53" s="40" t="s">
        <v>70</v>
      </c>
      <c r="C53" s="10">
        <f>'[1]8... mell.'!G42</f>
        <v>87074386</v>
      </c>
      <c r="D53" s="10">
        <f>'[1]8... mell.'!H42</f>
        <v>160775489</v>
      </c>
      <c r="E53" s="9">
        <f>'[1]8... mell.'!I42</f>
        <v>82976200</v>
      </c>
      <c r="F53" s="20">
        <f t="shared" si="1"/>
        <v>51.609981419493614</v>
      </c>
    </row>
    <row r="54" spans="1:7" s="8" customFormat="1" ht="21" customHeight="1" x14ac:dyDescent="0.2">
      <c r="A54" s="30" t="s">
        <v>71</v>
      </c>
      <c r="B54" s="23" t="s">
        <v>72</v>
      </c>
      <c r="C54" s="24"/>
      <c r="D54" s="10"/>
      <c r="E54" s="9"/>
      <c r="F54" s="20"/>
    </row>
    <row r="55" spans="1:7" s="8" customFormat="1" ht="21" customHeight="1" x14ac:dyDescent="0.2">
      <c r="A55" s="30" t="s">
        <v>73</v>
      </c>
      <c r="B55" s="31" t="s">
        <v>74</v>
      </c>
      <c r="C55" s="32">
        <f>'[1]8... mell.'!J42</f>
        <v>3603573</v>
      </c>
      <c r="D55" s="10">
        <f>'[1]8... mell.'!K42</f>
        <v>3603573</v>
      </c>
      <c r="E55" s="9">
        <f>'[1]8... mell.'!L42</f>
        <v>0</v>
      </c>
      <c r="F55" s="20"/>
    </row>
    <row r="56" spans="1:7" s="46" customFormat="1" ht="33" customHeight="1" thickBot="1" x14ac:dyDescent="0.25">
      <c r="A56" s="25" t="s">
        <v>75</v>
      </c>
      <c r="B56" s="26" t="s">
        <v>76</v>
      </c>
      <c r="C56" s="27">
        <f>SUM(C52:C55)</f>
        <v>100701327</v>
      </c>
      <c r="D56" s="27">
        <f>SUM(D52:D55)</f>
        <v>291907369</v>
      </c>
      <c r="E56" s="27">
        <f>SUM(E52:E55)</f>
        <v>89628906</v>
      </c>
      <c r="F56" s="44">
        <f t="shared" si="1"/>
        <v>30.704571216220305</v>
      </c>
      <c r="G56" s="45"/>
    </row>
    <row r="57" spans="1:7" s="46" customFormat="1" ht="33" customHeight="1" thickBot="1" x14ac:dyDescent="0.25">
      <c r="A57" s="47" t="s">
        <v>77</v>
      </c>
      <c r="B57" s="48" t="s">
        <v>78</v>
      </c>
      <c r="C57" s="49">
        <f>C24+C51</f>
        <v>63836021</v>
      </c>
      <c r="D57" s="49">
        <f>D24+D51</f>
        <v>260282398</v>
      </c>
      <c r="E57" s="49">
        <f>E24+E51</f>
        <v>115401302</v>
      </c>
      <c r="F57" s="50">
        <f t="shared" si="1"/>
        <v>44.33695973555615</v>
      </c>
    </row>
    <row r="58" spans="1:7" s="46" customFormat="1" ht="33" customHeight="1" thickBot="1" x14ac:dyDescent="0.25">
      <c r="A58" s="47" t="s">
        <v>79</v>
      </c>
      <c r="B58" s="48" t="s">
        <v>80</v>
      </c>
      <c r="C58" s="49">
        <f>C35+C56</f>
        <v>160708697</v>
      </c>
      <c r="D58" s="49">
        <f>D35+D56</f>
        <v>366908323</v>
      </c>
      <c r="E58" s="49">
        <f>E35+E56</f>
        <v>140496273</v>
      </c>
      <c r="F58" s="51">
        <f t="shared" si="1"/>
        <v>38.2919285807534</v>
      </c>
      <c r="G58" s="45"/>
    </row>
    <row r="59" spans="1:7" s="46" customFormat="1" x14ac:dyDescent="0.2">
      <c r="A59" s="52"/>
      <c r="B59" s="53"/>
      <c r="C59" s="54"/>
      <c r="D59" s="55"/>
      <c r="E59" s="55"/>
      <c r="F59" s="55"/>
      <c r="G59" s="56"/>
    </row>
    <row r="60" spans="1:7" s="39" customFormat="1" ht="20.25" customHeight="1" x14ac:dyDescent="0.25">
      <c r="A60" s="84" t="s">
        <v>81</v>
      </c>
      <c r="B60" s="84"/>
      <c r="C60" s="84"/>
      <c r="D60" s="84"/>
      <c r="E60" s="84"/>
      <c r="F60" s="84"/>
    </row>
    <row r="61" spans="1:7" s="8" customFormat="1" x14ac:dyDescent="0.2">
      <c r="A61" s="16" t="s">
        <v>82</v>
      </c>
      <c r="B61" s="57" t="s">
        <v>83</v>
      </c>
      <c r="C61" s="58"/>
      <c r="D61" s="18"/>
      <c r="E61" s="59"/>
      <c r="F61" s="20"/>
    </row>
    <row r="62" spans="1:7" s="8" customFormat="1" ht="20.25" customHeight="1" x14ac:dyDescent="0.2">
      <c r="A62" s="16" t="s">
        <v>84</v>
      </c>
      <c r="B62" s="60" t="s">
        <v>85</v>
      </c>
      <c r="C62" s="61">
        <f>'[1]1. mell.'!G152</f>
        <v>98322035</v>
      </c>
      <c r="D62" s="18">
        <f>'[1]1. mell.'!H152</f>
        <v>108075284</v>
      </c>
      <c r="E62" s="59">
        <f>'[1]1. mell.'!I152</f>
        <v>108075284</v>
      </c>
      <c r="F62" s="20">
        <f>E62/D62*100</f>
        <v>100</v>
      </c>
    </row>
    <row r="63" spans="1:7" s="8" customFormat="1" ht="20.25" customHeight="1" x14ac:dyDescent="0.2">
      <c r="A63" s="16" t="s">
        <v>65</v>
      </c>
      <c r="B63" s="60" t="s">
        <v>86</v>
      </c>
      <c r="C63" s="61"/>
      <c r="D63" s="18">
        <f>'[1]1. mell.'!H153</f>
        <v>0</v>
      </c>
      <c r="E63" s="59">
        <f>'[1]1. mell.'!I153</f>
        <v>1279166</v>
      </c>
      <c r="F63" s="20"/>
    </row>
    <row r="64" spans="1:7" s="63" customFormat="1" ht="32.25" customHeight="1" x14ac:dyDescent="0.2">
      <c r="A64" s="25" t="s">
        <v>87</v>
      </c>
      <c r="B64" s="26" t="s">
        <v>88</v>
      </c>
      <c r="C64" s="27">
        <f>SUM(C61:C63)</f>
        <v>98322035</v>
      </c>
      <c r="D64" s="62">
        <f>SUM(D61:D63)</f>
        <v>108075284</v>
      </c>
      <c r="E64" s="62">
        <f>SUM(E61:E63)</f>
        <v>109354450</v>
      </c>
      <c r="F64" s="28">
        <f>E64/D64*100</f>
        <v>101.18358791451337</v>
      </c>
    </row>
    <row r="65" spans="1:6" s="8" customFormat="1" x14ac:dyDescent="0.2">
      <c r="A65" s="16" t="s">
        <v>89</v>
      </c>
      <c r="B65" s="60" t="s">
        <v>90</v>
      </c>
      <c r="C65" s="61"/>
      <c r="D65" s="18"/>
      <c r="E65" s="59"/>
      <c r="F65" s="64"/>
    </row>
    <row r="66" spans="1:6" s="8" customFormat="1" x14ac:dyDescent="0.2">
      <c r="A66" s="16" t="s">
        <v>91</v>
      </c>
      <c r="B66" s="60" t="s">
        <v>92</v>
      </c>
      <c r="C66" s="61"/>
      <c r="D66" s="18"/>
      <c r="E66" s="59"/>
      <c r="F66" s="64"/>
    </row>
    <row r="67" spans="1:6" s="8" customFormat="1" x14ac:dyDescent="0.2">
      <c r="A67" s="30" t="s">
        <v>93</v>
      </c>
      <c r="B67" s="60" t="s">
        <v>94</v>
      </c>
      <c r="C67" s="61">
        <f>'[1]6. mell'!J44</f>
        <v>1449359</v>
      </c>
      <c r="D67" s="18">
        <f>'[1]6. mell'!K44</f>
        <v>1449359</v>
      </c>
      <c r="E67" s="59">
        <f>'[1]6. mell'!L44</f>
        <v>1449359</v>
      </c>
      <c r="F67" s="20">
        <f>E67/D67*100</f>
        <v>100</v>
      </c>
    </row>
    <row r="68" spans="1:6" s="63" customFormat="1" ht="32.25" customHeight="1" thickBot="1" x14ac:dyDescent="0.25">
      <c r="A68" s="65" t="s">
        <v>95</v>
      </c>
      <c r="B68" s="66" t="s">
        <v>96</v>
      </c>
      <c r="C68" s="67">
        <f>SUM(C65:C67)</f>
        <v>1449359</v>
      </c>
      <c r="D68" s="67">
        <f>SUM(D65:D67)</f>
        <v>1449359</v>
      </c>
      <c r="E68" s="67">
        <f>SUM(E65:E67)</f>
        <v>1449359</v>
      </c>
      <c r="F68" s="44">
        <f>E68/D68*100</f>
        <v>100</v>
      </c>
    </row>
    <row r="69" spans="1:6" s="63" customFormat="1" ht="32.25" customHeight="1" thickBot="1" x14ac:dyDescent="0.25">
      <c r="A69" s="68" t="s">
        <v>97</v>
      </c>
      <c r="B69" s="69" t="s">
        <v>98</v>
      </c>
      <c r="C69" s="70">
        <f>C57+C64</f>
        <v>162158056</v>
      </c>
      <c r="D69" s="70">
        <f>D57+D64</f>
        <v>368357682</v>
      </c>
      <c r="E69" s="70">
        <f>E57+E64</f>
        <v>224755752</v>
      </c>
      <c r="F69" s="50">
        <f>E69/D69*100</f>
        <v>61.015627739779298</v>
      </c>
    </row>
    <row r="70" spans="1:6" s="8" customFormat="1" ht="32.25" customHeight="1" thickBot="1" x14ac:dyDescent="0.25">
      <c r="A70" s="68" t="s">
        <v>99</v>
      </c>
      <c r="B70" s="69" t="s">
        <v>100</v>
      </c>
      <c r="C70" s="70">
        <f>C58+C68</f>
        <v>162158056</v>
      </c>
      <c r="D70" s="70">
        <f>D58+D68</f>
        <v>368357682</v>
      </c>
      <c r="E70" s="70">
        <f>E58+E68</f>
        <v>141945632</v>
      </c>
      <c r="F70" s="51">
        <f>E70/D70*100</f>
        <v>38.534728318764913</v>
      </c>
    </row>
  </sheetData>
  <mergeCells count="15">
    <mergeCell ref="A60:F60"/>
    <mergeCell ref="A2:F2"/>
    <mergeCell ref="A6:F6"/>
    <mergeCell ref="A7:F7"/>
    <mergeCell ref="A8:F8"/>
    <mergeCell ref="A9:F9"/>
    <mergeCell ref="A12:A14"/>
    <mergeCell ref="B12:B14"/>
    <mergeCell ref="E12:E14"/>
    <mergeCell ref="C13:D14"/>
    <mergeCell ref="A15:F15"/>
    <mergeCell ref="B42:B44"/>
    <mergeCell ref="E42:E44"/>
    <mergeCell ref="C43:D44"/>
    <mergeCell ref="A45:F45"/>
  </mergeCells>
  <printOptions horizontalCentered="1"/>
  <pageMargins left="0" right="0" top="0.59055118110236227" bottom="0.59055118110236227" header="0.51181102362204722" footer="0.51181102362204722"/>
  <pageSetup paperSize="9" scale="90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14. melléklet</vt:lpstr>
    </vt:vector>
  </TitlesOfParts>
  <Company>hivatal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Biróné Kálmán Andrea</cp:lastModifiedBy>
  <dcterms:created xsi:type="dcterms:W3CDTF">2021-05-27T09:28:59Z</dcterms:created>
  <dcterms:modified xsi:type="dcterms:W3CDTF">2021-05-27T11:19:17Z</dcterms:modified>
</cp:coreProperties>
</file>