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1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C49" i="1"/>
  <c r="E46" i="1"/>
  <c r="C44" i="1"/>
  <c r="C43" i="1"/>
  <c r="C42" i="1"/>
  <c r="E40" i="1" s="1"/>
  <c r="C39" i="1"/>
  <c r="C38" i="1"/>
  <c r="C37" i="1"/>
  <c r="C36" i="1"/>
  <c r="C35" i="1"/>
  <c r="C34" i="1"/>
  <c r="E32" i="1"/>
  <c r="C28" i="1"/>
  <c r="C27" i="1"/>
  <c r="E26" i="1"/>
  <c r="E22" i="1"/>
  <c r="E20" i="1"/>
  <c r="E18" i="1"/>
  <c r="E16" i="1"/>
  <c r="E14" i="1"/>
  <c r="C12" i="1"/>
  <c r="C11" i="1"/>
  <c r="E10" i="1"/>
  <c r="E29" i="1" s="1"/>
  <c r="E50" i="1" l="1"/>
  <c r="E52" i="1"/>
  <c r="E56" i="1" s="1"/>
</calcChain>
</file>

<file path=xl/sharedStrings.xml><?xml version="1.0" encoding="utf-8"?>
<sst xmlns="http://schemas.openxmlformats.org/spreadsheetml/2006/main" count="111" uniqueCount="79">
  <si>
    <t>1. melléklet  a  3/2021.(II.15.) önkormányzati rendelethez</t>
  </si>
  <si>
    <t>SITKE KÖZSÉG ÖNKORMÁNYZATA</t>
  </si>
  <si>
    <t>BEVÉTELEINEK ÉS KIADÁSAINAK ALAKULÁSA</t>
  </si>
  <si>
    <t>2021. évre</t>
  </si>
  <si>
    <t>1.</t>
  </si>
  <si>
    <t>BEVÉTELEK:</t>
  </si>
  <si>
    <t>1.1.</t>
  </si>
  <si>
    <t>MŰKÖDÉSI TÁMOGATÁSOK ÁLLAMHÁZTARTÁSON BELÜLRŐL</t>
  </si>
  <si>
    <t xml:space="preserve"> Ft</t>
  </si>
  <si>
    <t>1.1.1.</t>
  </si>
  <si>
    <t xml:space="preserve"> ebből:   Helyi önkormányzatok  működésének  általános támogatása</t>
  </si>
  <si>
    <t>e Ft</t>
  </si>
  <si>
    <t>1.1.2.</t>
  </si>
  <si>
    <t xml:space="preserve">             Egyéb működési célú támogatások bevételei államháztartáson belülről</t>
  </si>
  <si>
    <t>1.2.</t>
  </si>
  <si>
    <t>FELHALMOZÁSI TÁMOGATÁSOK ÁLLAMHÁZTARTÁSON BELÜLRŐL</t>
  </si>
  <si>
    <t>1.3.</t>
  </si>
  <si>
    <t>KÖZHATALMI BEVÉTELEK</t>
  </si>
  <si>
    <t>1.4.</t>
  </si>
  <si>
    <t>MŰKÖDÉSI BEVÉTELEK</t>
  </si>
  <si>
    <t>1.5.</t>
  </si>
  <si>
    <t>FELHALMOZÁSI BEVÉTELEK</t>
  </si>
  <si>
    <t>1.6.</t>
  </si>
  <si>
    <t>MŰKÖDÉSI CÉLÚ ÁTVETT PÉNZESZKÖZÖK</t>
  </si>
  <si>
    <t>1.6.1.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</si>
  <si>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</si>
  <si>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</si>
  <si>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>1.7.</t>
  </si>
  <si>
    <t>FELHALMOZÁSI CÉLÚ ÁTVETT PÉNZESZKÖZÖK</t>
  </si>
  <si>
    <t>1.7.1.</t>
  </si>
  <si>
    <t xml:space="preserve"> ebből: felhalmozási célú visszatérítendő támogatások, kölcsönök visszatérülése államházt.kívülről</t>
  </si>
  <si>
    <t>1.7.2.</t>
  </si>
  <si>
    <t xml:space="preserve">           Egyéb felhalmozási célú átvett pénzeszközök</t>
  </si>
  <si>
    <t>2.</t>
  </si>
  <si>
    <t>TÁRGYÉVI BEVÉTELEK ÖSSZESEN:</t>
  </si>
  <si>
    <t>3.</t>
  </si>
  <si>
    <t>KIADÁSOK:</t>
  </si>
  <si>
    <t>3.1.</t>
  </si>
  <si>
    <t>MŰKÖDÉSI KIADÁSOK</t>
  </si>
  <si>
    <t xml:space="preserve"> ebből:</t>
  </si>
  <si>
    <t>3.1.1.</t>
  </si>
  <si>
    <t xml:space="preserve">       - Személyi juttatások</t>
  </si>
  <si>
    <t>3.1.2</t>
  </si>
  <si>
    <t xml:space="preserve">       - Munkáltatót terhelő járulékok</t>
  </si>
  <si>
    <t>3.1.3.</t>
  </si>
  <si>
    <t xml:space="preserve">       - Dologi kiadások</t>
  </si>
  <si>
    <t>3.1.4.</t>
  </si>
  <si>
    <t xml:space="preserve">       - Ellátottak juttatásai</t>
  </si>
  <si>
    <t>3.1.5.</t>
  </si>
  <si>
    <t xml:space="preserve">       - egyéb működési kiadások</t>
  </si>
  <si>
    <t>3.1.6.</t>
  </si>
  <si>
    <t xml:space="preserve">       - Általános tartalék</t>
  </si>
  <si>
    <t>Ft</t>
  </si>
  <si>
    <t>3.2</t>
  </si>
  <si>
    <t>FELHALMOZÁSI KIADÁSOK</t>
  </si>
  <si>
    <t>3.2.1.</t>
  </si>
  <si>
    <t xml:space="preserve">       - Beruházások</t>
  </si>
  <si>
    <t>3.2.2.</t>
  </si>
  <si>
    <t xml:space="preserve">       - Felújítások</t>
  </si>
  <si>
    <t>3.2.3</t>
  </si>
  <si>
    <t xml:space="preserve">       - egyéb felhalmozási kiadások</t>
  </si>
  <si>
    <t>4.</t>
  </si>
  <si>
    <t>FINANSZÍROZÁSI KIADÁSOK</t>
  </si>
  <si>
    <t>4.1.</t>
  </si>
  <si>
    <t xml:space="preserve"> ebből: fejlesztési célú hitelek törlesztése</t>
  </si>
  <si>
    <t>4.2.</t>
  </si>
  <si>
    <t xml:space="preserve">           befektetési célú részesedések vásárlása</t>
  </si>
  <si>
    <t>4.3.</t>
  </si>
  <si>
    <t xml:space="preserve">          Áht-n belüli megelőlegezések visszafizetése</t>
  </si>
  <si>
    <t>5.</t>
  </si>
  <si>
    <t>TÁRGYÉVI KIADÁSOK ÖSSZESEN:</t>
  </si>
  <si>
    <t>6.</t>
  </si>
  <si>
    <t>TÁRGYÉVI BEVÉTELEK ÉS KIADÁSOK EGYENLEGE:</t>
  </si>
  <si>
    <t>7.</t>
  </si>
  <si>
    <t xml:space="preserve">ELŐZŐ ÉVEK KÖLTSÉGVETÉSI MARADVÁNY IGÉNYBEVÉTELE </t>
  </si>
  <si>
    <t>8.</t>
  </si>
  <si>
    <t>2020.ÉVBEN MEGELŐLEGEZETT ÁLLAMI TÁMOGATÁS</t>
  </si>
  <si>
    <t>9.</t>
  </si>
  <si>
    <t>TÁRGYÉVI KÖLTSÉGVETÉS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</si>
</sst>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0" x14ac:knownFonts="1">
    <font>
      <sz val="10"/>
      <name val="Arial CE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  <charset val="238"/>
    </font>
    <font>
      <sz val="9"/>
      <name val="Times New Roman"/>
      <family val="1"/>
    </font>
    <font>
      <b/>
      <u/>
      <sz val="14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8" fillId="0" borderId="0" xfId="0" applyFont="1"/>
    <xf numFmtId="165" fontId="3" fillId="0" borderId="0" xfId="1" applyNumberFormat="1" applyFont="1"/>
    <xf numFmtId="165" fontId="9" fillId="0" borderId="0" xfId="1" applyNumberFormat="1" applyFont="1"/>
    <xf numFmtId="49" fontId="10" fillId="0" borderId="0" xfId="0" applyNumberFormat="1" applyFont="1" applyAlignment="1">
      <alignment horizontal="right"/>
    </xf>
    <xf numFmtId="0" fontId="11" fillId="0" borderId="0" xfId="0" applyFont="1"/>
    <xf numFmtId="165" fontId="8" fillId="0" borderId="0" xfId="1" applyNumberFormat="1" applyFont="1"/>
    <xf numFmtId="0" fontId="12" fillId="0" borderId="0" xfId="0" applyFont="1"/>
    <xf numFmtId="0" fontId="6" fillId="0" borderId="0" xfId="0" applyFont="1"/>
    <xf numFmtId="165" fontId="12" fillId="0" borderId="0" xfId="1" applyNumberFormat="1" applyFont="1"/>
    <xf numFmtId="0" fontId="4" fillId="0" borderId="0" xfId="0" applyFont="1" applyAlignment="1">
      <alignment wrapText="1"/>
    </xf>
    <xf numFmtId="165" fontId="3" fillId="0" borderId="0" xfId="0" applyNumberFormat="1" applyFont="1"/>
    <xf numFmtId="165" fontId="8" fillId="0" borderId="0" xfId="0" applyNumberFormat="1" applyFont="1"/>
    <xf numFmtId="0" fontId="4" fillId="0" borderId="0" xfId="2" applyFont="1"/>
    <xf numFmtId="165" fontId="8" fillId="0" borderId="0" xfId="1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164" fontId="15" fillId="0" borderId="0" xfId="0" applyNumberFormat="1" applyFont="1"/>
    <xf numFmtId="0" fontId="15" fillId="0" borderId="0" xfId="0" applyFont="1"/>
    <xf numFmtId="164" fontId="3" fillId="0" borderId="0" xfId="0" applyNumberFormat="1" applyFont="1"/>
    <xf numFmtId="0" fontId="4" fillId="0" borderId="0" xfId="2" applyFont="1" applyAlignment="1">
      <alignment horizontal="left"/>
    </xf>
    <xf numFmtId="165" fontId="16" fillId="0" borderId="0" xfId="1" applyNumberFormat="1" applyFont="1"/>
    <xf numFmtId="164" fontId="8" fillId="0" borderId="0" xfId="0" applyNumberFormat="1" applyFont="1"/>
    <xf numFmtId="165" fontId="12" fillId="0" borderId="0" xfId="0" applyNumberFormat="1" applyFont="1"/>
    <xf numFmtId="0" fontId="6" fillId="0" borderId="0" xfId="2" applyFont="1"/>
    <xf numFmtId="0" fontId="4" fillId="0" borderId="0" xfId="3" applyFont="1"/>
    <xf numFmtId="165" fontId="12" fillId="0" borderId="0" xfId="1" applyNumberFormat="1" applyFont="1" applyAlignment="1">
      <alignment horizontal="right"/>
    </xf>
    <xf numFmtId="0" fontId="17" fillId="0" borderId="0" xfId="0" applyFont="1"/>
    <xf numFmtId="49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5" fontId="15" fillId="0" borderId="0" xfId="1" applyNumberFormat="1" applyFont="1"/>
    <xf numFmtId="0" fontId="19" fillId="0" borderId="0" xfId="0" applyFont="1"/>
    <xf numFmtId="49" fontId="3" fillId="0" borderId="0" xfId="0" applyNumberFormat="1" applyFont="1" applyAlignment="1">
      <alignment horizontal="right"/>
    </xf>
    <xf numFmtId="0" fontId="8" fillId="0" borderId="0" xfId="2" applyFont="1"/>
    <xf numFmtId="165" fontId="4" fillId="0" borderId="0" xfId="1" applyNumberFormat="1" applyFont="1"/>
    <xf numFmtId="165" fontId="6" fillId="0" borderId="0" xfId="1" applyNumberFormat="1" applyFont="1"/>
    <xf numFmtId="0" fontId="2" fillId="0" borderId="0" xfId="0" applyFont="1" applyAlignment="1">
      <alignment horizontal="right" indent="2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Ezres" xfId="1" builtinId="3"/>
    <cellStyle name="Normál" xfId="0" builtinId="0"/>
    <cellStyle name="Normál_KTGV99" xfId="2"/>
    <cellStyle name="Normál_PHKV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ell. - beruházások"/>
      <sheetName val="7.mell.-felújítások"/>
      <sheetName val="8.mell. - közgazd.mérleg"/>
      <sheetName val="9.mell. -ei.felh.ütemt."/>
      <sheetName val="10.mell."/>
      <sheetName val="11,mell."/>
    </sheetNames>
    <sheetDataSet>
      <sheetData sheetId="0"/>
      <sheetData sheetId="1"/>
      <sheetData sheetId="2">
        <row r="49">
          <cell r="H49">
            <v>32312643</v>
          </cell>
        </row>
        <row r="55">
          <cell r="H55">
            <v>109500</v>
          </cell>
        </row>
        <row r="60">
          <cell r="H60">
            <v>140923561</v>
          </cell>
        </row>
        <row r="76">
          <cell r="H76">
            <v>6060000</v>
          </cell>
        </row>
        <row r="99">
          <cell r="H99">
            <v>14180255</v>
          </cell>
        </row>
        <row r="112">
          <cell r="H112">
            <v>325200</v>
          </cell>
        </row>
        <row r="121">
          <cell r="H121">
            <v>82810120</v>
          </cell>
        </row>
      </sheetData>
      <sheetData sheetId="3"/>
      <sheetData sheetId="4">
        <row r="15">
          <cell r="J15">
            <v>12154461</v>
          </cell>
        </row>
        <row r="18">
          <cell r="P18">
            <v>1279166</v>
          </cell>
        </row>
        <row r="44">
          <cell r="E44">
            <v>24488224</v>
          </cell>
          <cell r="F44">
            <v>3983940</v>
          </cell>
          <cell r="G44">
            <v>54234358</v>
          </cell>
          <cell r="H44">
            <v>2410000</v>
          </cell>
          <cell r="I44">
            <v>2659600</v>
          </cell>
          <cell r="L44">
            <v>95977908</v>
          </cell>
          <cell r="M44">
            <v>78533622</v>
          </cell>
          <cell r="N44">
            <v>1000000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9"/>
  <sheetViews>
    <sheetView tabSelected="1" workbookViewId="0">
      <selection activeCell="B4" sqref="B4:F4"/>
    </sheetView>
  </sheetViews>
  <sheetFormatPr defaultRowHeight="15" x14ac:dyDescent="0.25"/>
  <cols>
    <col min="1" max="1" width="5.5703125" style="1" customWidth="1"/>
    <col min="2" max="2" width="64.5703125" style="1" customWidth="1"/>
    <col min="3" max="3" width="14.5703125" style="5" customWidth="1"/>
    <col min="4" max="4" width="4.85546875" style="1" customWidth="1"/>
    <col min="5" max="5" width="16.42578125" style="5" customWidth="1"/>
    <col min="6" max="6" width="5.28515625" style="1" customWidth="1"/>
    <col min="7" max="7" width="9.140625" style="1"/>
    <col min="8" max="8" width="14.28515625" style="1" bestFit="1" customWidth="1"/>
    <col min="9" max="16384" width="9.140625" style="1"/>
  </cols>
  <sheetData>
    <row r="1" spans="1:8" x14ac:dyDescent="0.25">
      <c r="A1" s="38"/>
      <c r="B1" s="38"/>
      <c r="C1" s="38"/>
      <c r="D1" s="38"/>
      <c r="E1" s="38"/>
      <c r="F1" s="38"/>
    </row>
    <row r="2" spans="1:8" x14ac:dyDescent="0.25">
      <c r="A2" s="39" t="s">
        <v>0</v>
      </c>
      <c r="B2" s="39"/>
      <c r="C2" s="39"/>
      <c r="D2" s="39"/>
      <c r="E2" s="39"/>
      <c r="F2" s="39"/>
    </row>
    <row r="3" spans="1:8" x14ac:dyDescent="0.25">
      <c r="B3" s="2"/>
      <c r="C3" s="2"/>
      <c r="D3" s="2"/>
      <c r="E3" s="2"/>
      <c r="F3" s="2"/>
    </row>
    <row r="4" spans="1:8" s="3" customFormat="1" ht="15.75" x14ac:dyDescent="0.25">
      <c r="B4" s="40"/>
      <c r="C4" s="40"/>
      <c r="D4" s="40"/>
      <c r="E4" s="40"/>
      <c r="F4" s="40"/>
    </row>
    <row r="5" spans="1:8" s="3" customFormat="1" ht="15.75" x14ac:dyDescent="0.25">
      <c r="B5" s="41" t="s">
        <v>1</v>
      </c>
      <c r="C5" s="41"/>
      <c r="D5" s="41"/>
      <c r="E5" s="41"/>
      <c r="F5" s="41"/>
    </row>
    <row r="6" spans="1:8" ht="15.75" x14ac:dyDescent="0.25">
      <c r="B6" s="41" t="s">
        <v>2</v>
      </c>
      <c r="C6" s="41"/>
      <c r="D6" s="41"/>
      <c r="E6" s="41"/>
      <c r="F6" s="41"/>
    </row>
    <row r="7" spans="1:8" ht="12.75" customHeight="1" x14ac:dyDescent="0.25">
      <c r="B7" s="42" t="s">
        <v>3</v>
      </c>
      <c r="C7" s="42"/>
      <c r="D7" s="42"/>
      <c r="E7" s="42"/>
      <c r="F7" s="42"/>
    </row>
    <row r="8" spans="1:8" s="4" customFormat="1" x14ac:dyDescent="0.25">
      <c r="B8" s="1"/>
      <c r="C8" s="5"/>
      <c r="D8" s="1"/>
      <c r="E8" s="6"/>
      <c r="F8" s="1"/>
    </row>
    <row r="9" spans="1:8" s="4" customFormat="1" ht="18.75" x14ac:dyDescent="0.3">
      <c r="A9" s="7" t="s">
        <v>4</v>
      </c>
      <c r="B9" s="8" t="s">
        <v>5</v>
      </c>
      <c r="C9" s="9"/>
      <c r="E9" s="10"/>
    </row>
    <row r="10" spans="1:8" ht="15.75" x14ac:dyDescent="0.25">
      <c r="A10" s="7" t="s">
        <v>6</v>
      </c>
      <c r="B10" s="11" t="s">
        <v>7</v>
      </c>
      <c r="C10" s="9"/>
      <c r="D10" s="4"/>
      <c r="E10" s="12">
        <f>C11+C12</f>
        <v>32422143</v>
      </c>
      <c r="F10" s="4" t="s">
        <v>8</v>
      </c>
    </row>
    <row r="11" spans="1:8" ht="15.75" x14ac:dyDescent="0.25">
      <c r="A11" s="7" t="s">
        <v>9</v>
      </c>
      <c r="B11" s="13" t="s">
        <v>10</v>
      </c>
      <c r="C11" s="5">
        <f>'[1]2.mell - bevétel'!H49</f>
        <v>32312643</v>
      </c>
      <c r="D11" s="1" t="s">
        <v>11</v>
      </c>
      <c r="E11" s="6"/>
      <c r="H11" s="14"/>
    </row>
    <row r="12" spans="1:8" s="4" customFormat="1" ht="15.75" customHeight="1" x14ac:dyDescent="0.25">
      <c r="A12" s="7" t="s">
        <v>12</v>
      </c>
      <c r="B12" s="13" t="s">
        <v>13</v>
      </c>
      <c r="C12" s="5">
        <f>'[1]2.mell - bevétel'!H55</f>
        <v>109500</v>
      </c>
      <c r="D12" s="1" t="s">
        <v>11</v>
      </c>
      <c r="E12" s="6"/>
      <c r="F12" s="1"/>
    </row>
    <row r="13" spans="1:8" s="4" customFormat="1" ht="15.75" x14ac:dyDescent="0.25">
      <c r="A13" s="7"/>
      <c r="B13" s="11"/>
      <c r="C13" s="9"/>
      <c r="E13" s="12"/>
    </row>
    <row r="14" spans="1:8" s="4" customFormat="1" ht="15.75" x14ac:dyDescent="0.25">
      <c r="A14" s="7" t="s">
        <v>14</v>
      </c>
      <c r="B14" s="11" t="s">
        <v>15</v>
      </c>
      <c r="C14" s="9"/>
      <c r="E14" s="12">
        <f>'[1]2.mell - bevétel'!H60</f>
        <v>140923561</v>
      </c>
      <c r="F14" s="4" t="s">
        <v>8</v>
      </c>
    </row>
    <row r="15" spans="1:8" s="4" customFormat="1" ht="15.75" x14ac:dyDescent="0.25">
      <c r="A15" s="7"/>
      <c r="B15" s="11"/>
      <c r="C15" s="9"/>
      <c r="E15" s="12"/>
    </row>
    <row r="16" spans="1:8" s="4" customFormat="1" ht="15.75" x14ac:dyDescent="0.25">
      <c r="A16" s="7" t="s">
        <v>16</v>
      </c>
      <c r="B16" s="11" t="s">
        <v>17</v>
      </c>
      <c r="C16" s="9"/>
      <c r="E16" s="12">
        <f>'[1]2.mell - bevétel'!H76</f>
        <v>6060000</v>
      </c>
      <c r="F16" s="4" t="s">
        <v>8</v>
      </c>
    </row>
    <row r="17" spans="1:8" s="4" customFormat="1" ht="15.75" x14ac:dyDescent="0.25">
      <c r="A17" s="7"/>
      <c r="B17" s="11"/>
      <c r="C17" s="9"/>
      <c r="E17" s="12"/>
      <c r="H17" s="15"/>
    </row>
    <row r="18" spans="1:8" s="4" customFormat="1" ht="15.75" x14ac:dyDescent="0.25">
      <c r="A18" s="7" t="s">
        <v>18</v>
      </c>
      <c r="B18" s="11" t="s">
        <v>19</v>
      </c>
      <c r="C18" s="9"/>
      <c r="E18" s="12">
        <f>'[1]2.mell - bevétel'!H99</f>
        <v>14180255</v>
      </c>
      <c r="F18" s="4" t="s">
        <v>8</v>
      </c>
    </row>
    <row r="19" spans="1:8" s="4" customFormat="1" ht="15.75" x14ac:dyDescent="0.25">
      <c r="A19" s="7"/>
      <c r="B19" s="16"/>
      <c r="C19" s="17"/>
      <c r="E19" s="12"/>
    </row>
    <row r="20" spans="1:8" s="4" customFormat="1" ht="15.75" x14ac:dyDescent="0.25">
      <c r="A20" s="7" t="s">
        <v>20</v>
      </c>
      <c r="B20" s="11" t="s">
        <v>21</v>
      </c>
      <c r="C20" s="9"/>
      <c r="E20" s="12">
        <f>'[1]2.mell - bevétel'!H57</f>
        <v>0</v>
      </c>
      <c r="F20" s="4" t="s">
        <v>8</v>
      </c>
    </row>
    <row r="21" spans="1:8" s="4" customFormat="1" ht="15.75" x14ac:dyDescent="0.25">
      <c r="A21" s="7"/>
      <c r="B21" s="16"/>
      <c r="C21" s="9"/>
      <c r="E21" s="12"/>
    </row>
    <row r="22" spans="1:8" s="4" customFormat="1" ht="15.75" x14ac:dyDescent="0.25">
      <c r="A22" s="7" t="s">
        <v>22</v>
      </c>
      <c r="B22" s="11" t="s">
        <v>23</v>
      </c>
      <c r="E22" s="12">
        <f>C23+C24</f>
        <v>0</v>
      </c>
      <c r="F22" s="4" t="s">
        <v>8</v>
      </c>
    </row>
    <row r="23" spans="1:8" s="20" customFormat="1" ht="32.25" x14ac:dyDescent="0.3">
      <c r="A23" s="18" t="s">
        <v>24</v>
      </c>
      <c r="B23" s="13" t="s">
        <v>25</v>
      </c>
      <c r="C23" s="17">
        <v>0</v>
      </c>
      <c r="D23" s="4" t="s">
        <v>11</v>
      </c>
      <c r="E23" s="12"/>
      <c r="F23" s="4"/>
      <c r="G23" s="4"/>
      <c r="H23" s="19"/>
    </row>
    <row r="24" spans="1:8" ht="18.75" x14ac:dyDescent="0.3">
      <c r="A24" s="7"/>
      <c r="B24" s="3" t="s">
        <v>26</v>
      </c>
      <c r="C24" s="9">
        <v>0</v>
      </c>
      <c r="D24" s="4" t="s">
        <v>11</v>
      </c>
      <c r="E24" s="12"/>
      <c r="F24" s="4"/>
      <c r="G24" s="20"/>
      <c r="H24" s="21"/>
    </row>
    <row r="25" spans="1:8" s="4" customFormat="1" ht="18.75" x14ac:dyDescent="0.3">
      <c r="A25" s="7"/>
      <c r="B25" s="22"/>
      <c r="C25" s="5"/>
      <c r="D25" s="1"/>
      <c r="E25" s="23"/>
      <c r="F25" s="20"/>
      <c r="H25" s="24"/>
    </row>
    <row r="26" spans="1:8" s="4" customFormat="1" ht="15.75" x14ac:dyDescent="0.25">
      <c r="A26" s="7" t="s">
        <v>27</v>
      </c>
      <c r="B26" s="11" t="s">
        <v>28</v>
      </c>
      <c r="C26" s="9"/>
      <c r="E26" s="12">
        <f>C27+C28</f>
        <v>325200</v>
      </c>
      <c r="F26" s="4" t="s">
        <v>8</v>
      </c>
    </row>
    <row r="27" spans="1:8" s="4" customFormat="1" ht="31.5" x14ac:dyDescent="0.25">
      <c r="A27" s="7" t="s">
        <v>29</v>
      </c>
      <c r="B27" s="13" t="s">
        <v>30</v>
      </c>
      <c r="C27" s="9">
        <f>'[1]2.mell - bevétel'!H112</f>
        <v>325200</v>
      </c>
      <c r="D27" s="4" t="s">
        <v>11</v>
      </c>
      <c r="E27" s="12"/>
    </row>
    <row r="28" spans="1:8" s="4" customFormat="1" ht="15.75" x14ac:dyDescent="0.25">
      <c r="A28" s="7" t="s">
        <v>31</v>
      </c>
      <c r="B28" s="3" t="s">
        <v>32</v>
      </c>
      <c r="C28" s="9">
        <f>'[1]2.mell - bevétel'!H111</f>
        <v>0</v>
      </c>
      <c r="D28" s="4" t="s">
        <v>11</v>
      </c>
      <c r="E28" s="12"/>
    </row>
    <row r="29" spans="1:8" s="4" customFormat="1" ht="15.75" x14ac:dyDescent="0.25">
      <c r="A29" s="7" t="s">
        <v>33</v>
      </c>
      <c r="B29" s="11" t="s">
        <v>34</v>
      </c>
      <c r="E29" s="25">
        <f>SUM(E10:E28)</f>
        <v>193911159</v>
      </c>
      <c r="F29" s="4" t="s">
        <v>8</v>
      </c>
    </row>
    <row r="30" spans="1:8" s="4" customFormat="1" ht="15.75" x14ac:dyDescent="0.25">
      <c r="A30" s="7"/>
      <c r="B30" s="3"/>
      <c r="E30" s="10"/>
    </row>
    <row r="31" spans="1:8" s="4" customFormat="1" ht="18.75" x14ac:dyDescent="0.3">
      <c r="A31" s="7" t="s">
        <v>35</v>
      </c>
      <c r="B31" s="8" t="s">
        <v>36</v>
      </c>
      <c r="E31" s="10"/>
    </row>
    <row r="32" spans="1:8" s="4" customFormat="1" ht="15.75" x14ac:dyDescent="0.25">
      <c r="A32" s="7" t="s">
        <v>37</v>
      </c>
      <c r="B32" s="26" t="s">
        <v>38</v>
      </c>
      <c r="C32" s="9"/>
      <c r="E32" s="12">
        <f>C34+C35+C36+C37+C38+C39</f>
        <v>99930583</v>
      </c>
      <c r="F32" s="4" t="s">
        <v>8</v>
      </c>
    </row>
    <row r="33" spans="1:7" s="4" customFormat="1" ht="15.75" x14ac:dyDescent="0.25">
      <c r="A33" s="7"/>
      <c r="B33" s="16" t="s">
        <v>39</v>
      </c>
      <c r="C33" s="9"/>
      <c r="E33" s="12"/>
    </row>
    <row r="34" spans="1:7" s="4" customFormat="1" ht="15.75" x14ac:dyDescent="0.25">
      <c r="A34" s="7" t="s">
        <v>40</v>
      </c>
      <c r="B34" s="3" t="s">
        <v>41</v>
      </c>
      <c r="C34" s="9">
        <f>'[1]4.mell. - kiadás'!E44</f>
        <v>24488224</v>
      </c>
      <c r="D34" s="4" t="s">
        <v>8</v>
      </c>
      <c r="E34" s="12"/>
    </row>
    <row r="35" spans="1:7" s="4" customFormat="1" ht="15.75" x14ac:dyDescent="0.25">
      <c r="A35" s="7" t="s">
        <v>42</v>
      </c>
      <c r="B35" s="3" t="s">
        <v>43</v>
      </c>
      <c r="C35" s="9">
        <f>'[1]4.mell. - kiadás'!F44</f>
        <v>3983940</v>
      </c>
      <c r="D35" s="4" t="s">
        <v>8</v>
      </c>
      <c r="E35" s="12"/>
    </row>
    <row r="36" spans="1:7" s="4" customFormat="1" ht="15.75" x14ac:dyDescent="0.25">
      <c r="A36" s="7" t="s">
        <v>44</v>
      </c>
      <c r="B36" s="3" t="s">
        <v>45</v>
      </c>
      <c r="C36" s="9">
        <f>'[1]4.mell. - kiadás'!G44</f>
        <v>54234358</v>
      </c>
      <c r="D36" s="4" t="s">
        <v>8</v>
      </c>
      <c r="E36" s="12"/>
    </row>
    <row r="37" spans="1:7" s="4" customFormat="1" ht="15.75" x14ac:dyDescent="0.25">
      <c r="A37" s="7" t="s">
        <v>46</v>
      </c>
      <c r="B37" s="27" t="s">
        <v>47</v>
      </c>
      <c r="C37" s="9">
        <f>'[1]4.mell. - kiadás'!H44</f>
        <v>2410000</v>
      </c>
      <c r="D37" s="4" t="s">
        <v>8</v>
      </c>
      <c r="E37" s="12"/>
    </row>
    <row r="38" spans="1:7" s="4" customFormat="1" ht="15.75" x14ac:dyDescent="0.25">
      <c r="A38" s="7" t="s">
        <v>48</v>
      </c>
      <c r="B38" s="3" t="s">
        <v>49</v>
      </c>
      <c r="C38" s="9">
        <f>'[1]4.mell. - kiadás'!I44</f>
        <v>2659600</v>
      </c>
      <c r="D38" s="4" t="s">
        <v>8</v>
      </c>
      <c r="E38" s="12"/>
    </row>
    <row r="39" spans="1:7" s="4" customFormat="1" ht="15.75" x14ac:dyDescent="0.25">
      <c r="A39" s="7" t="s">
        <v>50</v>
      </c>
      <c r="B39" s="3" t="s">
        <v>51</v>
      </c>
      <c r="C39" s="17">
        <f>'[1]4.mell. - kiadás'!J15</f>
        <v>12154461</v>
      </c>
      <c r="D39" s="4" t="s">
        <v>52</v>
      </c>
      <c r="E39" s="12"/>
    </row>
    <row r="40" spans="1:7" s="4" customFormat="1" ht="15.75" x14ac:dyDescent="0.25">
      <c r="A40" s="7" t="s">
        <v>53</v>
      </c>
      <c r="B40" s="26" t="s">
        <v>54</v>
      </c>
      <c r="C40" s="9"/>
      <c r="E40" s="28">
        <f>C42+C43+C44</f>
        <v>175511530</v>
      </c>
      <c r="F40" s="4" t="s">
        <v>8</v>
      </c>
    </row>
    <row r="41" spans="1:7" s="4" customFormat="1" ht="15.75" x14ac:dyDescent="0.25">
      <c r="A41" s="7"/>
      <c r="B41" s="16" t="s">
        <v>39</v>
      </c>
      <c r="C41" s="9"/>
      <c r="E41" s="12"/>
    </row>
    <row r="42" spans="1:7" s="4" customFormat="1" ht="15.75" x14ac:dyDescent="0.25">
      <c r="A42" s="7" t="s">
        <v>55</v>
      </c>
      <c r="B42" s="3" t="s">
        <v>56</v>
      </c>
      <c r="C42" s="17">
        <f>'[1]4.mell. - kiadás'!L44</f>
        <v>95977908</v>
      </c>
      <c r="D42" s="4" t="s">
        <v>8</v>
      </c>
      <c r="E42" s="12"/>
    </row>
    <row r="43" spans="1:7" s="4" customFormat="1" ht="15.75" x14ac:dyDescent="0.25">
      <c r="A43" s="7" t="s">
        <v>57</v>
      </c>
      <c r="B43" s="3" t="s">
        <v>58</v>
      </c>
      <c r="C43" s="17">
        <f>'[1]4.mell. - kiadás'!M44</f>
        <v>78533622</v>
      </c>
      <c r="D43" s="4" t="s">
        <v>8</v>
      </c>
      <c r="E43" s="12"/>
    </row>
    <row r="44" spans="1:7" ht="15.75" x14ac:dyDescent="0.25">
      <c r="A44" s="7" t="s">
        <v>59</v>
      </c>
      <c r="B44" s="3" t="s">
        <v>60</v>
      </c>
      <c r="C44" s="17">
        <f>'[1]4.mell. - kiadás'!N44</f>
        <v>1000000</v>
      </c>
      <c r="D44" s="4" t="s">
        <v>8</v>
      </c>
      <c r="E44" s="12"/>
      <c r="F44" s="4"/>
      <c r="G44" s="4"/>
    </row>
    <row r="45" spans="1:7" s="4" customFormat="1" ht="7.5" customHeight="1" x14ac:dyDescent="0.2">
      <c r="E45" s="12"/>
    </row>
    <row r="46" spans="1:7" s="4" customFormat="1" ht="15.75" x14ac:dyDescent="0.25">
      <c r="A46" s="7" t="s">
        <v>61</v>
      </c>
      <c r="B46" s="29" t="s">
        <v>62</v>
      </c>
      <c r="C46" s="17"/>
      <c r="E46" s="12">
        <f>C47+C48+C49</f>
        <v>1279166</v>
      </c>
      <c r="F46" s="4" t="s">
        <v>8</v>
      </c>
    </row>
    <row r="47" spans="1:7" s="4" customFormat="1" ht="15.75" x14ac:dyDescent="0.25">
      <c r="A47" s="7" t="s">
        <v>63</v>
      </c>
      <c r="B47" s="3" t="s">
        <v>64</v>
      </c>
      <c r="C47" s="9"/>
      <c r="D47" s="4" t="s">
        <v>8</v>
      </c>
      <c r="E47" s="12"/>
    </row>
    <row r="48" spans="1:7" s="20" customFormat="1" ht="18.75" x14ac:dyDescent="0.3">
      <c r="A48" s="30" t="s">
        <v>65</v>
      </c>
      <c r="B48" s="3" t="s">
        <v>66</v>
      </c>
      <c r="C48" s="9"/>
      <c r="D48" s="4" t="s">
        <v>8</v>
      </c>
      <c r="E48" s="12"/>
      <c r="F48" s="4"/>
      <c r="G48" s="1"/>
    </row>
    <row r="49" spans="1:7" ht="15.75" x14ac:dyDescent="0.25">
      <c r="A49" s="7" t="s">
        <v>67</v>
      </c>
      <c r="B49" s="3" t="s">
        <v>68</v>
      </c>
      <c r="C49" s="17">
        <f>'[1]4.mell. - kiadás'!P18</f>
        <v>1279166</v>
      </c>
      <c r="D49" s="4" t="s">
        <v>8</v>
      </c>
      <c r="E49" s="12"/>
      <c r="F49" s="4"/>
      <c r="G49" s="4"/>
    </row>
    <row r="50" spans="1:7" ht="15.75" x14ac:dyDescent="0.25">
      <c r="A50" s="7" t="s">
        <v>69</v>
      </c>
      <c r="B50" s="11" t="s">
        <v>70</v>
      </c>
      <c r="C50" s="17"/>
      <c r="D50" s="4"/>
      <c r="E50" s="6">
        <f>SUM(E32:E49)</f>
        <v>276721279</v>
      </c>
      <c r="F50" s="1" t="s">
        <v>8</v>
      </c>
      <c r="G50" s="4"/>
    </row>
    <row r="51" spans="1:7" ht="15.75" x14ac:dyDescent="0.25">
      <c r="A51" s="7"/>
      <c r="B51" s="3"/>
      <c r="C51" s="9"/>
      <c r="D51" s="4"/>
      <c r="E51" s="28"/>
      <c r="F51" s="4"/>
      <c r="G51" s="4"/>
    </row>
    <row r="52" spans="1:7" ht="18.75" x14ac:dyDescent="0.3">
      <c r="A52" s="7" t="s">
        <v>71</v>
      </c>
      <c r="B52" s="11" t="s">
        <v>72</v>
      </c>
      <c r="C52" s="9"/>
      <c r="D52" s="4"/>
      <c r="E52" s="6">
        <f>E29-E50</f>
        <v>-82810120</v>
      </c>
      <c r="F52" s="1" t="s">
        <v>8</v>
      </c>
      <c r="G52" s="20"/>
    </row>
    <row r="53" spans="1:7" ht="15.75" x14ac:dyDescent="0.25">
      <c r="A53" s="7"/>
      <c r="B53" s="3"/>
      <c r="C53" s="9"/>
      <c r="D53" s="4"/>
      <c r="E53" s="6"/>
    </row>
    <row r="54" spans="1:7" ht="32.25" x14ac:dyDescent="0.3">
      <c r="A54" s="7" t="s">
        <v>73</v>
      </c>
      <c r="B54" s="31" t="s">
        <v>74</v>
      </c>
      <c r="C54" s="32"/>
      <c r="D54" s="20"/>
      <c r="E54" s="6">
        <f>'[1]2.mell - bevétel'!H121-E55</f>
        <v>81530954</v>
      </c>
      <c r="F54" s="1" t="s">
        <v>8</v>
      </c>
    </row>
    <row r="55" spans="1:7" s="4" customFormat="1" ht="15.75" x14ac:dyDescent="0.25">
      <c r="A55" s="7" t="s">
        <v>75</v>
      </c>
      <c r="B55" s="33" t="s">
        <v>76</v>
      </c>
      <c r="C55" s="5"/>
      <c r="D55" s="1"/>
      <c r="E55" s="6">
        <f>'[1]4.mell. - kiadás'!P18</f>
        <v>1279166</v>
      </c>
      <c r="F55" s="1" t="s">
        <v>52</v>
      </c>
      <c r="G55" s="1"/>
    </row>
    <row r="56" spans="1:7" ht="15.75" x14ac:dyDescent="0.25">
      <c r="A56" s="34" t="s">
        <v>77</v>
      </c>
      <c r="B56" s="11" t="s">
        <v>78</v>
      </c>
      <c r="E56" s="6">
        <f>E52+E54+E55</f>
        <v>0</v>
      </c>
      <c r="F56" s="1" t="s">
        <v>8</v>
      </c>
    </row>
    <row r="57" spans="1:7" s="4" customFormat="1" ht="10.5" customHeight="1" x14ac:dyDescent="0.25">
      <c r="B57" s="35"/>
      <c r="C57" s="9"/>
      <c r="E57" s="36"/>
    </row>
    <row r="58" spans="1:7" ht="15.75" x14ac:dyDescent="0.25">
      <c r="B58" s="35"/>
      <c r="C58" s="9"/>
      <c r="D58" s="4"/>
      <c r="E58" s="36"/>
      <c r="F58" s="11"/>
    </row>
    <row r="59" spans="1:7" ht="15.75" x14ac:dyDescent="0.25">
      <c r="B59" s="11"/>
      <c r="E59" s="37"/>
      <c r="F59" s="11"/>
    </row>
  </sheetData>
  <mergeCells count="6">
    <mergeCell ref="B7:F7"/>
    <mergeCell ref="A1:F1"/>
    <mergeCell ref="A2:F2"/>
    <mergeCell ref="B4:F4"/>
    <mergeCell ref="B5:F5"/>
    <mergeCell ref="B6:F6"/>
  </mergeCells>
  <printOptions horizontalCentered="1"/>
  <pageMargins left="0.19685039370078741" right="0.19685039370078741" top="0" bottom="0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2021-06-22T06:17:08Z</dcterms:created>
  <dcterms:modified xsi:type="dcterms:W3CDTF">2021-06-22T08:12:43Z</dcterms:modified>
</cp:coreProperties>
</file>