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SF 2021\05.25\SF ÖR9\"/>
    </mc:Choice>
  </mc:AlternateContent>
  <xr:revisionPtr revIDLastSave="0" documentId="13_ncr:1_{470B2E58-0BB3-4C05-869D-1AA6BB4F625F}" xr6:coauthVersionLast="46" xr6:coauthVersionMax="46" xr10:uidLastSave="{00000000-0000-0000-0000-000000000000}"/>
  <bookViews>
    <workbookView xWindow="-120" yWindow="-120" windowWidth="29040" windowHeight="15840" tabRatio="855" activeTab="8" xr2:uid="{00000000-000D-0000-FFFF-FFFF00000000}"/>
  </bookViews>
  <sheets>
    <sheet name="1A. melléklet" sheetId="38" r:id="rId1"/>
    <sheet name="1B melléklet" sheetId="40" r:id="rId2"/>
    <sheet name="1. melléklet" sheetId="41" r:id="rId3"/>
    <sheet name="2A. melléklet" sheetId="39" r:id="rId4"/>
    <sheet name="2B melléklet" sheetId="42" r:id="rId5"/>
    <sheet name="2.melléklet" sheetId="43" r:id="rId6"/>
    <sheet name="3. melléklet" sheetId="35" r:id="rId7"/>
    <sheet name="4. melléklet" sheetId="12" r:id="rId8"/>
    <sheet name="5.melléklet" sheetId="44" r:id="rId9"/>
  </sheets>
  <calcPr calcId="191029"/>
</workbook>
</file>

<file path=xl/calcChain.xml><?xml version="1.0" encoding="utf-8"?>
<calcChain xmlns="http://schemas.openxmlformats.org/spreadsheetml/2006/main">
  <c r="C49" i="35" l="1"/>
  <c r="D26" i="35"/>
  <c r="E26" i="35"/>
  <c r="J98" i="43"/>
  <c r="J97" i="43"/>
  <c r="J96" i="43"/>
  <c r="J95" i="43"/>
  <c r="J94" i="43"/>
  <c r="J93" i="43"/>
  <c r="I92" i="43"/>
  <c r="I99" i="43" s="1"/>
  <c r="J91" i="43"/>
  <c r="J90" i="43"/>
  <c r="J89" i="43"/>
  <c r="J88" i="43"/>
  <c r="J87" i="43"/>
  <c r="I86" i="43"/>
  <c r="H86" i="43"/>
  <c r="J85" i="43"/>
  <c r="J84" i="43"/>
  <c r="J83" i="43"/>
  <c r="G82" i="43"/>
  <c r="G86" i="43" s="1"/>
  <c r="I81" i="43"/>
  <c r="H81" i="43"/>
  <c r="J81" i="43" s="1"/>
  <c r="J80" i="43"/>
  <c r="J79" i="43"/>
  <c r="J78" i="43"/>
  <c r="J77" i="43"/>
  <c r="J76" i="43"/>
  <c r="I76" i="43"/>
  <c r="H76" i="43"/>
  <c r="H92" i="43" s="1"/>
  <c r="H99" i="43" s="1"/>
  <c r="J75" i="43"/>
  <c r="J74" i="43"/>
  <c r="J73" i="43"/>
  <c r="I68" i="43"/>
  <c r="H68" i="43"/>
  <c r="J68" i="43" s="1"/>
  <c r="G68" i="43"/>
  <c r="J67" i="43"/>
  <c r="J66" i="43"/>
  <c r="J65" i="43"/>
  <c r="I64" i="43"/>
  <c r="H64" i="43"/>
  <c r="G64" i="43"/>
  <c r="J64" i="43" s="1"/>
  <c r="J63" i="43"/>
  <c r="J62" i="43"/>
  <c r="J61" i="43"/>
  <c r="J60" i="43"/>
  <c r="J59" i="43"/>
  <c r="I58" i="43"/>
  <c r="I69" i="43" s="1"/>
  <c r="I72" i="43" s="1"/>
  <c r="H58" i="43"/>
  <c r="H69" i="43" s="1"/>
  <c r="H72" i="43" s="1"/>
  <c r="G58" i="43"/>
  <c r="G69" i="43" s="1"/>
  <c r="J57" i="43"/>
  <c r="J56" i="43"/>
  <c r="J55" i="43"/>
  <c r="J54" i="43"/>
  <c r="J53" i="43"/>
  <c r="I51" i="43"/>
  <c r="J51" i="43" s="1"/>
  <c r="H51" i="43"/>
  <c r="G51" i="43"/>
  <c r="J50" i="43"/>
  <c r="J49" i="43"/>
  <c r="J48" i="43"/>
  <c r="I47" i="43"/>
  <c r="H47" i="43"/>
  <c r="J47" i="43" s="1"/>
  <c r="G47" i="43"/>
  <c r="J46" i="43"/>
  <c r="J44" i="43"/>
  <c r="J43" i="43"/>
  <c r="J42" i="43"/>
  <c r="J41" i="43"/>
  <c r="J40" i="43"/>
  <c r="J39" i="43"/>
  <c r="J38" i="43"/>
  <c r="J37" i="43"/>
  <c r="J36" i="43"/>
  <c r="J34" i="43"/>
  <c r="I33" i="43"/>
  <c r="H33" i="43"/>
  <c r="G33" i="43"/>
  <c r="J33" i="43" s="1"/>
  <c r="J32" i="43"/>
  <c r="J31" i="43"/>
  <c r="J30" i="43"/>
  <c r="J29" i="43"/>
  <c r="J28" i="43"/>
  <c r="J27" i="43"/>
  <c r="J26" i="43"/>
  <c r="J25" i="43"/>
  <c r="I24" i="43"/>
  <c r="I35" i="43" s="1"/>
  <c r="H24" i="43"/>
  <c r="J24" i="43" s="1"/>
  <c r="J23" i="43"/>
  <c r="J22" i="43"/>
  <c r="H21" i="43"/>
  <c r="J20" i="43"/>
  <c r="J19" i="43"/>
  <c r="J18" i="43"/>
  <c r="J17" i="43"/>
  <c r="J16" i="43"/>
  <c r="I15" i="43"/>
  <c r="I21" i="43" s="1"/>
  <c r="H15" i="43"/>
  <c r="G15" i="43"/>
  <c r="G21" i="43" s="1"/>
  <c r="J14" i="43"/>
  <c r="J13" i="43"/>
  <c r="J12" i="43"/>
  <c r="J11" i="43"/>
  <c r="J10" i="43"/>
  <c r="J9" i="43"/>
  <c r="J8" i="43"/>
  <c r="C82" i="43"/>
  <c r="G99" i="42"/>
  <c r="J98" i="42"/>
  <c r="J97" i="42"/>
  <c r="J96" i="42"/>
  <c r="J95" i="42"/>
  <c r="J94" i="42"/>
  <c r="J93" i="42"/>
  <c r="G92" i="42"/>
  <c r="J91" i="42"/>
  <c r="J90" i="42"/>
  <c r="J89" i="42"/>
  <c r="J88" i="42"/>
  <c r="J87" i="42"/>
  <c r="J86" i="42"/>
  <c r="I86" i="42"/>
  <c r="H86" i="42"/>
  <c r="J85" i="42"/>
  <c r="J84" i="42"/>
  <c r="J83" i="42"/>
  <c r="J82" i="42"/>
  <c r="I81" i="42"/>
  <c r="I92" i="42" s="1"/>
  <c r="I99" i="42" s="1"/>
  <c r="H81" i="42"/>
  <c r="J80" i="42"/>
  <c r="J79" i="42"/>
  <c r="J78" i="42"/>
  <c r="J77" i="42"/>
  <c r="I76" i="42"/>
  <c r="H76" i="42"/>
  <c r="H92" i="42" s="1"/>
  <c r="J75" i="42"/>
  <c r="J74" i="42"/>
  <c r="J73" i="42"/>
  <c r="J71" i="42"/>
  <c r="J68" i="42"/>
  <c r="I68" i="42"/>
  <c r="H68" i="42"/>
  <c r="G68" i="42"/>
  <c r="J67" i="42"/>
  <c r="J66" i="42"/>
  <c r="J65" i="42"/>
  <c r="I64" i="42"/>
  <c r="J64" i="42" s="1"/>
  <c r="H64" i="42"/>
  <c r="G64" i="42"/>
  <c r="J63" i="42"/>
  <c r="J62" i="42"/>
  <c r="J61" i="42"/>
  <c r="J60" i="42"/>
  <c r="J59" i="42"/>
  <c r="J58" i="42"/>
  <c r="I58" i="42"/>
  <c r="I69" i="42" s="1"/>
  <c r="I72" i="42" s="1"/>
  <c r="H58" i="42"/>
  <c r="H69" i="42" s="1"/>
  <c r="H72" i="42" s="1"/>
  <c r="J72" i="42" s="1"/>
  <c r="G58" i="42"/>
  <c r="G69" i="42" s="1"/>
  <c r="J57" i="42"/>
  <c r="J56" i="42"/>
  <c r="J55" i="42"/>
  <c r="J54" i="42"/>
  <c r="J53" i="42"/>
  <c r="I51" i="42"/>
  <c r="H51" i="42"/>
  <c r="G51" i="42"/>
  <c r="J51" i="42" s="1"/>
  <c r="J50" i="42"/>
  <c r="J49" i="42"/>
  <c r="J48" i="42"/>
  <c r="J47" i="42"/>
  <c r="I47" i="42"/>
  <c r="H47" i="42"/>
  <c r="G47" i="42"/>
  <c r="J46" i="42"/>
  <c r="J44" i="42"/>
  <c r="J43" i="42"/>
  <c r="J42" i="42"/>
  <c r="J41" i="42"/>
  <c r="J40" i="42"/>
  <c r="J39" i="42"/>
  <c r="J38" i="42"/>
  <c r="J37" i="42"/>
  <c r="J36" i="42"/>
  <c r="H35" i="42"/>
  <c r="J34" i="42"/>
  <c r="I33" i="42"/>
  <c r="J33" i="42" s="1"/>
  <c r="H33" i="42"/>
  <c r="G33" i="42"/>
  <c r="G35" i="42" s="1"/>
  <c r="J32" i="42"/>
  <c r="J31" i="42"/>
  <c r="J30" i="42"/>
  <c r="J29" i="42"/>
  <c r="J28" i="42"/>
  <c r="J27" i="42"/>
  <c r="J26" i="42"/>
  <c r="J25" i="42"/>
  <c r="I24" i="42"/>
  <c r="I35" i="42" s="1"/>
  <c r="H24" i="42"/>
  <c r="J23" i="42"/>
  <c r="J22" i="42"/>
  <c r="J20" i="42"/>
  <c r="J19" i="42"/>
  <c r="J18" i="42"/>
  <c r="J17" i="42"/>
  <c r="J16" i="42"/>
  <c r="I15" i="42"/>
  <c r="I21" i="42" s="1"/>
  <c r="H15" i="42"/>
  <c r="H21" i="42" s="1"/>
  <c r="G15" i="42"/>
  <c r="J15" i="42" s="1"/>
  <c r="J14" i="42"/>
  <c r="J13" i="42"/>
  <c r="J12" i="42"/>
  <c r="J11" i="42"/>
  <c r="J10" i="42"/>
  <c r="J9" i="42"/>
  <c r="J8" i="42"/>
  <c r="G130" i="41"/>
  <c r="J130" i="41" s="1"/>
  <c r="G129" i="41"/>
  <c r="I128" i="41"/>
  <c r="H128" i="41"/>
  <c r="G128" i="41"/>
  <c r="J128" i="41" s="1"/>
  <c r="G127" i="41"/>
  <c r="J127" i="41" s="1"/>
  <c r="G126" i="41"/>
  <c r="J125" i="41"/>
  <c r="G125" i="41"/>
  <c r="G124" i="41"/>
  <c r="J124" i="41" s="1"/>
  <c r="J123" i="41"/>
  <c r="G123" i="41"/>
  <c r="I122" i="41"/>
  <c r="I131" i="41" s="1"/>
  <c r="G121" i="41"/>
  <c r="J121" i="41" s="1"/>
  <c r="J120" i="41"/>
  <c r="G120" i="41"/>
  <c r="G119" i="41"/>
  <c r="J119" i="41" s="1"/>
  <c r="J118" i="41"/>
  <c r="G118" i="41"/>
  <c r="G117" i="41"/>
  <c r="J117" i="41" s="1"/>
  <c r="J116" i="41"/>
  <c r="G116" i="41"/>
  <c r="I115" i="41"/>
  <c r="H115" i="41"/>
  <c r="J115" i="41" s="1"/>
  <c r="J114" i="41"/>
  <c r="G114" i="41"/>
  <c r="J113" i="41"/>
  <c r="G113" i="41"/>
  <c r="I112" i="41"/>
  <c r="H112" i="41"/>
  <c r="G112" i="41"/>
  <c r="J112" i="41" s="1"/>
  <c r="G111" i="41"/>
  <c r="J111" i="41" s="1"/>
  <c r="J110" i="41"/>
  <c r="G110" i="41"/>
  <c r="G109" i="41"/>
  <c r="J109" i="41" s="1"/>
  <c r="J108" i="41"/>
  <c r="G108" i="41"/>
  <c r="G107" i="41"/>
  <c r="J107" i="41" s="1"/>
  <c r="J106" i="41"/>
  <c r="G106" i="41"/>
  <c r="I105" i="41"/>
  <c r="H105" i="41"/>
  <c r="H122" i="41" s="1"/>
  <c r="H131" i="41" s="1"/>
  <c r="G105" i="41"/>
  <c r="G122" i="41" s="1"/>
  <c r="G104" i="41"/>
  <c r="J104" i="41" s="1"/>
  <c r="J103" i="41"/>
  <c r="G103" i="41"/>
  <c r="G102" i="41"/>
  <c r="J102" i="41" s="1"/>
  <c r="G101" i="41"/>
  <c r="G100" i="41"/>
  <c r="J99" i="41"/>
  <c r="I99" i="41"/>
  <c r="H99" i="41"/>
  <c r="G99" i="41"/>
  <c r="J98" i="41"/>
  <c r="G98" i="41"/>
  <c r="G97" i="41"/>
  <c r="J97" i="41" s="1"/>
  <c r="J96" i="41"/>
  <c r="G96" i="41"/>
  <c r="G95" i="41"/>
  <c r="J95" i="41" s="1"/>
  <c r="J94" i="41"/>
  <c r="G94" i="41"/>
  <c r="G93" i="41"/>
  <c r="J93" i="41" s="1"/>
  <c r="J92" i="41"/>
  <c r="G92" i="41"/>
  <c r="G91" i="41"/>
  <c r="J91" i="41" s="1"/>
  <c r="J90" i="41"/>
  <c r="G90" i="41"/>
  <c r="I89" i="41"/>
  <c r="H89" i="41"/>
  <c r="G89" i="41"/>
  <c r="J89" i="41" s="1"/>
  <c r="G88" i="41"/>
  <c r="J88" i="41" s="1"/>
  <c r="J87" i="41"/>
  <c r="G87" i="41"/>
  <c r="G86" i="41"/>
  <c r="J86" i="41" s="1"/>
  <c r="J85" i="41"/>
  <c r="G85" i="41"/>
  <c r="I84" i="41"/>
  <c r="I100" i="41" s="1"/>
  <c r="H84" i="41"/>
  <c r="H100" i="41" s="1"/>
  <c r="J100" i="41" s="1"/>
  <c r="G84" i="41"/>
  <c r="J84" i="41" s="1"/>
  <c r="G83" i="41"/>
  <c r="J83" i="41" s="1"/>
  <c r="J82" i="41"/>
  <c r="G82" i="41"/>
  <c r="G81" i="41"/>
  <c r="J81" i="41" s="1"/>
  <c r="J80" i="41"/>
  <c r="G80" i="41"/>
  <c r="G79" i="41"/>
  <c r="J79" i="41" s="1"/>
  <c r="J78" i="41"/>
  <c r="G78" i="41"/>
  <c r="G77" i="41"/>
  <c r="J77" i="41" s="1"/>
  <c r="G76" i="41"/>
  <c r="J75" i="41"/>
  <c r="I75" i="41"/>
  <c r="H75" i="41"/>
  <c r="G75" i="41"/>
  <c r="J74" i="41"/>
  <c r="G74" i="41"/>
  <c r="G73" i="41"/>
  <c r="J73" i="41" s="1"/>
  <c r="J72" i="41"/>
  <c r="G72" i="41"/>
  <c r="G71" i="41"/>
  <c r="J71" i="41" s="1"/>
  <c r="J70" i="41"/>
  <c r="G70" i="41"/>
  <c r="G69" i="41"/>
  <c r="J69" i="41" s="1"/>
  <c r="J68" i="41"/>
  <c r="G68" i="41"/>
  <c r="G67" i="41"/>
  <c r="J67" i="41" s="1"/>
  <c r="J66" i="41"/>
  <c r="G66" i="41"/>
  <c r="G65" i="41"/>
  <c r="J65" i="41" s="1"/>
  <c r="J64" i="41"/>
  <c r="G64" i="41"/>
  <c r="G63" i="41"/>
  <c r="J63" i="41" s="1"/>
  <c r="J62" i="41"/>
  <c r="G62" i="41"/>
  <c r="I61" i="41"/>
  <c r="H61" i="41"/>
  <c r="G61" i="41"/>
  <c r="J61" i="41" s="1"/>
  <c r="G60" i="41"/>
  <c r="J60" i="41" s="1"/>
  <c r="J59" i="41"/>
  <c r="G59" i="41"/>
  <c r="G58" i="41"/>
  <c r="J58" i="41" s="1"/>
  <c r="J57" i="41"/>
  <c r="G57" i="41"/>
  <c r="G56" i="41"/>
  <c r="J56" i="41" s="1"/>
  <c r="J55" i="41"/>
  <c r="G55" i="41"/>
  <c r="G54" i="41"/>
  <c r="J54" i="41" s="1"/>
  <c r="J53" i="41"/>
  <c r="G53" i="41"/>
  <c r="G52" i="41"/>
  <c r="I51" i="41"/>
  <c r="H51" i="41"/>
  <c r="G51" i="41"/>
  <c r="J51" i="41" s="1"/>
  <c r="G50" i="41"/>
  <c r="J50" i="41" s="1"/>
  <c r="J49" i="41"/>
  <c r="G49" i="41"/>
  <c r="G48" i="41"/>
  <c r="J48" i="41" s="1"/>
  <c r="J47" i="41"/>
  <c r="G47" i="41"/>
  <c r="G46" i="41"/>
  <c r="J46" i="41" s="1"/>
  <c r="J45" i="41"/>
  <c r="I45" i="41"/>
  <c r="H45" i="41"/>
  <c r="G45" i="41"/>
  <c r="J44" i="41"/>
  <c r="G44" i="41"/>
  <c r="G43" i="41"/>
  <c r="J43" i="41" s="1"/>
  <c r="J42" i="41"/>
  <c r="I42" i="41"/>
  <c r="H42" i="41"/>
  <c r="G42" i="41"/>
  <c r="J41" i="41"/>
  <c r="G41" i="41"/>
  <c r="G40" i="41"/>
  <c r="J40" i="41" s="1"/>
  <c r="J39" i="41"/>
  <c r="G39" i="41"/>
  <c r="G38" i="41"/>
  <c r="J38" i="41" s="1"/>
  <c r="J37" i="41"/>
  <c r="G37" i="41"/>
  <c r="G36" i="41"/>
  <c r="J36" i="41" s="1"/>
  <c r="J35" i="41"/>
  <c r="G35" i="41"/>
  <c r="I34" i="41"/>
  <c r="H34" i="41"/>
  <c r="G34" i="41"/>
  <c r="J34" i="41" s="1"/>
  <c r="G33" i="41"/>
  <c r="J33" i="41" s="1"/>
  <c r="J32" i="41"/>
  <c r="G32" i="41"/>
  <c r="I31" i="41"/>
  <c r="I52" i="41" s="1"/>
  <c r="H31" i="41"/>
  <c r="H52" i="41" s="1"/>
  <c r="G31" i="41"/>
  <c r="J31" i="41" s="1"/>
  <c r="G30" i="41"/>
  <c r="J30" i="41" s="1"/>
  <c r="J29" i="41"/>
  <c r="G29" i="41"/>
  <c r="G28" i="41"/>
  <c r="J28" i="41" s="1"/>
  <c r="J27" i="41"/>
  <c r="G27" i="41"/>
  <c r="G26" i="41"/>
  <c r="I25" i="41"/>
  <c r="H25" i="41"/>
  <c r="H26" i="41" s="1"/>
  <c r="G25" i="41"/>
  <c r="J25" i="41" s="1"/>
  <c r="G24" i="41"/>
  <c r="J24" i="41" s="1"/>
  <c r="J23" i="41"/>
  <c r="G23" i="41"/>
  <c r="G22" i="41"/>
  <c r="J22" i="41" s="1"/>
  <c r="J21" i="41"/>
  <c r="I21" i="41"/>
  <c r="I26" i="41" s="1"/>
  <c r="H21" i="41"/>
  <c r="G21" i="41"/>
  <c r="J20" i="41"/>
  <c r="G20" i="41"/>
  <c r="G19" i="41"/>
  <c r="J19" i="41" s="1"/>
  <c r="J18" i="41"/>
  <c r="G18" i="41"/>
  <c r="G17" i="41"/>
  <c r="J17" i="41" s="1"/>
  <c r="J16" i="41"/>
  <c r="G16" i="41"/>
  <c r="G15" i="41"/>
  <c r="J15" i="41" s="1"/>
  <c r="J14" i="41"/>
  <c r="G14" i="41"/>
  <c r="G13" i="41"/>
  <c r="J13" i="41" s="1"/>
  <c r="J12" i="41"/>
  <c r="G12" i="41"/>
  <c r="G11" i="41"/>
  <c r="J11" i="41" s="1"/>
  <c r="J10" i="41"/>
  <c r="G10" i="41"/>
  <c r="G9" i="41"/>
  <c r="J9" i="41" s="1"/>
  <c r="J8" i="41"/>
  <c r="G8" i="41"/>
  <c r="G131" i="40"/>
  <c r="J130" i="40"/>
  <c r="I128" i="40"/>
  <c r="H128" i="40"/>
  <c r="G128" i="40"/>
  <c r="J128" i="40" s="1"/>
  <c r="J127" i="40"/>
  <c r="J125" i="40"/>
  <c r="J124" i="40"/>
  <c r="J123" i="40"/>
  <c r="G122" i="40"/>
  <c r="J121" i="40"/>
  <c r="J120" i="40"/>
  <c r="J119" i="40"/>
  <c r="J118" i="40"/>
  <c r="J117" i="40"/>
  <c r="J116" i="40"/>
  <c r="J115" i="40"/>
  <c r="I115" i="40"/>
  <c r="H115" i="40"/>
  <c r="J114" i="40"/>
  <c r="J113" i="40"/>
  <c r="I112" i="40"/>
  <c r="H112" i="40"/>
  <c r="J112" i="40" s="1"/>
  <c r="J111" i="40"/>
  <c r="J110" i="40"/>
  <c r="J109" i="40"/>
  <c r="J108" i="40"/>
  <c r="J107" i="40"/>
  <c r="J106" i="40"/>
  <c r="I105" i="40"/>
  <c r="I122" i="40" s="1"/>
  <c r="I131" i="40" s="1"/>
  <c r="H105" i="40"/>
  <c r="J105" i="40" s="1"/>
  <c r="J104" i="40"/>
  <c r="J103" i="40"/>
  <c r="J102" i="40"/>
  <c r="J99" i="40"/>
  <c r="I99" i="40"/>
  <c r="H99" i="40"/>
  <c r="G99" i="40"/>
  <c r="J98" i="40"/>
  <c r="J97" i="40"/>
  <c r="J96" i="40"/>
  <c r="J95" i="40"/>
  <c r="J94" i="40"/>
  <c r="J93" i="40"/>
  <c r="J92" i="40"/>
  <c r="J91" i="40"/>
  <c r="J90" i="40"/>
  <c r="I89" i="40"/>
  <c r="H89" i="40"/>
  <c r="G89" i="40"/>
  <c r="J89" i="40" s="1"/>
  <c r="J88" i="40"/>
  <c r="J87" i="40"/>
  <c r="J86" i="40"/>
  <c r="J85" i="40"/>
  <c r="I84" i="40"/>
  <c r="I100" i="40" s="1"/>
  <c r="H84" i="40"/>
  <c r="H100" i="40" s="1"/>
  <c r="G84" i="40"/>
  <c r="J84" i="40" s="1"/>
  <c r="J83" i="40"/>
  <c r="J82" i="40"/>
  <c r="J81" i="40"/>
  <c r="J80" i="40"/>
  <c r="J79" i="40"/>
  <c r="J78" i="40"/>
  <c r="J77" i="40"/>
  <c r="J75" i="40"/>
  <c r="I75" i="40"/>
  <c r="H75" i="40"/>
  <c r="G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1" i="40" s="1"/>
  <c r="J60" i="40"/>
  <c r="J59" i="40"/>
  <c r="J58" i="40"/>
  <c r="J57" i="40"/>
  <c r="J56" i="40"/>
  <c r="J55" i="40"/>
  <c r="J54" i="40"/>
  <c r="J53" i="40"/>
  <c r="I51" i="40"/>
  <c r="H51" i="40"/>
  <c r="G51" i="40"/>
  <c r="J51" i="40" s="1"/>
  <c r="J50" i="40"/>
  <c r="J49" i="40"/>
  <c r="J48" i="40"/>
  <c r="J47" i="40"/>
  <c r="J46" i="40"/>
  <c r="I45" i="40"/>
  <c r="H45" i="40"/>
  <c r="G45" i="40"/>
  <c r="J44" i="40"/>
  <c r="J43" i="40"/>
  <c r="I42" i="40"/>
  <c r="H42" i="40"/>
  <c r="G42" i="40"/>
  <c r="J42" i="40" s="1"/>
  <c r="J41" i="40"/>
  <c r="J40" i="40"/>
  <c r="J39" i="40"/>
  <c r="J38" i="40"/>
  <c r="J37" i="40"/>
  <c r="J36" i="40"/>
  <c r="J35" i="40"/>
  <c r="I34" i="40"/>
  <c r="J34" i="40" s="1"/>
  <c r="H34" i="40"/>
  <c r="G34" i="40"/>
  <c r="J33" i="40"/>
  <c r="J32" i="40"/>
  <c r="I31" i="40"/>
  <c r="I52" i="40" s="1"/>
  <c r="H31" i="40"/>
  <c r="H52" i="40" s="1"/>
  <c r="G31" i="40"/>
  <c r="J31" i="40" s="1"/>
  <c r="J30" i="40"/>
  <c r="J29" i="40"/>
  <c r="J28" i="40"/>
  <c r="J27" i="40"/>
  <c r="I25" i="40"/>
  <c r="H25" i="40"/>
  <c r="H26" i="40" s="1"/>
  <c r="G25" i="40"/>
  <c r="J25" i="40" s="1"/>
  <c r="J24" i="40"/>
  <c r="J23" i="40"/>
  <c r="J22" i="40"/>
  <c r="I21" i="40"/>
  <c r="I26" i="40" s="1"/>
  <c r="H21" i="40"/>
  <c r="G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98" i="39"/>
  <c r="J97" i="39"/>
  <c r="J96" i="39"/>
  <c r="J95" i="39"/>
  <c r="J94" i="39"/>
  <c r="J93" i="39"/>
  <c r="J91" i="39"/>
  <c r="J90" i="39"/>
  <c r="J89" i="39"/>
  <c r="J88" i="39"/>
  <c r="J87" i="39"/>
  <c r="I86" i="39"/>
  <c r="H86" i="39"/>
  <c r="G86" i="39"/>
  <c r="G92" i="39" s="1"/>
  <c r="J85" i="39"/>
  <c r="J84" i="39"/>
  <c r="J83" i="39"/>
  <c r="J82" i="39"/>
  <c r="J81" i="39"/>
  <c r="I81" i="39"/>
  <c r="H81" i="39"/>
  <c r="J80" i="39"/>
  <c r="J79" i="39"/>
  <c r="J78" i="39"/>
  <c r="J77" i="39"/>
  <c r="I76" i="39"/>
  <c r="J76" i="39" s="1"/>
  <c r="H76" i="39"/>
  <c r="H92" i="39" s="1"/>
  <c r="H99" i="39" s="1"/>
  <c r="J75" i="39"/>
  <c r="J74" i="39"/>
  <c r="J73" i="39"/>
  <c r="I68" i="39"/>
  <c r="H68" i="39"/>
  <c r="G68" i="39"/>
  <c r="J68" i="39" s="1"/>
  <c r="J67" i="39"/>
  <c r="J66" i="39"/>
  <c r="J65" i="39"/>
  <c r="J64" i="39"/>
  <c r="I64" i="39"/>
  <c r="H64" i="39"/>
  <c r="G64" i="39"/>
  <c r="J63" i="39"/>
  <c r="J62" i="39"/>
  <c r="J61" i="39"/>
  <c r="J60" i="39"/>
  <c r="J59" i="39"/>
  <c r="I58" i="39"/>
  <c r="I69" i="39" s="1"/>
  <c r="I72" i="39" s="1"/>
  <c r="H58" i="39"/>
  <c r="H69" i="39" s="1"/>
  <c r="H72" i="39" s="1"/>
  <c r="G58" i="39"/>
  <c r="J58" i="39" s="1"/>
  <c r="J57" i="39"/>
  <c r="J56" i="39"/>
  <c r="J55" i="39"/>
  <c r="J54" i="39"/>
  <c r="J53" i="39"/>
  <c r="I51" i="39"/>
  <c r="H51" i="39"/>
  <c r="G51" i="39"/>
  <c r="J51" i="39" s="1"/>
  <c r="J50" i="39"/>
  <c r="J49" i="39"/>
  <c r="J48" i="39"/>
  <c r="I47" i="39"/>
  <c r="H47" i="39"/>
  <c r="G47" i="39"/>
  <c r="J47" i="39" s="1"/>
  <c r="J46" i="39"/>
  <c r="J44" i="39"/>
  <c r="J43" i="39"/>
  <c r="J42" i="39"/>
  <c r="J41" i="39"/>
  <c r="J40" i="39"/>
  <c r="J39" i="39"/>
  <c r="J38" i="39"/>
  <c r="J37" i="39"/>
  <c r="J36" i="39"/>
  <c r="I35" i="39"/>
  <c r="J34" i="39"/>
  <c r="J33" i="39"/>
  <c r="I33" i="39"/>
  <c r="H33" i="39"/>
  <c r="G33" i="39"/>
  <c r="G35" i="39" s="1"/>
  <c r="J35" i="39" s="1"/>
  <c r="J32" i="39"/>
  <c r="J31" i="39"/>
  <c r="J30" i="39"/>
  <c r="J29" i="39"/>
  <c r="J28" i="39"/>
  <c r="J27" i="39"/>
  <c r="J26" i="39"/>
  <c r="J25" i="39"/>
  <c r="J24" i="39"/>
  <c r="I24" i="39"/>
  <c r="H24" i="39"/>
  <c r="H35" i="39" s="1"/>
  <c r="J23" i="39"/>
  <c r="J22" i="39"/>
  <c r="G21" i="39"/>
  <c r="J20" i="39"/>
  <c r="J19" i="39"/>
  <c r="J18" i="39"/>
  <c r="J17" i="39"/>
  <c r="J16" i="39"/>
  <c r="I15" i="39"/>
  <c r="I21" i="39" s="1"/>
  <c r="H15" i="39"/>
  <c r="H21" i="39" s="1"/>
  <c r="G15" i="39"/>
  <c r="J15" i="39" s="1"/>
  <c r="J14" i="39"/>
  <c r="J13" i="39"/>
  <c r="J12" i="39"/>
  <c r="J11" i="39"/>
  <c r="J10" i="39"/>
  <c r="J9" i="39"/>
  <c r="J8" i="39"/>
  <c r="J130" i="38"/>
  <c r="I128" i="38"/>
  <c r="H128" i="38"/>
  <c r="G128" i="38"/>
  <c r="J128" i="38" s="1"/>
  <c r="J127" i="38"/>
  <c r="J125" i="38"/>
  <c r="J124" i="38"/>
  <c r="J123" i="38"/>
  <c r="G122" i="38"/>
  <c r="J121" i="38"/>
  <c r="J120" i="38"/>
  <c r="J119" i="38"/>
  <c r="J118" i="38"/>
  <c r="J117" i="38"/>
  <c r="J116" i="38"/>
  <c r="I115" i="38"/>
  <c r="H115" i="38"/>
  <c r="J115" i="38" s="1"/>
  <c r="J114" i="38"/>
  <c r="J113" i="38"/>
  <c r="J112" i="38"/>
  <c r="I112" i="38"/>
  <c r="H112" i="38"/>
  <c r="J111" i="38"/>
  <c r="J110" i="38"/>
  <c r="J109" i="38"/>
  <c r="J108" i="38"/>
  <c r="J107" i="38"/>
  <c r="J106" i="38"/>
  <c r="J105" i="38"/>
  <c r="I105" i="38"/>
  <c r="I122" i="38" s="1"/>
  <c r="I131" i="38" s="1"/>
  <c r="H105" i="38"/>
  <c r="H122" i="38" s="1"/>
  <c r="H131" i="38" s="1"/>
  <c r="J104" i="38"/>
  <c r="J103" i="38"/>
  <c r="J102" i="38"/>
  <c r="I99" i="38"/>
  <c r="I100" i="38" s="1"/>
  <c r="H99" i="38"/>
  <c r="H100" i="38" s="1"/>
  <c r="G99" i="38"/>
  <c r="J98" i="38"/>
  <c r="J97" i="38"/>
  <c r="J96" i="38"/>
  <c r="J95" i="38"/>
  <c r="J94" i="38"/>
  <c r="J93" i="38"/>
  <c r="J92" i="38"/>
  <c r="J91" i="38"/>
  <c r="J90" i="38"/>
  <c r="J89" i="38"/>
  <c r="I89" i="38"/>
  <c r="H89" i="38"/>
  <c r="G89" i="38"/>
  <c r="J88" i="38"/>
  <c r="J87" i="38"/>
  <c r="J86" i="38"/>
  <c r="J85" i="38"/>
  <c r="J84" i="38"/>
  <c r="I84" i="38"/>
  <c r="H84" i="38"/>
  <c r="G84" i="38"/>
  <c r="G100" i="38" s="1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I61" i="38"/>
  <c r="H61" i="38"/>
  <c r="G61" i="38"/>
  <c r="J60" i="38"/>
  <c r="J59" i="38"/>
  <c r="J58" i="38"/>
  <c r="J57" i="38"/>
  <c r="J56" i="38"/>
  <c r="J55" i="38"/>
  <c r="J54" i="38"/>
  <c r="J53" i="38"/>
  <c r="J51" i="38"/>
  <c r="I51" i="38"/>
  <c r="H51" i="38"/>
  <c r="G51" i="38"/>
  <c r="J50" i="38"/>
  <c r="J49" i="38"/>
  <c r="J48" i="38"/>
  <c r="J47" i="38"/>
  <c r="J46" i="38"/>
  <c r="I45" i="38"/>
  <c r="H45" i="38"/>
  <c r="G45" i="38"/>
  <c r="J45" i="38" s="1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G52" i="38" s="1"/>
  <c r="J30" i="38"/>
  <c r="J29" i="38"/>
  <c r="J28" i="38"/>
  <c r="J27" i="38"/>
  <c r="I25" i="38"/>
  <c r="J25" i="38" s="1"/>
  <c r="H25" i="38"/>
  <c r="G25" i="38"/>
  <c r="G26" i="38" s="1"/>
  <c r="J24" i="38"/>
  <c r="J23" i="38"/>
  <c r="J22" i="38"/>
  <c r="I21" i="38"/>
  <c r="H21" i="38"/>
  <c r="H26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21" i="43" l="1"/>
  <c r="H52" i="43"/>
  <c r="H71" i="43" s="1"/>
  <c r="G72" i="43"/>
  <c r="J72" i="43" s="1"/>
  <c r="J69" i="43"/>
  <c r="I52" i="43"/>
  <c r="I71" i="43" s="1"/>
  <c r="I70" i="43"/>
  <c r="I100" i="43" s="1"/>
  <c r="G92" i="43"/>
  <c r="J86" i="43"/>
  <c r="J15" i="43"/>
  <c r="J82" i="43"/>
  <c r="H35" i="43"/>
  <c r="J58" i="43"/>
  <c r="H70" i="43"/>
  <c r="H100" i="43" s="1"/>
  <c r="G35" i="43"/>
  <c r="J35" i="43" s="1"/>
  <c r="H70" i="42"/>
  <c r="H52" i="42"/>
  <c r="H99" i="42"/>
  <c r="J92" i="42"/>
  <c r="I70" i="42"/>
  <c r="I100" i="42" s="1"/>
  <c r="I52" i="42"/>
  <c r="J69" i="42"/>
  <c r="J35" i="42"/>
  <c r="J99" i="42"/>
  <c r="G21" i="42"/>
  <c r="J24" i="42"/>
  <c r="J81" i="42"/>
  <c r="J76" i="42"/>
  <c r="I101" i="41"/>
  <c r="I132" i="41" s="1"/>
  <c r="I76" i="41"/>
  <c r="J122" i="41"/>
  <c r="G131" i="41"/>
  <c r="J131" i="41" s="1"/>
  <c r="J26" i="41"/>
  <c r="J52" i="41"/>
  <c r="H101" i="41"/>
  <c r="H76" i="41"/>
  <c r="J76" i="41" s="1"/>
  <c r="J105" i="41"/>
  <c r="J45" i="40"/>
  <c r="G26" i="40"/>
  <c r="J26" i="40" s="1"/>
  <c r="H101" i="40"/>
  <c r="H76" i="40"/>
  <c r="I101" i="40"/>
  <c r="I132" i="40" s="1"/>
  <c r="I76" i="40"/>
  <c r="G100" i="40"/>
  <c r="J100" i="40" s="1"/>
  <c r="J21" i="40"/>
  <c r="G52" i="40"/>
  <c r="J52" i="40" s="1"/>
  <c r="H122" i="40"/>
  <c r="H131" i="40" s="1"/>
  <c r="J131" i="40" s="1"/>
  <c r="J86" i="39"/>
  <c r="I70" i="39"/>
  <c r="I52" i="39"/>
  <c r="I71" i="39" s="1"/>
  <c r="G99" i="39"/>
  <c r="J99" i="39" s="1"/>
  <c r="H52" i="39"/>
  <c r="H71" i="39" s="1"/>
  <c r="H70" i="39"/>
  <c r="H100" i="39" s="1"/>
  <c r="G52" i="39"/>
  <c r="G69" i="39"/>
  <c r="I92" i="39"/>
  <c r="I99" i="39" s="1"/>
  <c r="G70" i="39"/>
  <c r="J21" i="39"/>
  <c r="J75" i="38"/>
  <c r="G101" i="38"/>
  <c r="G76" i="38"/>
  <c r="J100" i="38"/>
  <c r="H101" i="38"/>
  <c r="H132" i="38" s="1"/>
  <c r="H76" i="38"/>
  <c r="J52" i="38"/>
  <c r="J122" i="38"/>
  <c r="J21" i="38"/>
  <c r="J99" i="38"/>
  <c r="G131" i="38"/>
  <c r="J131" i="38" s="1"/>
  <c r="I26" i="38"/>
  <c r="J31" i="38"/>
  <c r="E25" i="35"/>
  <c r="E24" i="35"/>
  <c r="E21" i="35"/>
  <c r="E18" i="35"/>
  <c r="D8" i="44"/>
  <c r="F98" i="43"/>
  <c r="F97" i="43"/>
  <c r="F96" i="43"/>
  <c r="F95" i="43"/>
  <c r="F94" i="43"/>
  <c r="F93" i="43"/>
  <c r="F91" i="43"/>
  <c r="F90" i="43"/>
  <c r="F89" i="43"/>
  <c r="F88" i="43"/>
  <c r="F87" i="43"/>
  <c r="E86" i="43"/>
  <c r="D86" i="43"/>
  <c r="C86" i="43"/>
  <c r="C92" i="43" s="1"/>
  <c r="F85" i="43"/>
  <c r="F84" i="43"/>
  <c r="F83" i="43"/>
  <c r="F82" i="43"/>
  <c r="E81" i="43"/>
  <c r="D81" i="43"/>
  <c r="F81" i="43" s="1"/>
  <c r="F80" i="43"/>
  <c r="F79" i="43"/>
  <c r="F78" i="43"/>
  <c r="F77" i="43"/>
  <c r="E76" i="43"/>
  <c r="E92" i="43" s="1"/>
  <c r="E99" i="43" s="1"/>
  <c r="D76" i="43"/>
  <c r="D92" i="43" s="1"/>
  <c r="D99" i="43" s="1"/>
  <c r="F75" i="43"/>
  <c r="F74" i="43"/>
  <c r="F73" i="43"/>
  <c r="E68" i="43"/>
  <c r="D68" i="43"/>
  <c r="C68" i="43"/>
  <c r="F67" i="43"/>
  <c r="F66" i="43"/>
  <c r="F65" i="43"/>
  <c r="F64" i="43"/>
  <c r="E64" i="43"/>
  <c r="D64" i="43"/>
  <c r="C64" i="43"/>
  <c r="F63" i="43"/>
  <c r="F62" i="43"/>
  <c r="F61" i="43"/>
  <c r="F60" i="43"/>
  <c r="F59" i="43"/>
  <c r="E58" i="43"/>
  <c r="D58" i="43"/>
  <c r="D69" i="43" s="1"/>
  <c r="C58" i="43"/>
  <c r="F57" i="43"/>
  <c r="F56" i="43"/>
  <c r="F55" i="43"/>
  <c r="F54" i="43"/>
  <c r="F53" i="43"/>
  <c r="E51" i="43"/>
  <c r="D51" i="43"/>
  <c r="F51" i="43" s="1"/>
  <c r="C51" i="43"/>
  <c r="F50" i="43"/>
  <c r="F49" i="43"/>
  <c r="F48" i="43"/>
  <c r="E47" i="43"/>
  <c r="D47" i="43"/>
  <c r="C47" i="43"/>
  <c r="F46" i="43"/>
  <c r="F44" i="43"/>
  <c r="F43" i="43"/>
  <c r="F42" i="43"/>
  <c r="F41" i="43"/>
  <c r="F40" i="43"/>
  <c r="F39" i="43"/>
  <c r="F38" i="43"/>
  <c r="F37" i="43"/>
  <c r="F36" i="43"/>
  <c r="E35" i="43"/>
  <c r="F34" i="43"/>
  <c r="E33" i="43"/>
  <c r="D33" i="43"/>
  <c r="C33" i="43"/>
  <c r="C35" i="43" s="1"/>
  <c r="F32" i="43"/>
  <c r="F31" i="43"/>
  <c r="F30" i="43"/>
  <c r="F29" i="43"/>
  <c r="F28" i="43"/>
  <c r="F27" i="43"/>
  <c r="F26" i="43"/>
  <c r="F25" i="43"/>
  <c r="E24" i="43"/>
  <c r="D24" i="43"/>
  <c r="D35" i="43" s="1"/>
  <c r="F23" i="43"/>
  <c r="F22" i="43"/>
  <c r="F20" i="43"/>
  <c r="F19" i="43"/>
  <c r="F18" i="43"/>
  <c r="F17" i="43"/>
  <c r="F16" i="43"/>
  <c r="E15" i="43"/>
  <c r="E21" i="43" s="1"/>
  <c r="D15" i="43"/>
  <c r="D21" i="43" s="1"/>
  <c r="C15" i="43"/>
  <c r="C21" i="43" s="1"/>
  <c r="F14" i="43"/>
  <c r="F13" i="43"/>
  <c r="F12" i="43"/>
  <c r="F11" i="43"/>
  <c r="F10" i="43"/>
  <c r="F9" i="43"/>
  <c r="F8" i="43"/>
  <c r="F11" i="42"/>
  <c r="F11" i="39"/>
  <c r="C15" i="39"/>
  <c r="G52" i="43" l="1"/>
  <c r="J92" i="43"/>
  <c r="G99" i="43"/>
  <c r="J99" i="43" s="1"/>
  <c r="G70" i="43"/>
  <c r="J21" i="42"/>
  <c r="G70" i="42"/>
  <c r="G52" i="42"/>
  <c r="J52" i="42" s="1"/>
  <c r="H100" i="42"/>
  <c r="F86" i="43"/>
  <c r="H132" i="41"/>
  <c r="J101" i="41"/>
  <c r="G132" i="41"/>
  <c r="J132" i="41" s="1"/>
  <c r="G76" i="40"/>
  <c r="J76" i="40" s="1"/>
  <c r="G101" i="40"/>
  <c r="J122" i="40"/>
  <c r="H132" i="40"/>
  <c r="J52" i="39"/>
  <c r="G71" i="39"/>
  <c r="J71" i="39" s="1"/>
  <c r="J92" i="39"/>
  <c r="J70" i="39"/>
  <c r="G100" i="39"/>
  <c r="J69" i="39"/>
  <c r="G72" i="39"/>
  <c r="J72" i="39" s="1"/>
  <c r="I100" i="39"/>
  <c r="I101" i="38"/>
  <c r="I132" i="38" s="1"/>
  <c r="I76" i="38"/>
  <c r="J26" i="38"/>
  <c r="J76" i="38"/>
  <c r="G132" i="38"/>
  <c r="J132" i="38" s="1"/>
  <c r="F35" i="43"/>
  <c r="F47" i="43"/>
  <c r="E69" i="43"/>
  <c r="F68" i="43"/>
  <c r="F58" i="43"/>
  <c r="F24" i="43"/>
  <c r="F33" i="43"/>
  <c r="C99" i="43"/>
  <c r="F99" i="43" s="1"/>
  <c r="F92" i="43"/>
  <c r="D52" i="43"/>
  <c r="D70" i="43"/>
  <c r="D100" i="43" s="1"/>
  <c r="E70" i="43"/>
  <c r="E100" i="43" s="1"/>
  <c r="E52" i="43"/>
  <c r="C52" i="43"/>
  <c r="C69" i="43"/>
  <c r="F76" i="43"/>
  <c r="F15" i="43"/>
  <c r="C70" i="43"/>
  <c r="F21" i="43"/>
  <c r="C22" i="41"/>
  <c r="C23" i="41"/>
  <c r="C24" i="41"/>
  <c r="C27" i="41"/>
  <c r="C28" i="41"/>
  <c r="C29" i="41"/>
  <c r="C30" i="41"/>
  <c r="C32" i="41"/>
  <c r="C33" i="41"/>
  <c r="C35" i="41"/>
  <c r="C36" i="41"/>
  <c r="C37" i="41"/>
  <c r="C38" i="41"/>
  <c r="C39" i="41"/>
  <c r="C40" i="41"/>
  <c r="C41" i="41"/>
  <c r="C43" i="41"/>
  <c r="C44" i="41"/>
  <c r="C46" i="41"/>
  <c r="C47" i="41"/>
  <c r="C48" i="41"/>
  <c r="C49" i="41"/>
  <c r="C50" i="41"/>
  <c r="C53" i="41"/>
  <c r="C54" i="41"/>
  <c r="C55" i="41"/>
  <c r="C56" i="41"/>
  <c r="C57" i="41"/>
  <c r="C58" i="41"/>
  <c r="C59" i="41"/>
  <c r="C60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7" i="41"/>
  <c r="C78" i="41"/>
  <c r="C79" i="41"/>
  <c r="C80" i="41"/>
  <c r="C81" i="41"/>
  <c r="C82" i="41"/>
  <c r="C83" i="41"/>
  <c r="C85" i="41"/>
  <c r="C86" i="41"/>
  <c r="C87" i="41"/>
  <c r="C88" i="41"/>
  <c r="C90" i="41"/>
  <c r="C91" i="41"/>
  <c r="C92" i="41"/>
  <c r="C93" i="41"/>
  <c r="C94" i="41"/>
  <c r="C95" i="41"/>
  <c r="C96" i="41"/>
  <c r="C97" i="41"/>
  <c r="C98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6" i="41"/>
  <c r="C117" i="41"/>
  <c r="C118" i="41"/>
  <c r="C119" i="41"/>
  <c r="C120" i="41"/>
  <c r="C121" i="41"/>
  <c r="C123" i="41"/>
  <c r="C124" i="41"/>
  <c r="C125" i="41"/>
  <c r="C126" i="41"/>
  <c r="C127" i="41"/>
  <c r="C129" i="41"/>
  <c r="C130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8" i="41"/>
  <c r="J70" i="43" l="1"/>
  <c r="G100" i="43"/>
  <c r="J100" i="43" s="1"/>
  <c r="G71" i="43"/>
  <c r="J71" i="43" s="1"/>
  <c r="J52" i="43"/>
  <c r="G100" i="42"/>
  <c r="J100" i="42" s="1"/>
  <c r="J70" i="42"/>
  <c r="G132" i="40"/>
  <c r="J132" i="40" s="1"/>
  <c r="J101" i="40"/>
  <c r="J100" i="39"/>
  <c r="J101" i="38"/>
  <c r="F70" i="43"/>
  <c r="C100" i="43"/>
  <c r="F100" i="43" s="1"/>
  <c r="F52" i="43"/>
  <c r="F69" i="43"/>
  <c r="C122" i="41"/>
  <c r="D10" i="44"/>
  <c r="C10" i="44"/>
  <c r="F98" i="42"/>
  <c r="F97" i="42"/>
  <c r="F96" i="42"/>
  <c r="F95" i="42"/>
  <c r="F94" i="42"/>
  <c r="F93" i="42"/>
  <c r="F91" i="42"/>
  <c r="F90" i="42"/>
  <c r="F89" i="42"/>
  <c r="F88" i="42"/>
  <c r="F87" i="42"/>
  <c r="E86" i="42"/>
  <c r="D86" i="42"/>
  <c r="C92" i="42"/>
  <c r="F85" i="42"/>
  <c r="F84" i="42"/>
  <c r="F83" i="42"/>
  <c r="F82" i="42"/>
  <c r="E81" i="42"/>
  <c r="F81" i="42" s="1"/>
  <c r="D81" i="42"/>
  <c r="F80" i="42"/>
  <c r="F79" i="42"/>
  <c r="F78" i="42"/>
  <c r="F77" i="42"/>
  <c r="E76" i="42"/>
  <c r="E92" i="42" s="1"/>
  <c r="E99" i="42" s="1"/>
  <c r="D76" i="42"/>
  <c r="D92" i="42" s="1"/>
  <c r="D99" i="42" s="1"/>
  <c r="F75" i="42"/>
  <c r="F74" i="42"/>
  <c r="F73" i="42"/>
  <c r="E68" i="42"/>
  <c r="D68" i="42"/>
  <c r="C68" i="42"/>
  <c r="F67" i="42"/>
  <c r="F66" i="42"/>
  <c r="F65" i="42"/>
  <c r="E64" i="42"/>
  <c r="D64" i="42"/>
  <c r="C64" i="42"/>
  <c r="F63" i="42"/>
  <c r="F62" i="42"/>
  <c r="F61" i="42"/>
  <c r="F60" i="42"/>
  <c r="F59" i="42"/>
  <c r="E58" i="42"/>
  <c r="D58" i="42"/>
  <c r="D69" i="42" s="1"/>
  <c r="C58" i="42"/>
  <c r="F57" i="42"/>
  <c r="F56" i="42"/>
  <c r="F55" i="42"/>
  <c r="F54" i="42"/>
  <c r="F53" i="42"/>
  <c r="E51" i="42"/>
  <c r="D51" i="42"/>
  <c r="F51" i="42" s="1"/>
  <c r="C51" i="42"/>
  <c r="F50" i="42"/>
  <c r="F49" i="42"/>
  <c r="F48" i="42"/>
  <c r="E47" i="42"/>
  <c r="D47" i="42"/>
  <c r="C47" i="42"/>
  <c r="F46" i="42"/>
  <c r="F44" i="42"/>
  <c r="F43" i="42"/>
  <c r="F42" i="42"/>
  <c r="F41" i="42"/>
  <c r="F40" i="42"/>
  <c r="F39" i="42"/>
  <c r="F38" i="42"/>
  <c r="F37" i="42"/>
  <c r="F36" i="42"/>
  <c r="F34" i="42"/>
  <c r="E33" i="42"/>
  <c r="D33" i="42"/>
  <c r="C33" i="42"/>
  <c r="F32" i="42"/>
  <c r="F31" i="42"/>
  <c r="F30" i="42"/>
  <c r="F29" i="42"/>
  <c r="F28" i="42"/>
  <c r="F27" i="42"/>
  <c r="F26" i="42"/>
  <c r="F25" i="42"/>
  <c r="E24" i="42"/>
  <c r="F24" i="42" s="1"/>
  <c r="D24" i="42"/>
  <c r="F23" i="42"/>
  <c r="F22" i="42"/>
  <c r="F20" i="42"/>
  <c r="F19" i="42"/>
  <c r="F18" i="42"/>
  <c r="F17" i="42"/>
  <c r="F16" i="42"/>
  <c r="E15" i="42"/>
  <c r="E21" i="42" s="1"/>
  <c r="D15" i="42"/>
  <c r="C15" i="42"/>
  <c r="C21" i="42" s="1"/>
  <c r="F14" i="42"/>
  <c r="F13" i="42"/>
  <c r="F12" i="42"/>
  <c r="F10" i="42"/>
  <c r="F9" i="42"/>
  <c r="F8" i="42"/>
  <c r="C86" i="39"/>
  <c r="C92" i="39" s="1"/>
  <c r="C99" i="39" s="1"/>
  <c r="C68" i="39"/>
  <c r="C64" i="39"/>
  <c r="C58" i="39"/>
  <c r="C51" i="39"/>
  <c r="C47" i="39"/>
  <c r="C33" i="39"/>
  <c r="C35" i="39" s="1"/>
  <c r="C21" i="39"/>
  <c r="F130" i="41"/>
  <c r="E128" i="41"/>
  <c r="D128" i="41"/>
  <c r="F127" i="41"/>
  <c r="F125" i="41"/>
  <c r="F124" i="41"/>
  <c r="F123" i="41"/>
  <c r="F121" i="41"/>
  <c r="F120" i="41"/>
  <c r="F119" i="41"/>
  <c r="F118" i="41"/>
  <c r="F117" i="41"/>
  <c r="F116" i="41"/>
  <c r="E115" i="41"/>
  <c r="D115" i="41"/>
  <c r="F114" i="41"/>
  <c r="F113" i="41"/>
  <c r="E112" i="41"/>
  <c r="F112" i="41" s="1"/>
  <c r="D112" i="41"/>
  <c r="F111" i="41"/>
  <c r="F110" i="41"/>
  <c r="F109" i="41"/>
  <c r="F108" i="41"/>
  <c r="F107" i="41"/>
  <c r="F106" i="41"/>
  <c r="E105" i="41"/>
  <c r="E122" i="41" s="1"/>
  <c r="D105" i="41"/>
  <c r="F104" i="41"/>
  <c r="F103" i="41"/>
  <c r="F102" i="41"/>
  <c r="E99" i="41"/>
  <c r="D99" i="41"/>
  <c r="F98" i="41"/>
  <c r="F97" i="41"/>
  <c r="F96" i="41"/>
  <c r="F95" i="41"/>
  <c r="F94" i="41"/>
  <c r="F93" i="41"/>
  <c r="F92" i="41"/>
  <c r="F91" i="41"/>
  <c r="F90" i="41"/>
  <c r="E89" i="41"/>
  <c r="D89" i="41"/>
  <c r="F88" i="41"/>
  <c r="F87" i="41"/>
  <c r="F86" i="41"/>
  <c r="F85" i="41"/>
  <c r="E84" i="41"/>
  <c r="D84" i="41"/>
  <c r="F83" i="41"/>
  <c r="F82" i="41"/>
  <c r="F81" i="41"/>
  <c r="F80" i="41"/>
  <c r="F79" i="41"/>
  <c r="F78" i="41"/>
  <c r="F77" i="41"/>
  <c r="E75" i="41"/>
  <c r="D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E61" i="41"/>
  <c r="D61" i="41"/>
  <c r="F60" i="41"/>
  <c r="F59" i="41"/>
  <c r="F58" i="41"/>
  <c r="F57" i="41"/>
  <c r="F56" i="41"/>
  <c r="F55" i="41"/>
  <c r="F54" i="41"/>
  <c r="F53" i="41"/>
  <c r="E51" i="41"/>
  <c r="D51" i="41"/>
  <c r="F50" i="41"/>
  <c r="F49" i="41"/>
  <c r="F48" i="41"/>
  <c r="F47" i="41"/>
  <c r="F46" i="41"/>
  <c r="E45" i="41"/>
  <c r="D45" i="41"/>
  <c r="F44" i="41"/>
  <c r="F43" i="41"/>
  <c r="E42" i="41"/>
  <c r="D42" i="41"/>
  <c r="F41" i="41"/>
  <c r="F40" i="41"/>
  <c r="F39" i="41"/>
  <c r="F38" i="41"/>
  <c r="F37" i="41"/>
  <c r="F36" i="41"/>
  <c r="F35" i="41"/>
  <c r="E34" i="41"/>
  <c r="D34" i="41"/>
  <c r="F33" i="41"/>
  <c r="F32" i="41"/>
  <c r="E31" i="41"/>
  <c r="D31" i="41"/>
  <c r="F30" i="41"/>
  <c r="F29" i="41"/>
  <c r="F28" i="41"/>
  <c r="F27" i="41"/>
  <c r="E25" i="41"/>
  <c r="D25" i="41"/>
  <c r="F24" i="41"/>
  <c r="F23" i="41"/>
  <c r="F22" i="41"/>
  <c r="E21" i="41"/>
  <c r="D21" i="41"/>
  <c r="D26" i="41" s="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130" i="40"/>
  <c r="E128" i="40"/>
  <c r="D128" i="40"/>
  <c r="C128" i="40"/>
  <c r="F127" i="40"/>
  <c r="F125" i="40"/>
  <c r="F124" i="40"/>
  <c r="F123" i="40"/>
  <c r="C122" i="40"/>
  <c r="F121" i="40"/>
  <c r="F120" i="40"/>
  <c r="F119" i="40"/>
  <c r="F118" i="40"/>
  <c r="F117" i="40"/>
  <c r="F116" i="40"/>
  <c r="E115" i="40"/>
  <c r="D115" i="40"/>
  <c r="F114" i="40"/>
  <c r="F113" i="40"/>
  <c r="E112" i="40"/>
  <c r="D112" i="40"/>
  <c r="F111" i="40"/>
  <c r="F110" i="40"/>
  <c r="F109" i="40"/>
  <c r="F108" i="40"/>
  <c r="F107" i="40"/>
  <c r="F106" i="40"/>
  <c r="E105" i="40"/>
  <c r="E122" i="40" s="1"/>
  <c r="D105" i="40"/>
  <c r="D122" i="40" s="1"/>
  <c r="D131" i="40" s="1"/>
  <c r="F104" i="40"/>
  <c r="F103" i="40"/>
  <c r="F102" i="40"/>
  <c r="E99" i="40"/>
  <c r="D99" i="40"/>
  <c r="C99" i="40"/>
  <c r="F98" i="40"/>
  <c r="F97" i="40"/>
  <c r="F96" i="40"/>
  <c r="F95" i="40"/>
  <c r="F94" i="40"/>
  <c r="F93" i="40"/>
  <c r="F92" i="40"/>
  <c r="F91" i="40"/>
  <c r="F90" i="40"/>
  <c r="E89" i="40"/>
  <c r="D89" i="40"/>
  <c r="C89" i="40"/>
  <c r="F88" i="40"/>
  <c r="F87" i="40"/>
  <c r="F86" i="40"/>
  <c r="F85" i="40"/>
  <c r="E84" i="40"/>
  <c r="E100" i="40" s="1"/>
  <c r="D84" i="40"/>
  <c r="D100" i="40" s="1"/>
  <c r="C84" i="40"/>
  <c r="F83" i="40"/>
  <c r="F82" i="40"/>
  <c r="F81" i="40"/>
  <c r="F80" i="40"/>
  <c r="F79" i="40"/>
  <c r="F78" i="40"/>
  <c r="F77" i="40"/>
  <c r="E75" i="40"/>
  <c r="D75" i="40"/>
  <c r="C75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E61" i="40"/>
  <c r="D61" i="40"/>
  <c r="C61" i="40"/>
  <c r="F60" i="40"/>
  <c r="F59" i="40"/>
  <c r="F58" i="40"/>
  <c r="F57" i="40"/>
  <c r="F56" i="40"/>
  <c r="F55" i="40"/>
  <c r="F54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4" i="40"/>
  <c r="F43" i="40"/>
  <c r="E42" i="40"/>
  <c r="D42" i="40"/>
  <c r="C42" i="40"/>
  <c r="F41" i="40"/>
  <c r="F40" i="40"/>
  <c r="F39" i="40"/>
  <c r="F38" i="40"/>
  <c r="F37" i="40"/>
  <c r="F36" i="40"/>
  <c r="F35" i="40"/>
  <c r="E34" i="40"/>
  <c r="D34" i="40"/>
  <c r="C34" i="40"/>
  <c r="F33" i="40"/>
  <c r="F32" i="40"/>
  <c r="E31" i="40"/>
  <c r="D31" i="40"/>
  <c r="C31" i="40"/>
  <c r="F30" i="40"/>
  <c r="F29" i="40"/>
  <c r="F28" i="40"/>
  <c r="F27" i="40"/>
  <c r="E25" i="40"/>
  <c r="D25" i="40"/>
  <c r="C25" i="40"/>
  <c r="F24" i="40"/>
  <c r="F23" i="40"/>
  <c r="F22" i="40"/>
  <c r="E21" i="40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C122" i="38"/>
  <c r="C99" i="38"/>
  <c r="C89" i="38"/>
  <c r="C84" i="38"/>
  <c r="C75" i="38"/>
  <c r="C75" i="41" s="1"/>
  <c r="C61" i="38"/>
  <c r="C51" i="38"/>
  <c r="C45" i="38"/>
  <c r="C42" i="38"/>
  <c r="C34" i="38"/>
  <c r="C31" i="38"/>
  <c r="C25" i="38"/>
  <c r="C21" i="38"/>
  <c r="F89" i="40" l="1"/>
  <c r="F99" i="40"/>
  <c r="C84" i="41"/>
  <c r="F84" i="41" s="1"/>
  <c r="C42" i="41"/>
  <c r="F42" i="41" s="1"/>
  <c r="C25" i="41"/>
  <c r="F25" i="41" s="1"/>
  <c r="D35" i="42"/>
  <c r="F64" i="42"/>
  <c r="F86" i="42"/>
  <c r="C69" i="39"/>
  <c r="F75" i="41"/>
  <c r="F115" i="41"/>
  <c r="C21" i="41"/>
  <c r="F21" i="41" s="1"/>
  <c r="E26" i="40"/>
  <c r="F25" i="40"/>
  <c r="C45" i="41"/>
  <c r="F45" i="41" s="1"/>
  <c r="F42" i="40"/>
  <c r="F61" i="40"/>
  <c r="F75" i="40"/>
  <c r="F112" i="40"/>
  <c r="F115" i="40"/>
  <c r="C131" i="40"/>
  <c r="C100" i="38"/>
  <c r="C72" i="43" s="1"/>
  <c r="C26" i="38"/>
  <c r="E26" i="41"/>
  <c r="E69" i="42"/>
  <c r="C31" i="41"/>
  <c r="F31" i="41" s="1"/>
  <c r="C51" i="41"/>
  <c r="F51" i="41" s="1"/>
  <c r="C89" i="41"/>
  <c r="F89" i="41" s="1"/>
  <c r="D26" i="40"/>
  <c r="E52" i="40"/>
  <c r="F45" i="40"/>
  <c r="F84" i="40"/>
  <c r="F128" i="40"/>
  <c r="D52" i="41"/>
  <c r="D76" i="41" s="1"/>
  <c r="E100" i="41"/>
  <c r="F33" i="42"/>
  <c r="E35" i="42"/>
  <c r="E70" i="42" s="1"/>
  <c r="E100" i="42" s="1"/>
  <c r="F68" i="42"/>
  <c r="D52" i="40"/>
  <c r="E131" i="40"/>
  <c r="C34" i="41"/>
  <c r="F34" i="41" s="1"/>
  <c r="C61" i="41"/>
  <c r="F61" i="41" s="1"/>
  <c r="C99" i="41"/>
  <c r="F99" i="41" s="1"/>
  <c r="F21" i="40"/>
  <c r="E52" i="41"/>
  <c r="D100" i="41"/>
  <c r="F105" i="41"/>
  <c r="F58" i="42"/>
  <c r="F47" i="42"/>
  <c r="C35" i="42"/>
  <c r="C70" i="42" s="1"/>
  <c r="F15" i="42"/>
  <c r="E131" i="41"/>
  <c r="F31" i="40"/>
  <c r="F51" i="40"/>
  <c r="F34" i="40"/>
  <c r="F92" i="42"/>
  <c r="C99" i="42"/>
  <c r="F99" i="42" s="1"/>
  <c r="D21" i="42"/>
  <c r="F21" i="42" s="1"/>
  <c r="E52" i="42"/>
  <c r="F76" i="42"/>
  <c r="C69" i="42"/>
  <c r="C70" i="39"/>
  <c r="C52" i="39"/>
  <c r="D101" i="41"/>
  <c r="D122" i="41"/>
  <c r="D131" i="41" s="1"/>
  <c r="E101" i="40"/>
  <c r="E76" i="40"/>
  <c r="F122" i="40"/>
  <c r="F131" i="40"/>
  <c r="C26" i="40"/>
  <c r="C52" i="40"/>
  <c r="F105" i="40"/>
  <c r="C100" i="40"/>
  <c r="F100" i="40" s="1"/>
  <c r="C52" i="38"/>
  <c r="E30" i="35"/>
  <c r="F35" i="42" l="1"/>
  <c r="C52" i="42"/>
  <c r="C72" i="39"/>
  <c r="E76" i="41"/>
  <c r="D101" i="40"/>
  <c r="D132" i="40" s="1"/>
  <c r="C76" i="40"/>
  <c r="F76" i="40" s="1"/>
  <c r="F52" i="40"/>
  <c r="D76" i="40"/>
  <c r="E101" i="41"/>
  <c r="E132" i="41" s="1"/>
  <c r="C26" i="41"/>
  <c r="F26" i="41" s="1"/>
  <c r="C100" i="41"/>
  <c r="F100" i="41" s="1"/>
  <c r="E132" i="40"/>
  <c r="C101" i="38"/>
  <c r="C52" i="41"/>
  <c r="F52" i="41" s="1"/>
  <c r="F69" i="42"/>
  <c r="C100" i="42"/>
  <c r="D70" i="42"/>
  <c r="D100" i="42" s="1"/>
  <c r="D52" i="42"/>
  <c r="C100" i="39"/>
  <c r="C76" i="38"/>
  <c r="C71" i="43" s="1"/>
  <c r="F122" i="41"/>
  <c r="D132" i="41"/>
  <c r="F26" i="40"/>
  <c r="C101" i="40"/>
  <c r="C76" i="41" l="1"/>
  <c r="F76" i="41" s="1"/>
  <c r="C71" i="39"/>
  <c r="C101" i="41"/>
  <c r="F101" i="41" s="1"/>
  <c r="F70" i="42"/>
  <c r="F71" i="42"/>
  <c r="F52" i="42"/>
  <c r="F100" i="42"/>
  <c r="C132" i="40"/>
  <c r="F132" i="40" s="1"/>
  <c r="F101" i="40"/>
  <c r="E29" i="35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E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C128" i="38"/>
  <c r="F21" i="38" l="1"/>
  <c r="E26" i="38"/>
  <c r="C128" i="41"/>
  <c r="C131" i="38"/>
  <c r="C132" i="38" s="1"/>
  <c r="E100" i="38"/>
  <c r="E72" i="43" s="1"/>
  <c r="E52" i="38"/>
  <c r="E76" i="38" s="1"/>
  <c r="E71" i="43" s="1"/>
  <c r="F99" i="38"/>
  <c r="F89" i="38"/>
  <c r="F45" i="38"/>
  <c r="D100" i="38"/>
  <c r="D72" i="43" s="1"/>
  <c r="F72" i="43" s="1"/>
  <c r="F42" i="38"/>
  <c r="D26" i="38"/>
  <c r="F75" i="38"/>
  <c r="F84" i="38"/>
  <c r="F51" i="38"/>
  <c r="D52" i="38"/>
  <c r="F31" i="38"/>
  <c r="F61" i="38"/>
  <c r="F34" i="38"/>
  <c r="F25" i="38"/>
  <c r="D72" i="42" l="1"/>
  <c r="E72" i="42"/>
  <c r="F52" i="38"/>
  <c r="D76" i="38"/>
  <c r="D71" i="43" s="1"/>
  <c r="F71" i="43" s="1"/>
  <c r="C131" i="41"/>
  <c r="F128" i="41"/>
  <c r="F100" i="38"/>
  <c r="F26" i="38"/>
  <c r="F131" i="41" l="1"/>
  <c r="C132" i="41"/>
  <c r="F132" i="41" s="1"/>
  <c r="F76" i="38"/>
  <c r="F72" i="42"/>
  <c r="E9" i="12" l="1"/>
  <c r="D57" i="35" l="1"/>
  <c r="C57" i="35"/>
  <c r="E56" i="35"/>
  <c r="E54" i="35"/>
  <c r="E52" i="35"/>
  <c r="D50" i="35"/>
  <c r="C50" i="35"/>
  <c r="E49" i="35"/>
  <c r="E47" i="35"/>
  <c r="E45" i="35"/>
  <c r="E42" i="35"/>
  <c r="C36" i="35"/>
  <c r="E36" i="35" s="1"/>
  <c r="E35" i="35"/>
  <c r="E34" i="35"/>
  <c r="E31" i="35"/>
  <c r="E28" i="35"/>
  <c r="E15" i="35"/>
  <c r="E12" i="35"/>
  <c r="E9" i="35"/>
  <c r="E50" i="35" l="1"/>
  <c r="E5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D131" i="38" s="1"/>
  <c r="F128" i="38"/>
  <c r="F112" i="38"/>
  <c r="F105" i="38"/>
  <c r="E122" i="38"/>
  <c r="E131" i="38" s="1"/>
  <c r="D101" i="38"/>
  <c r="F115" i="38"/>
  <c r="E101" i="38"/>
  <c r="C26" i="35"/>
  <c r="F131" i="38" l="1"/>
  <c r="F122" i="38"/>
  <c r="D132" i="38"/>
  <c r="F101" i="38"/>
  <c r="E132" i="38"/>
  <c r="D86" i="39"/>
  <c r="E86" i="39"/>
  <c r="F86" i="39" s="1"/>
  <c r="D81" i="39"/>
  <c r="E81" i="39"/>
  <c r="D76" i="39"/>
  <c r="E76" i="39"/>
  <c r="D68" i="39"/>
  <c r="E68" i="39"/>
  <c r="D64" i="39"/>
  <c r="E64" i="39"/>
  <c r="D58" i="39"/>
  <c r="E58" i="39"/>
  <c r="D51" i="39"/>
  <c r="E51" i="39"/>
  <c r="D47" i="39"/>
  <c r="E47" i="39"/>
  <c r="F9" i="39"/>
  <c r="F10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7" i="39"/>
  <c r="F88" i="39"/>
  <c r="F89" i="39"/>
  <c r="F90" i="39"/>
  <c r="F91" i="39"/>
  <c r="F93" i="39"/>
  <c r="F94" i="39"/>
  <c r="F95" i="39"/>
  <c r="F96" i="39"/>
  <c r="F97" i="39"/>
  <c r="F98" i="39"/>
  <c r="F8" i="39"/>
  <c r="D33" i="39"/>
  <c r="E33" i="39"/>
  <c r="D24" i="39"/>
  <c r="D35" i="39" s="1"/>
  <c r="E24" i="39"/>
  <c r="F24" i="39" s="1"/>
  <c r="D15" i="39"/>
  <c r="D21" i="39" s="1"/>
  <c r="E15" i="39"/>
  <c r="E21" i="39" s="1"/>
  <c r="F33" i="39" l="1"/>
  <c r="F81" i="39"/>
  <c r="E92" i="39"/>
  <c r="E99" i="39" s="1"/>
  <c r="F64" i="39"/>
  <c r="D92" i="39"/>
  <c r="D99" i="39" s="1"/>
  <c r="F15" i="39"/>
  <c r="D69" i="39"/>
  <c r="E35" i="39"/>
  <c r="E52" i="39" s="1"/>
  <c r="E71" i="39" s="1"/>
  <c r="E69" i="39"/>
  <c r="E72" i="39" s="1"/>
  <c r="F58" i="39"/>
  <c r="F132" i="38"/>
  <c r="F47" i="39"/>
  <c r="D52" i="39"/>
  <c r="F21" i="39"/>
  <c r="D70" i="39"/>
  <c r="F51" i="39"/>
  <c r="F68" i="39"/>
  <c r="F76" i="39"/>
  <c r="F99" i="39" l="1"/>
  <c r="F35" i="39"/>
  <c r="D100" i="39"/>
  <c r="F92" i="39"/>
  <c r="E70" i="39"/>
  <c r="E100" i="39" s="1"/>
  <c r="D72" i="39"/>
  <c r="F72" i="39" s="1"/>
  <c r="F69" i="39"/>
  <c r="F52" i="39"/>
  <c r="D71" i="39"/>
  <c r="F71" i="39" s="1"/>
  <c r="F70" i="39" l="1"/>
  <c r="F100" i="39"/>
</calcChain>
</file>

<file path=xl/sharedStrings.xml><?xml version="1.0" encoding="utf-8"?>
<sst xmlns="http://schemas.openxmlformats.org/spreadsheetml/2006/main" count="1464" uniqueCount="477">
  <si>
    <t>ÖNKORMÁNYZATI ELŐIRÁNYZATOK</t>
  </si>
  <si>
    <t>KÖLTSÉGVETÉSI SZERV</t>
  </si>
  <si>
    <t>MINDÖSSZESEN</t>
  </si>
  <si>
    <t>ÖSSZESEN</t>
  </si>
  <si>
    <t>ÖSSZESEN: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</si>
  <si>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</si>
  <si>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</si>
  <si>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</si>
  <si>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</si>
  <si>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</si>
  <si>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</si>
  <si>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</si>
  <si>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</si>
  <si>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</si>
  <si>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</si>
  <si>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</si>
  <si>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</si>
  <si>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</si>
  <si>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</si>
  <si>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</si>
  <si>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</si>
  <si>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</si>
  <si>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</si>
  <si>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</si>
  <si>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</si>
  <si>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</si>
  <si>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</si>
  <si>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</si>
  <si>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</si>
  <si>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</si>
  <si>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</si>
  <si>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</si>
  <si>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</si>
  <si>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</si>
  <si>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</si>
  <si>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</si>
  <si>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</si>
  <si>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</si>
  <si>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</si>
  <si>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</si>
  <si>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</si>
  <si>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</si>
  <si>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</si>
  <si>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</si>
  <si>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</si>
  <si>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</si>
  <si>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</si>
  <si>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</si>
  <si>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</si>
  <si>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</si>
  <si>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</si>
  <si>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</si>
  <si>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</si>
  <si>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</si>
  <si>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</si>
  <si>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</si>
  <si>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</si>
  <si>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</si>
  <si>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</si>
  <si>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</si>
  <si>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</si>
  <si>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</si>
  <si>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</si>
  <si>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</si>
  <si>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</si>
  <si>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</si>
  <si>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</si>
  <si>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</si>
  <si>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</si>
  <si>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</si>
  <si>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</si>
  <si>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</si>
  <si>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</si>
  <si>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</si>
  <si>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</si>
  <si>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</si>
  <si>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</si>
  <si>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</si>
  <si>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</si>
  <si>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</si>
  <si>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</si>
  <si>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</si>
  <si>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</si>
  <si>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</si>
  <si>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</si>
  <si>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</si>
  <si>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</si>
  <si>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</si>
  <si>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</si>
  <si>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</si>
  <si>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</si>
  <si>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</si>
  <si>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</si>
  <si>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</si>
  <si>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</si>
  <si>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</si>
  <si>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</si>
  <si>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</si>
  <si>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</si>
  <si>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</si>
  <si>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</si>
  <si>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</si>
  <si>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</si>
  <si>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</si>
  <si>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</si>
  <si>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</si>
  <si>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</si>
  <si>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</si>
  <si>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</si>
  <si>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</si>
  <si>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</si>
  <si>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</si>
  <si>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</si>
  <si>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</si>
  <si>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</si>
  <si>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</si>
  <si>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</si>
  <si>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</si>
  <si>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</si>
  <si>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</si>
  <si>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</si>
  <si>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</si>
  <si>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</si>
  <si>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</si>
  <si>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</si>
  <si>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</si>
  <si>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</si>
  <si>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</si>
  <si>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</si>
  <si>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</si>
  <si>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</si>
  <si>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</si>
  <si>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</si>
  <si>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</si>
  <si>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</si>
  <si>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</si>
  <si>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</si>
  <si>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</si>
  <si>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</si>
  <si>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</si>
  <si>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</si>
  <si>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</si>
  <si>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</si>
  <si>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</si>
  <si>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</si>
  <si>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</si>
  <si>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</si>
  <si>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</si>
  <si>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</si>
  <si>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</si>
  <si>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</si>
  <si>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</si>
  <si>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</si>
  <si>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</si>
  <si>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</si>
  <si>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</si>
  <si>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</si>
  <si>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</si>
  <si>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</si>
  <si>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</si>
  <si>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</si>
  <si>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</si>
  <si>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</si>
  <si>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</si>
  <si>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</si>
  <si>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</si>
  <si>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</si>
  <si>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</si>
  <si>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</si>
  <si>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</si>
  <si>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</si>
  <si>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</si>
  <si>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</si>
  <si>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</si>
  <si>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</si>
  <si>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</si>
  <si>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</si>
  <si>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</si>
  <si>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</si>
  <si>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</si>
  <si>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</si>
  <si>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</si>
  <si>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</si>
  <si>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</si>
  <si>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</si>
  <si>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</si>
  <si>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</si>
  <si>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</si>
  <si>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</si>
  <si>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</si>
  <si>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</si>
  <si>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</si>
  <si>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</si>
  <si>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</si>
  <si>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</si>
  <si>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</si>
  <si>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</si>
  <si>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</si>
  <si>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</si>
  <si>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</si>
  <si>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</si>
  <si>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</si>
  <si>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</si>
  <si>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</si>
  <si>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</si>
  <si>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</si>
  <si>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</si>
  <si>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</si>
  <si>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</si>
  <si>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</si>
  <si>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</si>
  <si>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</si>
  <si>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</si>
  <si>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</si>
  <si>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</si>
  <si>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</si>
  <si>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</si>
  <si>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</si>
  <si>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</si>
  <si>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</si>
  <si>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</si>
  <si>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</si>
  <si>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</si>
  <si>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</si>
  <si>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</si>
  <si>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</si>
  <si>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</si>
  <si>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</si>
  <si>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</si>
  <si>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</si>
  <si>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</si>
  <si>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</si>
  <si>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</si>
  <si>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</si>
  <si>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</si>
  <si>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</si>
  <si>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</si>
  <si>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</si>
  <si>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</si>
  <si>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</si>
  <si>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</si>
  <si>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</si>
  <si>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</si>
  <si>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</si>
  <si>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</si>
  <si>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</si>
  <si>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</si>
  <si>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</si>
  <si>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</si>
  <si>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</si>
  <si>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</si>
  <si>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</si>
  <si>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</si>
  <si>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</si>
  <si>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</si>
  <si>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</si>
  <si>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</si>
  <si>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</si>
  <si>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</si>
  <si>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</si>
  <si>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</si>
  <si>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</si>
  <si>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</si>
  <si>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</si>
  <si>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</si>
  <si>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</si>
  <si>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</si>
  <si>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</si>
  <si>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</si>
  <si>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</si>
  <si>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</si>
  <si>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</si>
  <si>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</si>
  <si>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</si>
  <si>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</si>
  <si>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</si>
  <si>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</si>
  <si>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</si>
  <si>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</si>
  <si>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</si>
  <si>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</si>
  <si>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</si>
  <si>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</si>
  <si>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</si>
  <si>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</si>
  <si>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</si>
  <si>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</si>
  <si>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</si>
  <si>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</si>
  <si>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</si>
  <si>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</si>
  <si>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</si>
  <si>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</si>
  <si>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</si>
  <si>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</si>
  <si>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</si>
  <si>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</si>
  <si>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</si>
  <si>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</si>
  <si>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</si>
  <si>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</si>
  <si>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</si>
  <si>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</si>
  <si>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</si>
  <si>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</si>
  <si>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</si>
  <si>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</si>
  <si>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</si>
  <si>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</si>
  <si>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</si>
  <si>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</si>
  <si>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</si>
  <si>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</si>
  <si>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</si>
  <si>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</si>
  <si>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</si>
  <si>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</si>
  <si>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</si>
  <si>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</si>
  <si>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</si>
  <si>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</si>
  <si>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</si>
  <si>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</si>
  <si>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</si>
  <si>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</si>
  <si>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</si>
  <si>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</si>
  <si>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</si>
  <si>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</si>
  <si>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</si>
  <si>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</si>
  <si>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</si>
  <si>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</si>
  <si>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</si>
  <si>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</si>
  <si>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</si>
  <si>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</si>
  <si>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</si>
  <si>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</si>
  <si>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</si>
  <si>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</si>
  <si>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</si>
  <si>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</si>
  <si>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</si>
  <si>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</si>
  <si>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</si>
  <si>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</si>
  <si>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</si>
  <si>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</si>
  <si>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</si>
  <si>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</si>
  <si>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</si>
  <si>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</si>
  <si>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</si>
  <si>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</si>
  <si>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</si>
  <si>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</si>
  <si>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</si>
  <si>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</si>
  <si>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</si>
  <si>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</si>
  <si>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</si>
  <si>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</si>
  <si>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</si>
  <si>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</si>
  <si>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</si>
  <si>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</si>
  <si>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</si>
  <si>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</si>
  <si>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</si>
  <si>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</si>
  <si>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</si>
  <si>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</si>
  <si>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</si>
  <si>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</si>
  <si>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</si>
  <si>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</si>
  <si>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</si>
  <si>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</si>
  <si>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</si>
  <si>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</si>
  <si>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</si>
  <si>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</si>
  <si>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</si>
  <si>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</si>
  <si>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</si>
  <si>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</si>
  <si>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</si>
  <si>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</si>
  <si>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</si>
  <si>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</si>
  <si>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</si>
  <si>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</si>
  <si>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</si>
  <si>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</si>
  <si>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</si>
  <si>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</si>
  <si>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</si>
  <si>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</si>
  <si>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</si>
  <si>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</si>
  <si>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</si>
  <si>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</si>
  <si>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</si>
  <si>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</si>
  <si>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</si>
  <si>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</si>
  <si>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</si>
  <si>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EREDETI ELŐIRÁNYZAT</t>
  </si>
  <si>
    <t>Rovat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</si>
  <si>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</si>
  <si>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</si>
  <si>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</si>
  <si>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</si>
  <si>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</si>
  <si>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</si>
  <si>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</si>
  <si>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</si>
  <si>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</si>
  <si>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</si>
  <si>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</si>
  <si>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</si>
  <si>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</si>
  <si>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Általános- és céltartalékok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</si>
  <si>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</si>
  <si>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</si>
  <si>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</si>
  <si>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</si>
  <si>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</si>
  <si>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</si>
  <si>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</si>
  <si>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</si>
  <si>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</si>
  <si>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</si>
  <si>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</si>
  <si>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</si>
  <si>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</si>
  <si>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</si>
  <si>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</si>
  <si>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</si>
  <si>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</si>
  <si>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</si>
  <si>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</si>
  <si>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</si>
  <si>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</si>
  <si>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</si>
  <si>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Útfelújítás</t>
  </si>
  <si>
    <t>Sorkifalud ÖNKORMÁNYZATI ELŐIRÁNYZATOK</t>
  </si>
  <si>
    <t>TOP - energetikai korszerűsítés</t>
  </si>
  <si>
    <t>Sorkifaludi Közös Önkormányzati Hivatal előirányzata</t>
  </si>
  <si>
    <t>Sorkifalud Község Önkormányzata előirányzatai</t>
  </si>
  <si>
    <t>Sorkifalud Község Önkormányzata és költségvetési szervei előirányzatai összesen</t>
  </si>
  <si>
    <t>Sorkifalud Közös Önkormányzati Hivatal előirányzatai</t>
  </si>
  <si>
    <t>Sorkifalud és költségvetési szervei előirányzatai összesen</t>
  </si>
  <si>
    <t>KÖZÖS HIVATAL ELŐIRÁNYZATAI</t>
  </si>
  <si>
    <t>Irányító szervi támogatások folyósítása (Ft)</t>
  </si>
  <si>
    <t>Központi, irányító szervi támogatások folyósítása működési célra</t>
  </si>
  <si>
    <t>Központi, irányító szervi támogatások folyósítása felhalmozási célra</t>
  </si>
  <si>
    <t>Sorkifaludi Közös Önkormányzati Hivatal</t>
  </si>
  <si>
    <t>Sorkifalud Község Önkormányzata</t>
  </si>
  <si>
    <t>Sorkifalud Önkormányzat 2021. évi költségvetése</t>
  </si>
  <si>
    <t>Önkormányzat 2021. évi költségvetése</t>
  </si>
  <si>
    <t>Települési önkormányzatok gyermekétkeztetés  feladatainak támogatása</t>
  </si>
  <si>
    <t>B1132</t>
  </si>
  <si>
    <t>B1131</t>
  </si>
  <si>
    <t>Települési önkormányzatok egyéb szociális és gyermekjóléti  feladatainak támogatása</t>
  </si>
  <si>
    <t>falugondnoki busz, közművelődés eszközbeszerzés</t>
  </si>
  <si>
    <t>MÓDOSÍTOTT ELŐIRÁNYZAT I.</t>
  </si>
  <si>
    <t>1A. melléklet 9/2021. (V.25.) önkormányzati rendelethez</t>
  </si>
  <si>
    <t>1B. melléklet 9/2021. (V.25.) önkormányzati rendelethez</t>
  </si>
  <si>
    <t>1. melléklet 9/2021. (V.25.) önkormányzati rendelethez</t>
  </si>
  <si>
    <t>2A. melléklet 9/2021. (V.25.) önkormányzati rendelethez</t>
  </si>
  <si>
    <t>2B. melléklet 9/2021. (V.25.) önkormányzati rendelethez</t>
  </si>
  <si>
    <t>2. melléklet 9/2021. (V.25.) önkormányzati rendelethez</t>
  </si>
  <si>
    <t>3. melléklet 9/2021. (V.25.) önkormányzati rendelethez</t>
  </si>
  <si>
    <t>4. melléklet 9/2021. (V.25.) önkormányzati rendelethez</t>
  </si>
  <si>
    <t>5. melléklet 9/2021.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</si>
</sst>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1" fillId="0" borderId="0"/>
    <xf numFmtId="0" fontId="10" fillId="0" borderId="0"/>
  </cellStyleXfs>
  <cellXfs count="161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0" xfId="0" applyFont="1"/>
    <xf numFmtId="3" fontId="0" fillId="0" borderId="1" xfId="0" applyNumberFormat="1" applyBorder="1"/>
    <xf numFmtId="0" fontId="12" fillId="0" borderId="0" xfId="0" applyFont="1"/>
    <xf numFmtId="0" fontId="24" fillId="0" borderId="0" xfId="0" applyFont="1"/>
    <xf numFmtId="3" fontId="24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/>
    <xf numFmtId="3" fontId="26" fillId="0" borderId="1" xfId="0" applyNumberFormat="1" applyFont="1" applyBorder="1"/>
    <xf numFmtId="3" fontId="28" fillId="0" borderId="1" xfId="0" applyNumberFormat="1" applyFont="1" applyBorder="1"/>
    <xf numFmtId="3" fontId="0" fillId="0" borderId="1" xfId="0" applyNumberFormat="1" applyFont="1" applyBorder="1"/>
    <xf numFmtId="3" fontId="29" fillId="0" borderId="1" xfId="0" applyNumberFormat="1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0" fontId="0" fillId="0" borderId="0" xfId="0" applyFont="1"/>
    <xf numFmtId="0" fontId="29" fillId="0" borderId="1" xfId="0" applyFont="1" applyBorder="1"/>
    <xf numFmtId="3" fontId="27" fillId="0" borderId="1" xfId="0" applyNumberFormat="1" applyFont="1" applyBorder="1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3" fontId="31" fillId="4" borderId="1" xfId="0" applyNumberFormat="1" applyFont="1" applyFill="1" applyBorder="1"/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3" fontId="32" fillId="5" borderId="1" xfId="0" applyNumberFormat="1" applyFont="1" applyFill="1" applyBorder="1"/>
    <xf numFmtId="0" fontId="34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/>
    </xf>
    <xf numFmtId="3" fontId="36" fillId="0" borderId="1" xfId="0" applyNumberFormat="1" applyFont="1" applyBorder="1"/>
    <xf numFmtId="3" fontId="37" fillId="0" borderId="1" xfId="0" applyNumberFormat="1" applyFont="1" applyBorder="1"/>
    <xf numFmtId="3" fontId="39" fillId="0" borderId="1" xfId="0" applyNumberFormat="1" applyFont="1" applyBorder="1"/>
    <xf numFmtId="3" fontId="8" fillId="0" borderId="1" xfId="0" applyNumberFormat="1" applyFont="1" applyBorder="1"/>
    <xf numFmtId="3" fontId="38" fillId="0" borderId="1" xfId="0" applyNumberFormat="1" applyFont="1" applyBorder="1"/>
    <xf numFmtId="3" fontId="12" fillId="0" borderId="1" xfId="0" applyNumberFormat="1" applyFont="1" applyBorder="1"/>
    <xf numFmtId="3" fontId="7" fillId="0" borderId="1" xfId="0" applyNumberFormat="1" applyFont="1" applyBorder="1"/>
    <xf numFmtId="0" fontId="38" fillId="0" borderId="0" xfId="0" applyFont="1"/>
    <xf numFmtId="0" fontId="38" fillId="0" borderId="0" xfId="0" applyFont="1" applyBorder="1"/>
    <xf numFmtId="3" fontId="11" fillId="0" borderId="1" xfId="0" applyNumberFormat="1" applyFont="1" applyBorder="1"/>
    <xf numFmtId="3" fontId="39" fillId="4" borderId="1" xfId="0" applyNumberFormat="1" applyFont="1" applyFill="1" applyBorder="1"/>
    <xf numFmtId="3" fontId="8" fillId="4" borderId="1" xfId="0" applyNumberFormat="1" applyFont="1" applyFill="1" applyBorder="1"/>
    <xf numFmtId="3" fontId="7" fillId="4" borderId="1" xfId="0" applyNumberFormat="1" applyFont="1" applyFill="1" applyBorder="1"/>
    <xf numFmtId="3" fontId="39" fillId="5" borderId="1" xfId="0" applyNumberFormat="1" applyFont="1" applyFill="1" applyBorder="1"/>
    <xf numFmtId="3" fontId="8" fillId="5" borderId="1" xfId="0" applyNumberFormat="1" applyFont="1" applyFill="1" applyBorder="1"/>
    <xf numFmtId="0" fontId="16" fillId="6" borderId="1" xfId="0" applyFont="1" applyFill="1" applyBorder="1"/>
    <xf numFmtId="165" fontId="8" fillId="6" borderId="1" xfId="0" applyNumberFormat="1" applyFont="1" applyFill="1" applyBorder="1" applyAlignment="1">
      <alignment vertical="center"/>
    </xf>
    <xf numFmtId="3" fontId="38" fillId="6" borderId="1" xfId="0" applyNumberFormat="1" applyFont="1" applyFill="1" applyBorder="1"/>
    <xf numFmtId="3" fontId="40" fillId="6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41" fillId="6" borderId="1" xfId="0" applyNumberFormat="1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left" vertical="center"/>
    </xf>
    <xf numFmtId="3" fontId="24" fillId="7" borderId="1" xfId="0" applyNumberFormat="1" applyFont="1" applyFill="1" applyBorder="1"/>
    <xf numFmtId="3" fontId="41" fillId="0" borderId="1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vertical="center" wrapText="1"/>
    </xf>
    <xf numFmtId="0" fontId="8" fillId="0" borderId="0" xfId="0" applyFont="1"/>
    <xf numFmtId="0" fontId="1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3" fontId="38" fillId="0" borderId="2" xfId="0" applyNumberFormat="1" applyFont="1" applyBorder="1"/>
    <xf numFmtId="3" fontId="39" fillId="0" borderId="2" xfId="0" applyNumberFormat="1" applyFont="1" applyBorder="1"/>
    <xf numFmtId="3" fontId="38" fillId="6" borderId="2" xfId="0" applyNumberFormat="1" applyFont="1" applyFill="1" applyBorder="1"/>
    <xf numFmtId="3" fontId="39" fillId="4" borderId="2" xfId="0" applyNumberFormat="1" applyFont="1" applyFill="1" applyBorder="1"/>
    <xf numFmtId="3" fontId="39" fillId="5" borderId="2" xfId="0" applyNumberFormat="1" applyFont="1" applyFill="1" applyBorder="1"/>
    <xf numFmtId="3" fontId="0" fillId="0" borderId="2" xfId="0" applyNumberFormat="1" applyBorder="1"/>
    <xf numFmtId="3" fontId="24" fillId="0" borderId="2" xfId="0" applyNumberFormat="1" applyFont="1" applyBorder="1"/>
    <xf numFmtId="3" fontId="31" fillId="0" borderId="2" xfId="0" applyNumberFormat="1" applyFont="1" applyBorder="1"/>
    <xf numFmtId="3" fontId="0" fillId="6" borderId="2" xfId="0" applyNumberFormat="1" applyFill="1" applyBorder="1"/>
    <xf numFmtId="3" fontId="31" fillId="4" borderId="2" xfId="0" applyNumberFormat="1" applyFont="1" applyFill="1" applyBorder="1"/>
    <xf numFmtId="3" fontId="24" fillId="7" borderId="2" xfId="0" applyNumberFormat="1" applyFont="1" applyFill="1" applyBorder="1"/>
    <xf numFmtId="3" fontId="33" fillId="5" borderId="2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38" fillId="0" borderId="3" xfId="0" applyNumberFormat="1" applyFont="1" applyBorder="1"/>
    <xf numFmtId="3" fontId="38" fillId="0" borderId="4" xfId="0" applyNumberFormat="1" applyFont="1" applyBorder="1"/>
    <xf numFmtId="3" fontId="39" fillId="0" borderId="3" xfId="0" applyNumberFormat="1" applyFont="1" applyBorder="1"/>
    <xf numFmtId="3" fontId="39" fillId="0" borderId="4" xfId="0" applyNumberFormat="1" applyFont="1" applyBorder="1"/>
    <xf numFmtId="3" fontId="40" fillId="6" borderId="3" xfId="0" applyNumberFormat="1" applyFont="1" applyFill="1" applyBorder="1"/>
    <xf numFmtId="3" fontId="38" fillId="6" borderId="4" xfId="0" applyNumberFormat="1" applyFont="1" applyFill="1" applyBorder="1"/>
    <xf numFmtId="3" fontId="39" fillId="4" borderId="3" xfId="0" applyNumberFormat="1" applyFont="1" applyFill="1" applyBorder="1"/>
    <xf numFmtId="3" fontId="39" fillId="4" borderId="4" xfId="0" applyNumberFormat="1" applyFont="1" applyFill="1" applyBorder="1"/>
    <xf numFmtId="3" fontId="7" fillId="0" borderId="3" xfId="0" applyNumberFormat="1" applyFont="1" applyBorder="1"/>
    <xf numFmtId="3" fontId="7" fillId="4" borderId="3" xfId="0" applyNumberFormat="1" applyFont="1" applyFill="1" applyBorder="1"/>
    <xf numFmtId="3" fontId="39" fillId="5" borderId="3" xfId="0" applyNumberFormat="1" applyFont="1" applyFill="1" applyBorder="1"/>
    <xf numFmtId="3" fontId="39" fillId="5" borderId="4" xfId="0" applyNumberFormat="1" applyFont="1" applyFill="1" applyBorder="1"/>
    <xf numFmtId="3" fontId="42" fillId="0" borderId="3" xfId="0" applyNumberFormat="1" applyFont="1" applyBorder="1"/>
    <xf numFmtId="3" fontId="43" fillId="0" borderId="3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24" fillId="0" borderId="3" xfId="0" applyNumberFormat="1" applyFont="1" applyBorder="1"/>
    <xf numFmtId="3" fontId="24" fillId="0" borderId="4" xfId="0" applyNumberFormat="1" applyFont="1" applyBorder="1"/>
    <xf numFmtId="3" fontId="31" fillId="0" borderId="3" xfId="0" applyNumberFormat="1" applyFont="1" applyBorder="1"/>
    <xf numFmtId="3" fontId="31" fillId="0" borderId="4" xfId="0" applyNumberFormat="1" applyFont="1" applyBorder="1"/>
    <xf numFmtId="3" fontId="41" fillId="6" borderId="3" xfId="0" applyNumberFormat="1" applyFont="1" applyFill="1" applyBorder="1"/>
    <xf numFmtId="3" fontId="0" fillId="6" borderId="4" xfId="0" applyNumberFormat="1" applyFill="1" applyBorder="1"/>
    <xf numFmtId="3" fontId="31" fillId="4" borderId="3" xfId="0" applyNumberFormat="1" applyFont="1" applyFill="1" applyBorder="1"/>
    <xf numFmtId="3" fontId="31" fillId="4" borderId="4" xfId="0" applyNumberFormat="1" applyFont="1" applyFill="1" applyBorder="1"/>
    <xf numFmtId="3" fontId="24" fillId="7" borderId="3" xfId="0" applyNumberFormat="1" applyFont="1" applyFill="1" applyBorder="1"/>
    <xf numFmtId="3" fontId="24" fillId="7" borderId="4" xfId="0" applyNumberFormat="1" applyFont="1" applyFill="1" applyBorder="1"/>
    <xf numFmtId="3" fontId="32" fillId="5" borderId="3" xfId="0" applyNumberFormat="1" applyFont="1" applyFill="1" applyBorder="1"/>
    <xf numFmtId="3" fontId="33" fillId="5" borderId="4" xfId="0" applyNumberFormat="1" applyFont="1" applyFill="1" applyBorder="1"/>
    <xf numFmtId="3" fontId="38" fillId="6" borderId="3" xfId="0" applyNumberFormat="1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vertical="center" wrapText="1"/>
    </xf>
  </cellXfs>
  <cellStyles count="6">
    <cellStyle name="Hiperhivatkozás" xfId="1" xr:uid="{00000000-0005-0000-0000-000000000000}"/>
    <cellStyle name="Már látott hiperhivatkozás" xfId="2" xr:uid="{00000000-0005-0000-0000-000002000000}"/>
    <cellStyle name="Normál" xfId="0" builtinId="0"/>
    <cellStyle name="Normál 2" xfId="3" xr:uid="{00000000-0005-0000-0000-000004000000}"/>
    <cellStyle name="Normál 3" xfId="4" xr:uid="{00000000-0005-0000-0000-000005000000}"/>
    <cellStyle name="Normal_KTRSZJ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81"/>
  <sheetViews>
    <sheetView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5.7109375" bestFit="1" customWidth="1"/>
    <col min="4" max="4" width="14.140625" bestFit="1" customWidth="1"/>
    <col min="5" max="5" width="15.85546875" bestFit="1" customWidth="1"/>
    <col min="6" max="7" width="15.7109375" bestFit="1" customWidth="1"/>
    <col min="8" max="8" width="10.5703125" bestFit="1" customWidth="1"/>
    <col min="10" max="10" width="15.7109375" bestFit="1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154" t="s">
        <v>468</v>
      </c>
      <c r="D1" s="154"/>
      <c r="E1" s="154"/>
      <c r="F1" s="154"/>
      <c r="G1" s="154"/>
      <c r="H1" s="154"/>
      <c r="I1" s="154"/>
      <c r="J1" s="154"/>
      <c r="K1" s="154"/>
    </row>
    <row r="3" spans="1:11" ht="21" customHeight="1" x14ac:dyDescent="0.25">
      <c r="A3" s="150" t="s">
        <v>460</v>
      </c>
      <c r="B3" s="151"/>
      <c r="C3" s="151"/>
      <c r="D3" s="151"/>
      <c r="E3" s="151"/>
      <c r="F3" s="152"/>
    </row>
    <row r="4" spans="1:11" ht="18.75" customHeight="1" x14ac:dyDescent="0.25">
      <c r="A4" s="153" t="s">
        <v>420</v>
      </c>
      <c r="B4" s="151"/>
      <c r="C4" s="151"/>
      <c r="D4" s="151"/>
      <c r="E4" s="151"/>
      <c r="F4" s="152"/>
    </row>
    <row r="5" spans="1:11" ht="18" x14ac:dyDescent="0.25">
      <c r="A5" s="43"/>
    </row>
    <row r="6" spans="1:11" x14ac:dyDescent="0.25">
      <c r="A6" s="42" t="s">
        <v>450</v>
      </c>
      <c r="B6" s="19"/>
      <c r="C6" s="148" t="s">
        <v>408</v>
      </c>
      <c r="D6" s="148"/>
      <c r="E6" s="148"/>
      <c r="F6" s="149"/>
      <c r="G6" s="155" t="s">
        <v>467</v>
      </c>
      <c r="H6" s="148"/>
      <c r="I6" s="148"/>
      <c r="J6" s="156"/>
    </row>
    <row r="7" spans="1:11" ht="60" x14ac:dyDescent="0.3">
      <c r="A7" s="2" t="s">
        <v>13</v>
      </c>
      <c r="B7" s="3" t="s">
        <v>14</v>
      </c>
      <c r="C7" s="44" t="s">
        <v>397</v>
      </c>
      <c r="D7" s="44" t="s">
        <v>398</v>
      </c>
      <c r="E7" s="44" t="s">
        <v>8</v>
      </c>
      <c r="F7" s="100" t="s">
        <v>3</v>
      </c>
      <c r="G7" s="115" t="s">
        <v>397</v>
      </c>
      <c r="H7" s="44" t="s">
        <v>398</v>
      </c>
      <c r="I7" s="44" t="s">
        <v>8</v>
      </c>
      <c r="J7" s="116" t="s">
        <v>3</v>
      </c>
    </row>
    <row r="8" spans="1:11" ht="15.75" customHeight="1" x14ac:dyDescent="0.25">
      <c r="A8" s="20" t="s">
        <v>15</v>
      </c>
      <c r="B8" s="21" t="s">
        <v>16</v>
      </c>
      <c r="C8" s="73">
        <v>10480000</v>
      </c>
      <c r="D8" s="74">
        <v>0</v>
      </c>
      <c r="E8" s="74">
        <v>0</v>
      </c>
      <c r="F8" s="101">
        <f>SUM(C8:E8)</f>
        <v>10480000</v>
      </c>
      <c r="G8" s="117">
        <v>10480000</v>
      </c>
      <c r="H8" s="74">
        <v>0</v>
      </c>
      <c r="I8" s="74">
        <v>0</v>
      </c>
      <c r="J8" s="118">
        <f>SUM(G8:I8)</f>
        <v>10480000</v>
      </c>
    </row>
    <row r="9" spans="1:11" ht="15.75" customHeight="1" x14ac:dyDescent="0.25">
      <c r="A9" s="20" t="s">
        <v>17</v>
      </c>
      <c r="B9" s="22" t="s">
        <v>18</v>
      </c>
      <c r="C9" s="73">
        <v>0</v>
      </c>
      <c r="D9" s="74">
        <v>0</v>
      </c>
      <c r="E9" s="74">
        <v>0</v>
      </c>
      <c r="F9" s="101">
        <f t="shared" ref="F9:F72" si="0">SUM(C9:E9)</f>
        <v>0</v>
      </c>
      <c r="G9" s="117">
        <v>0</v>
      </c>
      <c r="H9" s="74">
        <v>0</v>
      </c>
      <c r="I9" s="74">
        <v>0</v>
      </c>
      <c r="J9" s="118">
        <f t="shared" ref="J9:J72" si="1">SUM(G9:I9)</f>
        <v>0</v>
      </c>
    </row>
    <row r="10" spans="1:11" ht="15.75" customHeight="1" x14ac:dyDescent="0.25">
      <c r="A10" s="20" t="s">
        <v>19</v>
      </c>
      <c r="B10" s="22" t="s">
        <v>20</v>
      </c>
      <c r="C10" s="73">
        <v>180000</v>
      </c>
      <c r="D10" s="74">
        <v>0</v>
      </c>
      <c r="E10" s="74">
        <v>0</v>
      </c>
      <c r="F10" s="101">
        <f t="shared" si="0"/>
        <v>180000</v>
      </c>
      <c r="G10" s="117">
        <v>180000</v>
      </c>
      <c r="H10" s="74">
        <v>0</v>
      </c>
      <c r="I10" s="74">
        <v>0</v>
      </c>
      <c r="J10" s="118">
        <f t="shared" si="1"/>
        <v>180000</v>
      </c>
    </row>
    <row r="11" spans="1:11" ht="15.75" customHeight="1" x14ac:dyDescent="0.25">
      <c r="A11" s="23" t="s">
        <v>21</v>
      </c>
      <c r="B11" s="22" t="s">
        <v>22</v>
      </c>
      <c r="C11" s="73"/>
      <c r="D11" s="74">
        <v>0</v>
      </c>
      <c r="E11" s="74">
        <v>0</v>
      </c>
      <c r="F11" s="101">
        <f t="shared" si="0"/>
        <v>0</v>
      </c>
      <c r="G11" s="117"/>
      <c r="H11" s="74">
        <v>0</v>
      </c>
      <c r="I11" s="74">
        <v>0</v>
      </c>
      <c r="J11" s="118">
        <f t="shared" si="1"/>
        <v>0</v>
      </c>
    </row>
    <row r="12" spans="1:11" ht="15.75" customHeight="1" x14ac:dyDescent="0.25">
      <c r="A12" s="23" t="s">
        <v>23</v>
      </c>
      <c r="B12" s="22" t="s">
        <v>24</v>
      </c>
      <c r="C12" s="73"/>
      <c r="D12" s="74">
        <v>0</v>
      </c>
      <c r="E12" s="74">
        <v>0</v>
      </c>
      <c r="F12" s="101">
        <f t="shared" si="0"/>
        <v>0</v>
      </c>
      <c r="G12" s="117"/>
      <c r="H12" s="74">
        <v>0</v>
      </c>
      <c r="I12" s="74">
        <v>0</v>
      </c>
      <c r="J12" s="118">
        <f t="shared" si="1"/>
        <v>0</v>
      </c>
    </row>
    <row r="13" spans="1:11" ht="15.75" customHeight="1" x14ac:dyDescent="0.25">
      <c r="A13" s="23" t="s">
        <v>25</v>
      </c>
      <c r="B13" s="22" t="s">
        <v>26</v>
      </c>
      <c r="C13" s="73"/>
      <c r="D13" s="74">
        <v>0</v>
      </c>
      <c r="E13" s="74">
        <v>0</v>
      </c>
      <c r="F13" s="101">
        <f t="shared" si="0"/>
        <v>0</v>
      </c>
      <c r="G13" s="117"/>
      <c r="H13" s="74">
        <v>0</v>
      </c>
      <c r="I13" s="74">
        <v>0</v>
      </c>
      <c r="J13" s="118">
        <f t="shared" si="1"/>
        <v>0</v>
      </c>
    </row>
    <row r="14" spans="1:11" ht="15.75" customHeight="1" x14ac:dyDescent="0.25">
      <c r="A14" s="23" t="s">
        <v>27</v>
      </c>
      <c r="B14" s="22" t="s">
        <v>28</v>
      </c>
      <c r="C14" s="73"/>
      <c r="D14" s="74">
        <v>0</v>
      </c>
      <c r="E14" s="74">
        <v>0</v>
      </c>
      <c r="F14" s="101">
        <f t="shared" si="0"/>
        <v>0</v>
      </c>
      <c r="G14" s="117"/>
      <c r="H14" s="74">
        <v>0</v>
      </c>
      <c r="I14" s="74">
        <v>0</v>
      </c>
      <c r="J14" s="118">
        <f t="shared" si="1"/>
        <v>0</v>
      </c>
    </row>
    <row r="15" spans="1:11" ht="15.75" customHeight="1" x14ac:dyDescent="0.25">
      <c r="A15" s="23" t="s">
        <v>29</v>
      </c>
      <c r="B15" s="22" t="s">
        <v>30</v>
      </c>
      <c r="C15" s="73"/>
      <c r="D15" s="74">
        <v>0</v>
      </c>
      <c r="E15" s="74">
        <v>0</v>
      </c>
      <c r="F15" s="101">
        <f t="shared" si="0"/>
        <v>0</v>
      </c>
      <c r="G15" s="117"/>
      <c r="H15" s="74">
        <v>0</v>
      </c>
      <c r="I15" s="74">
        <v>0</v>
      </c>
      <c r="J15" s="118">
        <f t="shared" si="1"/>
        <v>0</v>
      </c>
    </row>
    <row r="16" spans="1:11" ht="15.75" customHeight="1" x14ac:dyDescent="0.25">
      <c r="A16" s="4" t="s">
        <v>31</v>
      </c>
      <c r="B16" s="22" t="s">
        <v>32</v>
      </c>
      <c r="C16" s="73">
        <v>50000</v>
      </c>
      <c r="D16" s="74">
        <v>0</v>
      </c>
      <c r="E16" s="74">
        <v>0</v>
      </c>
      <c r="F16" s="101">
        <f t="shared" si="0"/>
        <v>50000</v>
      </c>
      <c r="G16" s="117">
        <v>50000</v>
      </c>
      <c r="H16" s="74">
        <v>0</v>
      </c>
      <c r="I16" s="74">
        <v>0</v>
      </c>
      <c r="J16" s="118">
        <f t="shared" si="1"/>
        <v>50000</v>
      </c>
    </row>
    <row r="17" spans="1:10" ht="15.75" customHeight="1" x14ac:dyDescent="0.25">
      <c r="A17" s="4" t="s">
        <v>33</v>
      </c>
      <c r="B17" s="22" t="s">
        <v>34</v>
      </c>
      <c r="C17" s="73"/>
      <c r="D17" s="74">
        <v>0</v>
      </c>
      <c r="E17" s="74">
        <v>0</v>
      </c>
      <c r="F17" s="101">
        <f t="shared" si="0"/>
        <v>0</v>
      </c>
      <c r="G17" s="117"/>
      <c r="H17" s="74">
        <v>0</v>
      </c>
      <c r="I17" s="74">
        <v>0</v>
      </c>
      <c r="J17" s="118">
        <f t="shared" si="1"/>
        <v>0</v>
      </c>
    </row>
    <row r="18" spans="1:10" ht="15.75" customHeight="1" x14ac:dyDescent="0.25">
      <c r="A18" s="4" t="s">
        <v>35</v>
      </c>
      <c r="B18" s="22" t="s">
        <v>36</v>
      </c>
      <c r="C18" s="73"/>
      <c r="D18" s="74">
        <v>0</v>
      </c>
      <c r="E18" s="74">
        <v>0</v>
      </c>
      <c r="F18" s="101">
        <f t="shared" si="0"/>
        <v>0</v>
      </c>
      <c r="G18" s="117"/>
      <c r="H18" s="74">
        <v>0</v>
      </c>
      <c r="I18" s="74">
        <v>0</v>
      </c>
      <c r="J18" s="118">
        <f t="shared" si="1"/>
        <v>0</v>
      </c>
    </row>
    <row r="19" spans="1:10" ht="15.75" customHeight="1" x14ac:dyDescent="0.25">
      <c r="A19" s="4" t="s">
        <v>37</v>
      </c>
      <c r="B19" s="22" t="s">
        <v>38</v>
      </c>
      <c r="C19" s="73"/>
      <c r="D19" s="74">
        <v>0</v>
      </c>
      <c r="E19" s="74">
        <v>0</v>
      </c>
      <c r="F19" s="101">
        <f t="shared" si="0"/>
        <v>0</v>
      </c>
      <c r="G19" s="117"/>
      <c r="H19" s="74">
        <v>0</v>
      </c>
      <c r="I19" s="74">
        <v>0</v>
      </c>
      <c r="J19" s="118">
        <f t="shared" si="1"/>
        <v>0</v>
      </c>
    </row>
    <row r="20" spans="1:10" ht="15.75" customHeight="1" x14ac:dyDescent="0.25">
      <c r="A20" s="4" t="s">
        <v>313</v>
      </c>
      <c r="B20" s="22" t="s">
        <v>39</v>
      </c>
      <c r="C20" s="73">
        <v>0</v>
      </c>
      <c r="D20" s="74">
        <v>0</v>
      </c>
      <c r="E20" s="74">
        <v>0</v>
      </c>
      <c r="F20" s="101">
        <f t="shared" si="0"/>
        <v>0</v>
      </c>
      <c r="G20" s="117">
        <v>0</v>
      </c>
      <c r="H20" s="74">
        <v>0</v>
      </c>
      <c r="I20" s="74">
        <v>0</v>
      </c>
      <c r="J20" s="118">
        <f t="shared" si="1"/>
        <v>0</v>
      </c>
    </row>
    <row r="21" spans="1:10" s="40" customFormat="1" ht="15.75" customHeight="1" x14ac:dyDescent="0.25">
      <c r="A21" s="24" t="s">
        <v>293</v>
      </c>
      <c r="B21" s="25" t="s">
        <v>40</v>
      </c>
      <c r="C21" s="71">
        <f>SUM(C8:C20)</f>
        <v>10710000</v>
      </c>
      <c r="D21" s="71">
        <f t="shared" ref="D21:E21" si="2">SUM(D8:D20)</f>
        <v>0</v>
      </c>
      <c r="E21" s="71">
        <f t="shared" si="2"/>
        <v>0</v>
      </c>
      <c r="F21" s="101">
        <f t="shared" si="0"/>
        <v>10710000</v>
      </c>
      <c r="G21" s="119">
        <f>SUM(G8:G20)</f>
        <v>10710000</v>
      </c>
      <c r="H21" s="71">
        <f t="shared" ref="H21:I21" si="3">SUM(H8:H20)</f>
        <v>0</v>
      </c>
      <c r="I21" s="71">
        <f t="shared" si="3"/>
        <v>0</v>
      </c>
      <c r="J21" s="118">
        <f t="shared" si="1"/>
        <v>10710000</v>
      </c>
    </row>
    <row r="22" spans="1:10" ht="15.75" customHeight="1" x14ac:dyDescent="0.25">
      <c r="A22" s="4" t="s">
        <v>41</v>
      </c>
      <c r="B22" s="22" t="s">
        <v>42</v>
      </c>
      <c r="C22" s="73">
        <v>3328000</v>
      </c>
      <c r="D22" s="74">
        <v>0</v>
      </c>
      <c r="E22" s="74">
        <v>0</v>
      </c>
      <c r="F22" s="101">
        <f t="shared" si="0"/>
        <v>3328000</v>
      </c>
      <c r="G22" s="117">
        <v>3328000</v>
      </c>
      <c r="H22" s="74">
        <v>0</v>
      </c>
      <c r="I22" s="74">
        <v>0</v>
      </c>
      <c r="J22" s="118">
        <f t="shared" si="1"/>
        <v>3328000</v>
      </c>
    </row>
    <row r="23" spans="1:10" ht="15.75" customHeight="1" x14ac:dyDescent="0.25">
      <c r="A23" s="4" t="s">
        <v>43</v>
      </c>
      <c r="B23" s="22" t="s">
        <v>44</v>
      </c>
      <c r="C23" s="73">
        <v>1853000</v>
      </c>
      <c r="D23" s="74">
        <v>0</v>
      </c>
      <c r="E23" s="74">
        <v>0</v>
      </c>
      <c r="F23" s="101">
        <f t="shared" si="0"/>
        <v>1853000</v>
      </c>
      <c r="G23" s="117">
        <v>1853000</v>
      </c>
      <c r="H23" s="74">
        <v>0</v>
      </c>
      <c r="I23" s="74">
        <v>0</v>
      </c>
      <c r="J23" s="118">
        <f t="shared" si="1"/>
        <v>1853000</v>
      </c>
    </row>
    <row r="24" spans="1:10" ht="15.75" customHeight="1" x14ac:dyDescent="0.25">
      <c r="A24" s="5" t="s">
        <v>45</v>
      </c>
      <c r="B24" s="22" t="s">
        <v>46</v>
      </c>
      <c r="C24" s="73">
        <v>350000</v>
      </c>
      <c r="D24" s="74">
        <v>0</v>
      </c>
      <c r="E24" s="74">
        <v>0</v>
      </c>
      <c r="F24" s="101">
        <f t="shared" si="0"/>
        <v>350000</v>
      </c>
      <c r="G24" s="117">
        <v>350000</v>
      </c>
      <c r="H24" s="74">
        <v>0</v>
      </c>
      <c r="I24" s="74">
        <v>0</v>
      </c>
      <c r="J24" s="118">
        <f t="shared" si="1"/>
        <v>350000</v>
      </c>
    </row>
    <row r="25" spans="1:10" s="40" customFormat="1" ht="15.75" customHeight="1" x14ac:dyDescent="0.25">
      <c r="A25" s="6" t="s">
        <v>294</v>
      </c>
      <c r="B25" s="25" t="s">
        <v>47</v>
      </c>
      <c r="C25" s="71">
        <f>SUM(C22:C24)</f>
        <v>5531000</v>
      </c>
      <c r="D25" s="71">
        <f t="shared" ref="D25:E25" si="4">SUM(D22:D24)</f>
        <v>0</v>
      </c>
      <c r="E25" s="71">
        <f t="shared" si="4"/>
        <v>0</v>
      </c>
      <c r="F25" s="102">
        <f t="shared" si="0"/>
        <v>5531000</v>
      </c>
      <c r="G25" s="119">
        <f>SUM(G22:G24)</f>
        <v>5531000</v>
      </c>
      <c r="H25" s="71">
        <f t="shared" ref="H25:I25" si="5">SUM(H22:H24)</f>
        <v>0</v>
      </c>
      <c r="I25" s="71">
        <f t="shared" si="5"/>
        <v>0</v>
      </c>
      <c r="J25" s="120">
        <f t="shared" si="1"/>
        <v>5531000</v>
      </c>
    </row>
    <row r="26" spans="1:10" s="40" customFormat="1" ht="15.75" customHeight="1" x14ac:dyDescent="0.25">
      <c r="A26" s="33" t="s">
        <v>339</v>
      </c>
      <c r="B26" s="34" t="s">
        <v>48</v>
      </c>
      <c r="C26" s="71">
        <f>C21+C25</f>
        <v>16241000</v>
      </c>
      <c r="D26" s="71">
        <f t="shared" ref="D26:E26" si="6">D21+D25</f>
        <v>0</v>
      </c>
      <c r="E26" s="71">
        <f t="shared" si="6"/>
        <v>0</v>
      </c>
      <c r="F26" s="102">
        <f t="shared" si="0"/>
        <v>16241000</v>
      </c>
      <c r="G26" s="119">
        <f>G21+G25</f>
        <v>16241000</v>
      </c>
      <c r="H26" s="71">
        <f t="shared" ref="H26:I26" si="7">H21+H25</f>
        <v>0</v>
      </c>
      <c r="I26" s="71">
        <f t="shared" si="7"/>
        <v>0</v>
      </c>
      <c r="J26" s="120">
        <f t="shared" si="1"/>
        <v>16241000</v>
      </c>
    </row>
    <row r="27" spans="1:10" s="40" customFormat="1" ht="15.75" customHeight="1" x14ac:dyDescent="0.25">
      <c r="A27" s="29" t="s">
        <v>314</v>
      </c>
      <c r="B27" s="34" t="s">
        <v>49</v>
      </c>
      <c r="C27" s="71">
        <v>2743400</v>
      </c>
      <c r="D27" s="72">
        <v>0</v>
      </c>
      <c r="E27" s="72">
        <v>0</v>
      </c>
      <c r="F27" s="102">
        <f t="shared" si="0"/>
        <v>2743400</v>
      </c>
      <c r="G27" s="119">
        <v>2743400</v>
      </c>
      <c r="H27" s="72">
        <v>0</v>
      </c>
      <c r="I27" s="72">
        <v>0</v>
      </c>
      <c r="J27" s="120">
        <f t="shared" si="1"/>
        <v>2743400</v>
      </c>
    </row>
    <row r="28" spans="1:10" ht="15.75" customHeight="1" x14ac:dyDescent="0.25">
      <c r="A28" s="4" t="s">
        <v>50</v>
      </c>
      <c r="B28" s="22" t="s">
        <v>51</v>
      </c>
      <c r="C28" s="73">
        <v>60000</v>
      </c>
      <c r="D28" s="74">
        <v>0</v>
      </c>
      <c r="E28" s="74">
        <v>0</v>
      </c>
      <c r="F28" s="101">
        <f t="shared" si="0"/>
        <v>60000</v>
      </c>
      <c r="G28" s="117">
        <v>60000</v>
      </c>
      <c r="H28" s="74">
        <v>0</v>
      </c>
      <c r="I28" s="74">
        <v>0</v>
      </c>
      <c r="J28" s="118">
        <f t="shared" si="1"/>
        <v>60000</v>
      </c>
    </row>
    <row r="29" spans="1:10" ht="15.75" customHeight="1" x14ac:dyDescent="0.25">
      <c r="A29" s="4" t="s">
        <v>52</v>
      </c>
      <c r="B29" s="22" t="s">
        <v>53</v>
      </c>
      <c r="C29" s="73">
        <v>1750000</v>
      </c>
      <c r="D29" s="74">
        <v>0</v>
      </c>
      <c r="E29" s="74">
        <v>10000</v>
      </c>
      <c r="F29" s="101">
        <f t="shared" si="0"/>
        <v>1760000</v>
      </c>
      <c r="G29" s="117">
        <v>1750000</v>
      </c>
      <c r="H29" s="74">
        <v>0</v>
      </c>
      <c r="I29" s="74">
        <v>10000</v>
      </c>
      <c r="J29" s="118">
        <f t="shared" si="1"/>
        <v>1760000</v>
      </c>
    </row>
    <row r="30" spans="1:10" ht="15.75" customHeight="1" x14ac:dyDescent="0.25">
      <c r="A30" s="4" t="s">
        <v>54</v>
      </c>
      <c r="B30" s="22" t="s">
        <v>55</v>
      </c>
      <c r="C30" s="73">
        <v>0</v>
      </c>
      <c r="D30" s="74">
        <v>0</v>
      </c>
      <c r="E30" s="74">
        <v>0</v>
      </c>
      <c r="F30" s="101">
        <f t="shared" si="0"/>
        <v>0</v>
      </c>
      <c r="G30" s="117">
        <v>0</v>
      </c>
      <c r="H30" s="74">
        <v>0</v>
      </c>
      <c r="I30" s="74">
        <v>0</v>
      </c>
      <c r="J30" s="118">
        <f t="shared" si="1"/>
        <v>0</v>
      </c>
    </row>
    <row r="31" spans="1:10" s="40" customFormat="1" ht="15.75" customHeight="1" x14ac:dyDescent="0.25">
      <c r="A31" s="6" t="s">
        <v>295</v>
      </c>
      <c r="B31" s="25" t="s">
        <v>56</v>
      </c>
      <c r="C31" s="71">
        <f>SUM(C28:C30)</f>
        <v>1810000</v>
      </c>
      <c r="D31" s="71">
        <f t="shared" ref="D31:E31" si="8">SUM(D28:D30)</f>
        <v>0</v>
      </c>
      <c r="E31" s="71">
        <f t="shared" si="8"/>
        <v>10000</v>
      </c>
      <c r="F31" s="102">
        <f t="shared" si="0"/>
        <v>1820000</v>
      </c>
      <c r="G31" s="119">
        <f>SUM(G28:G30)</f>
        <v>1810000</v>
      </c>
      <c r="H31" s="71">
        <f t="shared" ref="H31:I31" si="9">SUM(H28:H30)</f>
        <v>0</v>
      </c>
      <c r="I31" s="71">
        <f t="shared" si="9"/>
        <v>10000</v>
      </c>
      <c r="J31" s="120">
        <f t="shared" si="1"/>
        <v>1820000</v>
      </c>
    </row>
    <row r="32" spans="1:10" ht="15.75" customHeight="1" x14ac:dyDescent="0.25">
      <c r="A32" s="4" t="s">
        <v>57</v>
      </c>
      <c r="B32" s="22" t="s">
        <v>58</v>
      </c>
      <c r="C32" s="73">
        <v>560000</v>
      </c>
      <c r="D32" s="74">
        <v>0</v>
      </c>
      <c r="E32" s="74">
        <v>0</v>
      </c>
      <c r="F32" s="101">
        <f t="shared" si="0"/>
        <v>560000</v>
      </c>
      <c r="G32" s="117">
        <v>560000</v>
      </c>
      <c r="H32" s="74">
        <v>0</v>
      </c>
      <c r="I32" s="74">
        <v>0</v>
      </c>
      <c r="J32" s="118">
        <f t="shared" si="1"/>
        <v>560000</v>
      </c>
    </row>
    <row r="33" spans="1:10" ht="15.75" customHeight="1" x14ac:dyDescent="0.25">
      <c r="A33" s="4" t="s">
        <v>59</v>
      </c>
      <c r="B33" s="22" t="s">
        <v>60</v>
      </c>
      <c r="C33" s="73">
        <v>220000</v>
      </c>
      <c r="D33" s="74">
        <v>0</v>
      </c>
      <c r="E33" s="74">
        <v>0</v>
      </c>
      <c r="F33" s="101">
        <f t="shared" si="0"/>
        <v>220000</v>
      </c>
      <c r="G33" s="117">
        <v>220000</v>
      </c>
      <c r="H33" s="74">
        <v>0</v>
      </c>
      <c r="I33" s="74">
        <v>0</v>
      </c>
      <c r="J33" s="118">
        <f t="shared" si="1"/>
        <v>220000</v>
      </c>
    </row>
    <row r="34" spans="1:10" s="40" customFormat="1" ht="15" customHeight="1" x14ac:dyDescent="0.25">
      <c r="A34" s="6" t="s">
        <v>340</v>
      </c>
      <c r="B34" s="25" t="s">
        <v>61</v>
      </c>
      <c r="C34" s="71">
        <f>SUM(C32:C33)</f>
        <v>780000</v>
      </c>
      <c r="D34" s="71">
        <f t="shared" ref="D34:E34" si="10">SUM(D32:D33)</f>
        <v>0</v>
      </c>
      <c r="E34" s="71">
        <f t="shared" si="10"/>
        <v>0</v>
      </c>
      <c r="F34" s="102">
        <f t="shared" si="0"/>
        <v>780000</v>
      </c>
      <c r="G34" s="119">
        <f>SUM(G32:G33)</f>
        <v>780000</v>
      </c>
      <c r="H34" s="71">
        <f t="shared" ref="H34:I34" si="11">SUM(H32:H33)</f>
        <v>0</v>
      </c>
      <c r="I34" s="71">
        <f t="shared" si="11"/>
        <v>0</v>
      </c>
      <c r="J34" s="120">
        <f t="shared" si="1"/>
        <v>780000</v>
      </c>
    </row>
    <row r="35" spans="1:10" ht="15.75" customHeight="1" x14ac:dyDescent="0.25">
      <c r="A35" s="4" t="s">
        <v>62</v>
      </c>
      <c r="B35" s="22" t="s">
        <v>63</v>
      </c>
      <c r="C35" s="73">
        <v>3030000</v>
      </c>
      <c r="D35" s="74">
        <v>0</v>
      </c>
      <c r="E35" s="74">
        <v>0</v>
      </c>
      <c r="F35" s="101">
        <f t="shared" si="0"/>
        <v>3030000</v>
      </c>
      <c r="G35" s="117">
        <v>3030000</v>
      </c>
      <c r="H35" s="74">
        <v>0</v>
      </c>
      <c r="I35" s="74">
        <v>0</v>
      </c>
      <c r="J35" s="118">
        <f t="shared" si="1"/>
        <v>3030000</v>
      </c>
    </row>
    <row r="36" spans="1:10" ht="15.75" customHeight="1" x14ac:dyDescent="0.25">
      <c r="A36" s="4" t="s">
        <v>64</v>
      </c>
      <c r="B36" s="22" t="s">
        <v>65</v>
      </c>
      <c r="C36" s="73">
        <v>12600000</v>
      </c>
      <c r="D36" s="74">
        <v>0</v>
      </c>
      <c r="E36" s="74">
        <v>0</v>
      </c>
      <c r="F36" s="101">
        <f t="shared" si="0"/>
        <v>12600000</v>
      </c>
      <c r="G36" s="117">
        <v>12600000</v>
      </c>
      <c r="H36" s="74">
        <v>0</v>
      </c>
      <c r="I36" s="74">
        <v>0</v>
      </c>
      <c r="J36" s="118">
        <f t="shared" si="1"/>
        <v>12600000</v>
      </c>
    </row>
    <row r="37" spans="1:10" ht="15.75" customHeight="1" x14ac:dyDescent="0.25">
      <c r="A37" s="4" t="s">
        <v>315</v>
      </c>
      <c r="B37" s="22" t="s">
        <v>66</v>
      </c>
      <c r="C37" s="73">
        <v>0</v>
      </c>
      <c r="D37" s="74">
        <v>0</v>
      </c>
      <c r="E37" s="74">
        <v>0</v>
      </c>
      <c r="F37" s="101">
        <f t="shared" si="0"/>
        <v>0</v>
      </c>
      <c r="G37" s="117">
        <v>0</v>
      </c>
      <c r="H37" s="74">
        <v>0</v>
      </c>
      <c r="I37" s="74">
        <v>0</v>
      </c>
      <c r="J37" s="118">
        <f t="shared" si="1"/>
        <v>0</v>
      </c>
    </row>
    <row r="38" spans="1:10" ht="15.75" customHeight="1" x14ac:dyDescent="0.25">
      <c r="A38" s="4" t="s">
        <v>67</v>
      </c>
      <c r="B38" s="22" t="s">
        <v>68</v>
      </c>
      <c r="C38" s="73">
        <v>390000</v>
      </c>
      <c r="D38" s="74">
        <v>0</v>
      </c>
      <c r="E38" s="74">
        <v>0</v>
      </c>
      <c r="F38" s="101">
        <f t="shared" si="0"/>
        <v>390000</v>
      </c>
      <c r="G38" s="117">
        <v>390000</v>
      </c>
      <c r="H38" s="74">
        <v>0</v>
      </c>
      <c r="I38" s="74">
        <v>0</v>
      </c>
      <c r="J38" s="118">
        <f t="shared" si="1"/>
        <v>390000</v>
      </c>
    </row>
    <row r="39" spans="1:10" ht="15.75" customHeight="1" x14ac:dyDescent="0.25">
      <c r="A39" s="9" t="s">
        <v>316</v>
      </c>
      <c r="B39" s="22" t="s">
        <v>69</v>
      </c>
      <c r="C39" s="73">
        <v>600000</v>
      </c>
      <c r="D39" s="74">
        <v>0</v>
      </c>
      <c r="E39" s="74">
        <v>0</v>
      </c>
      <c r="F39" s="101">
        <f t="shared" si="0"/>
        <v>600000</v>
      </c>
      <c r="G39" s="117">
        <v>600000</v>
      </c>
      <c r="H39" s="74">
        <v>0</v>
      </c>
      <c r="I39" s="74">
        <v>0</v>
      </c>
      <c r="J39" s="118">
        <f t="shared" si="1"/>
        <v>600000</v>
      </c>
    </row>
    <row r="40" spans="1:10" ht="15.75" customHeight="1" x14ac:dyDescent="0.25">
      <c r="A40" s="5" t="s">
        <v>70</v>
      </c>
      <c r="B40" s="22" t="s">
        <v>71</v>
      </c>
      <c r="C40" s="73">
        <v>750000</v>
      </c>
      <c r="D40" s="74">
        <v>0</v>
      </c>
      <c r="E40" s="74">
        <v>0</v>
      </c>
      <c r="F40" s="101">
        <f t="shared" si="0"/>
        <v>750000</v>
      </c>
      <c r="G40" s="117">
        <v>750000</v>
      </c>
      <c r="H40" s="74">
        <v>0</v>
      </c>
      <c r="I40" s="74">
        <v>0</v>
      </c>
      <c r="J40" s="118">
        <f t="shared" si="1"/>
        <v>750000</v>
      </c>
    </row>
    <row r="41" spans="1:10" ht="15.75" customHeight="1" x14ac:dyDescent="0.25">
      <c r="A41" s="4" t="s">
        <v>317</v>
      </c>
      <c r="B41" s="22" t="s">
        <v>72</v>
      </c>
      <c r="C41" s="73">
        <v>5805000</v>
      </c>
      <c r="D41" s="74">
        <v>0</v>
      </c>
      <c r="E41" s="74">
        <v>0</v>
      </c>
      <c r="F41" s="101">
        <f t="shared" si="0"/>
        <v>5805000</v>
      </c>
      <c r="G41" s="117">
        <v>5805000</v>
      </c>
      <c r="H41" s="74">
        <v>0</v>
      </c>
      <c r="I41" s="74">
        <v>0</v>
      </c>
      <c r="J41" s="118">
        <f t="shared" si="1"/>
        <v>5805000</v>
      </c>
    </row>
    <row r="42" spans="1:10" s="40" customFormat="1" ht="15.75" customHeight="1" x14ac:dyDescent="0.25">
      <c r="A42" s="6" t="s">
        <v>296</v>
      </c>
      <c r="B42" s="25" t="s">
        <v>73</v>
      </c>
      <c r="C42" s="71">
        <f>SUM(C35:C41)</f>
        <v>23175000</v>
      </c>
      <c r="D42" s="71">
        <f t="shared" ref="D42:E42" si="12">SUM(D35:D41)</f>
        <v>0</v>
      </c>
      <c r="E42" s="71">
        <f t="shared" si="12"/>
        <v>0</v>
      </c>
      <c r="F42" s="102">
        <f t="shared" si="0"/>
        <v>23175000</v>
      </c>
      <c r="G42" s="119">
        <f>SUM(G35:G41)</f>
        <v>23175000</v>
      </c>
      <c r="H42" s="71">
        <f t="shared" ref="H42:I42" si="13">SUM(H35:H41)</f>
        <v>0</v>
      </c>
      <c r="I42" s="71">
        <f t="shared" si="13"/>
        <v>0</v>
      </c>
      <c r="J42" s="120">
        <f t="shared" si="1"/>
        <v>23175000</v>
      </c>
    </row>
    <row r="43" spans="1:10" ht="15.75" customHeight="1" x14ac:dyDescent="0.25">
      <c r="A43" s="4" t="s">
        <v>74</v>
      </c>
      <c r="B43" s="22" t="s">
        <v>75</v>
      </c>
      <c r="C43" s="73">
        <v>0</v>
      </c>
      <c r="D43" s="74">
        <v>0</v>
      </c>
      <c r="E43" s="74">
        <v>0</v>
      </c>
      <c r="F43" s="101">
        <f t="shared" si="0"/>
        <v>0</v>
      </c>
      <c r="G43" s="117">
        <v>0</v>
      </c>
      <c r="H43" s="74">
        <v>0</v>
      </c>
      <c r="I43" s="74">
        <v>0</v>
      </c>
      <c r="J43" s="118">
        <f t="shared" si="1"/>
        <v>0</v>
      </c>
    </row>
    <row r="44" spans="1:10" ht="15.75" customHeight="1" x14ac:dyDescent="0.25">
      <c r="A44" s="4" t="s">
        <v>76</v>
      </c>
      <c r="B44" s="22" t="s">
        <v>77</v>
      </c>
      <c r="C44" s="73">
        <v>0</v>
      </c>
      <c r="D44" s="74">
        <v>0</v>
      </c>
      <c r="E44" s="74">
        <v>0</v>
      </c>
      <c r="F44" s="101">
        <f t="shared" si="0"/>
        <v>0</v>
      </c>
      <c r="G44" s="117">
        <v>0</v>
      </c>
      <c r="H44" s="74">
        <v>0</v>
      </c>
      <c r="I44" s="74">
        <v>0</v>
      </c>
      <c r="J44" s="118">
        <f t="shared" si="1"/>
        <v>0</v>
      </c>
    </row>
    <row r="45" spans="1:10" s="40" customFormat="1" ht="15.75" customHeight="1" x14ac:dyDescent="0.25">
      <c r="A45" s="6" t="s">
        <v>297</v>
      </c>
      <c r="B45" s="25" t="s">
        <v>78</v>
      </c>
      <c r="C45" s="71">
        <f>SUM(C43:C44)</f>
        <v>0</v>
      </c>
      <c r="D45" s="71">
        <f t="shared" ref="D45:E45" si="14">SUM(D43:D44)</f>
        <v>0</v>
      </c>
      <c r="E45" s="71">
        <f t="shared" si="14"/>
        <v>0</v>
      </c>
      <c r="F45" s="102">
        <f t="shared" si="0"/>
        <v>0</v>
      </c>
      <c r="G45" s="119">
        <f>SUM(G43:G44)</f>
        <v>0</v>
      </c>
      <c r="H45" s="71">
        <f t="shared" ref="H45:I45" si="15">SUM(H43:H44)</f>
        <v>0</v>
      </c>
      <c r="I45" s="71">
        <f t="shared" si="15"/>
        <v>0</v>
      </c>
      <c r="J45" s="120">
        <f t="shared" si="1"/>
        <v>0</v>
      </c>
    </row>
    <row r="46" spans="1:10" ht="15.75" customHeight="1" x14ac:dyDescent="0.25">
      <c r="A46" s="4" t="s">
        <v>79</v>
      </c>
      <c r="B46" s="22" t="s">
        <v>80</v>
      </c>
      <c r="C46" s="73">
        <v>6600500</v>
      </c>
      <c r="D46" s="74">
        <v>0</v>
      </c>
      <c r="E46" s="74">
        <v>3000</v>
      </c>
      <c r="F46" s="101">
        <f t="shared" si="0"/>
        <v>6603500</v>
      </c>
      <c r="G46" s="117">
        <v>6600500</v>
      </c>
      <c r="H46" s="74">
        <v>0</v>
      </c>
      <c r="I46" s="74">
        <v>3000</v>
      </c>
      <c r="J46" s="118">
        <f t="shared" si="1"/>
        <v>6603500</v>
      </c>
    </row>
    <row r="47" spans="1:10" ht="15.75" customHeight="1" x14ac:dyDescent="0.25">
      <c r="A47" s="4" t="s">
        <v>81</v>
      </c>
      <c r="B47" s="22" t="s">
        <v>82</v>
      </c>
      <c r="C47" s="73">
        <v>0</v>
      </c>
      <c r="D47" s="74">
        <v>0</v>
      </c>
      <c r="E47" s="74">
        <v>0</v>
      </c>
      <c r="F47" s="101">
        <f t="shared" si="0"/>
        <v>0</v>
      </c>
      <c r="G47" s="117">
        <v>0</v>
      </c>
      <c r="H47" s="74">
        <v>0</v>
      </c>
      <c r="I47" s="74">
        <v>0</v>
      </c>
      <c r="J47" s="118">
        <f t="shared" si="1"/>
        <v>0</v>
      </c>
    </row>
    <row r="48" spans="1:10" ht="15.75" customHeight="1" x14ac:dyDescent="0.25">
      <c r="A48" s="4" t="s">
        <v>318</v>
      </c>
      <c r="B48" s="22" t="s">
        <v>83</v>
      </c>
      <c r="C48" s="73">
        <v>0</v>
      </c>
      <c r="D48" s="74">
        <v>0</v>
      </c>
      <c r="E48" s="74">
        <v>0</v>
      </c>
      <c r="F48" s="101">
        <f t="shared" si="0"/>
        <v>0</v>
      </c>
      <c r="G48" s="117">
        <v>0</v>
      </c>
      <c r="H48" s="74">
        <v>0</v>
      </c>
      <c r="I48" s="74">
        <v>0</v>
      </c>
      <c r="J48" s="118">
        <f t="shared" si="1"/>
        <v>0</v>
      </c>
    </row>
    <row r="49" spans="1:10" ht="15.75" customHeight="1" x14ac:dyDescent="0.25">
      <c r="A49" s="4" t="s">
        <v>319</v>
      </c>
      <c r="B49" s="22" t="s">
        <v>84</v>
      </c>
      <c r="C49" s="73">
        <v>0</v>
      </c>
      <c r="D49" s="74">
        <v>0</v>
      </c>
      <c r="E49" s="74">
        <v>0</v>
      </c>
      <c r="F49" s="101">
        <f t="shared" si="0"/>
        <v>0</v>
      </c>
      <c r="G49" s="129">
        <v>10500</v>
      </c>
      <c r="H49" s="74">
        <v>0</v>
      </c>
      <c r="I49" s="74">
        <v>0</v>
      </c>
      <c r="J49" s="118">
        <f t="shared" si="1"/>
        <v>10500</v>
      </c>
    </row>
    <row r="50" spans="1:10" ht="15.75" customHeight="1" x14ac:dyDescent="0.25">
      <c r="A50" s="4" t="s">
        <v>85</v>
      </c>
      <c r="B50" s="22" t="s">
        <v>86</v>
      </c>
      <c r="C50" s="73">
        <v>15000</v>
      </c>
      <c r="D50" s="78">
        <v>0</v>
      </c>
      <c r="E50" s="78">
        <v>0</v>
      </c>
      <c r="F50" s="101">
        <f t="shared" si="0"/>
        <v>15000</v>
      </c>
      <c r="G50" s="117">
        <v>15000</v>
      </c>
      <c r="H50" s="78">
        <v>0</v>
      </c>
      <c r="I50" s="78">
        <v>0</v>
      </c>
      <c r="J50" s="118">
        <f t="shared" si="1"/>
        <v>15000</v>
      </c>
    </row>
    <row r="51" spans="1:10" s="40" customFormat="1" ht="15.75" customHeight="1" x14ac:dyDescent="0.25">
      <c r="A51" s="6" t="s">
        <v>298</v>
      </c>
      <c r="B51" s="25" t="s">
        <v>87</v>
      </c>
      <c r="C51" s="71">
        <f>SUM(C46:C50)</f>
        <v>6615500</v>
      </c>
      <c r="D51" s="71">
        <f t="shared" ref="D51:E51" si="16">SUM(D46:D50)</f>
        <v>0</v>
      </c>
      <c r="E51" s="71">
        <f t="shared" si="16"/>
        <v>3000</v>
      </c>
      <c r="F51" s="102">
        <f t="shared" si="0"/>
        <v>6618500</v>
      </c>
      <c r="G51" s="119">
        <f>SUM(G46:G50)</f>
        <v>6626000</v>
      </c>
      <c r="H51" s="71">
        <f t="shared" ref="H51:I51" si="17">SUM(H46:H50)</f>
        <v>0</v>
      </c>
      <c r="I51" s="71">
        <f t="shared" si="17"/>
        <v>3000</v>
      </c>
      <c r="J51" s="120">
        <f t="shared" si="1"/>
        <v>6629000</v>
      </c>
    </row>
    <row r="52" spans="1:10" s="40" customFormat="1" ht="15.75" customHeight="1" x14ac:dyDescent="0.25">
      <c r="A52" s="29" t="s">
        <v>299</v>
      </c>
      <c r="B52" s="34" t="s">
        <v>88</v>
      </c>
      <c r="C52" s="71">
        <f>C31+C34+C42+C45+C51</f>
        <v>32380500</v>
      </c>
      <c r="D52" s="72">
        <f t="shared" ref="D52:E52" si="18">D31+D34+D42+D45+D51</f>
        <v>0</v>
      </c>
      <c r="E52" s="72">
        <f t="shared" si="18"/>
        <v>13000</v>
      </c>
      <c r="F52" s="102">
        <f t="shared" si="0"/>
        <v>32393500</v>
      </c>
      <c r="G52" s="119">
        <f>G31+G34+G42+G45+G51</f>
        <v>32391000</v>
      </c>
      <c r="H52" s="72">
        <f t="shared" ref="H52:I52" si="19">H31+H34+H42+H45+H51</f>
        <v>0</v>
      </c>
      <c r="I52" s="72">
        <f t="shared" si="19"/>
        <v>13000</v>
      </c>
      <c r="J52" s="120">
        <f t="shared" si="1"/>
        <v>32404000</v>
      </c>
    </row>
    <row r="53" spans="1:10" ht="15.75" customHeight="1" x14ac:dyDescent="0.25">
      <c r="A53" s="11" t="s">
        <v>89</v>
      </c>
      <c r="B53" s="22" t="s">
        <v>90</v>
      </c>
      <c r="C53" s="73">
        <v>0</v>
      </c>
      <c r="D53" s="74">
        <v>0</v>
      </c>
      <c r="E53" s="74">
        <v>0</v>
      </c>
      <c r="F53" s="101">
        <f t="shared" si="0"/>
        <v>0</v>
      </c>
      <c r="G53" s="117">
        <v>0</v>
      </c>
      <c r="H53" s="74">
        <v>0</v>
      </c>
      <c r="I53" s="74">
        <v>0</v>
      </c>
      <c r="J53" s="118">
        <f t="shared" si="1"/>
        <v>0</v>
      </c>
    </row>
    <row r="54" spans="1:10" ht="15.75" customHeight="1" x14ac:dyDescent="0.25">
      <c r="A54" s="11" t="s">
        <v>300</v>
      </c>
      <c r="B54" s="22" t="s">
        <v>91</v>
      </c>
      <c r="C54" s="73">
        <v>0</v>
      </c>
      <c r="D54" s="74">
        <v>0</v>
      </c>
      <c r="E54" s="74">
        <v>0</v>
      </c>
      <c r="F54" s="101">
        <f t="shared" si="0"/>
        <v>0</v>
      </c>
      <c r="G54" s="117">
        <v>0</v>
      </c>
      <c r="H54" s="74">
        <v>0</v>
      </c>
      <c r="I54" s="74">
        <v>0</v>
      </c>
      <c r="J54" s="118">
        <f t="shared" si="1"/>
        <v>0</v>
      </c>
    </row>
    <row r="55" spans="1:10" ht="15.75" customHeight="1" x14ac:dyDescent="0.25">
      <c r="A55" s="14" t="s">
        <v>320</v>
      </c>
      <c r="B55" s="22" t="s">
        <v>92</v>
      </c>
      <c r="C55" s="73">
        <v>0</v>
      </c>
      <c r="D55" s="74">
        <v>0</v>
      </c>
      <c r="E55" s="74">
        <v>0</v>
      </c>
      <c r="F55" s="101">
        <f t="shared" si="0"/>
        <v>0</v>
      </c>
      <c r="G55" s="117">
        <v>0</v>
      </c>
      <c r="H55" s="74">
        <v>0</v>
      </c>
      <c r="I55" s="74">
        <v>0</v>
      </c>
      <c r="J55" s="118">
        <f t="shared" si="1"/>
        <v>0</v>
      </c>
    </row>
    <row r="56" spans="1:10" ht="15.75" customHeight="1" x14ac:dyDescent="0.25">
      <c r="A56" s="14" t="s">
        <v>321</v>
      </c>
      <c r="B56" s="22" t="s">
        <v>93</v>
      </c>
      <c r="C56" s="73">
        <v>0</v>
      </c>
      <c r="D56" s="74">
        <v>0</v>
      </c>
      <c r="E56" s="74">
        <v>0</v>
      </c>
      <c r="F56" s="101">
        <f t="shared" si="0"/>
        <v>0</v>
      </c>
      <c r="G56" s="117">
        <v>0</v>
      </c>
      <c r="H56" s="74">
        <v>0</v>
      </c>
      <c r="I56" s="74">
        <v>0</v>
      </c>
      <c r="J56" s="118">
        <f t="shared" si="1"/>
        <v>0</v>
      </c>
    </row>
    <row r="57" spans="1:10" ht="15.75" customHeight="1" x14ac:dyDescent="0.25">
      <c r="A57" s="14" t="s">
        <v>322</v>
      </c>
      <c r="B57" s="22" t="s">
        <v>94</v>
      </c>
      <c r="C57" s="73">
        <v>0</v>
      </c>
      <c r="D57" s="74">
        <v>0</v>
      </c>
      <c r="E57" s="74">
        <v>0</v>
      </c>
      <c r="F57" s="101">
        <f t="shared" si="0"/>
        <v>0</v>
      </c>
      <c r="G57" s="117">
        <v>0</v>
      </c>
      <c r="H57" s="74">
        <v>0</v>
      </c>
      <c r="I57" s="74">
        <v>0</v>
      </c>
      <c r="J57" s="118">
        <f t="shared" si="1"/>
        <v>0</v>
      </c>
    </row>
    <row r="58" spans="1:10" ht="15.75" customHeight="1" x14ac:dyDescent="0.25">
      <c r="A58" s="11" t="s">
        <v>323</v>
      </c>
      <c r="B58" s="22" t="s">
        <v>95</v>
      </c>
      <c r="C58" s="73">
        <v>0</v>
      </c>
      <c r="D58" s="74">
        <v>0</v>
      </c>
      <c r="E58" s="74">
        <v>0</v>
      </c>
      <c r="F58" s="101">
        <f t="shared" si="0"/>
        <v>0</v>
      </c>
      <c r="G58" s="117">
        <v>0</v>
      </c>
      <c r="H58" s="74">
        <v>0</v>
      </c>
      <c r="I58" s="74">
        <v>0</v>
      </c>
      <c r="J58" s="118">
        <f t="shared" si="1"/>
        <v>0</v>
      </c>
    </row>
    <row r="59" spans="1:10" ht="15.75" customHeight="1" x14ac:dyDescent="0.25">
      <c r="A59" s="11" t="s">
        <v>324</v>
      </c>
      <c r="B59" s="22" t="s">
        <v>96</v>
      </c>
      <c r="C59" s="73">
        <v>0</v>
      </c>
      <c r="D59" s="74">
        <v>0</v>
      </c>
      <c r="E59" s="74">
        <v>0</v>
      </c>
      <c r="F59" s="101">
        <f t="shared" si="0"/>
        <v>0</v>
      </c>
      <c r="G59" s="117">
        <v>0</v>
      </c>
      <c r="H59" s="74">
        <v>0</v>
      </c>
      <c r="I59" s="74">
        <v>0</v>
      </c>
      <c r="J59" s="118">
        <f t="shared" si="1"/>
        <v>0</v>
      </c>
    </row>
    <row r="60" spans="1:10" ht="15.75" customHeight="1" x14ac:dyDescent="0.25">
      <c r="A60" s="11" t="s">
        <v>325</v>
      </c>
      <c r="B60" s="22" t="s">
        <v>97</v>
      </c>
      <c r="C60" s="73">
        <v>4000000</v>
      </c>
      <c r="D60" s="74">
        <v>0</v>
      </c>
      <c r="E60" s="74">
        <v>0</v>
      </c>
      <c r="F60" s="101">
        <f t="shared" si="0"/>
        <v>4000000</v>
      </c>
      <c r="G60" s="117">
        <v>4000000</v>
      </c>
      <c r="H60" s="74">
        <v>0</v>
      </c>
      <c r="I60" s="74">
        <v>0</v>
      </c>
      <c r="J60" s="118">
        <f t="shared" si="1"/>
        <v>4000000</v>
      </c>
    </row>
    <row r="61" spans="1:10" s="40" customFormat="1" ht="15.75" customHeight="1" x14ac:dyDescent="0.25">
      <c r="A61" s="31" t="s">
        <v>301</v>
      </c>
      <c r="B61" s="34" t="s">
        <v>98</v>
      </c>
      <c r="C61" s="71">
        <f>SUM(C53:C60)</f>
        <v>4000000</v>
      </c>
      <c r="D61" s="72">
        <f t="shared" ref="D61:E61" si="20">SUM(D53:D60)</f>
        <v>0</v>
      </c>
      <c r="E61" s="72">
        <f t="shared" si="20"/>
        <v>0</v>
      </c>
      <c r="F61" s="102">
        <f t="shared" si="0"/>
        <v>4000000</v>
      </c>
      <c r="G61" s="119">
        <f>SUM(G53:G60)</f>
        <v>4000000</v>
      </c>
      <c r="H61" s="72">
        <f t="shared" ref="H61:I61" si="21">SUM(H53:H60)</f>
        <v>0</v>
      </c>
      <c r="I61" s="72">
        <f t="shared" si="21"/>
        <v>0</v>
      </c>
      <c r="J61" s="120">
        <f t="shared" si="1"/>
        <v>4000000</v>
      </c>
    </row>
    <row r="62" spans="1:10" ht="15.75" customHeight="1" x14ac:dyDescent="0.25">
      <c r="A62" s="10" t="s">
        <v>326</v>
      </c>
      <c r="B62" s="22" t="s">
        <v>99</v>
      </c>
      <c r="C62" s="73">
        <v>0</v>
      </c>
      <c r="D62" s="74">
        <v>0</v>
      </c>
      <c r="E62" s="74">
        <v>0</v>
      </c>
      <c r="F62" s="101">
        <f t="shared" si="0"/>
        <v>0</v>
      </c>
      <c r="G62" s="117">
        <v>0</v>
      </c>
      <c r="H62" s="74">
        <v>0</v>
      </c>
      <c r="I62" s="74">
        <v>0</v>
      </c>
      <c r="J62" s="118">
        <f t="shared" si="1"/>
        <v>0</v>
      </c>
    </row>
    <row r="63" spans="1:10" ht="15.75" customHeight="1" x14ac:dyDescent="0.25">
      <c r="A63" s="10" t="s">
        <v>100</v>
      </c>
      <c r="B63" s="22" t="s">
        <v>101</v>
      </c>
      <c r="C63" s="73">
        <v>0</v>
      </c>
      <c r="D63" s="74">
        <v>0</v>
      </c>
      <c r="E63" s="74">
        <v>0</v>
      </c>
      <c r="F63" s="101">
        <f t="shared" si="0"/>
        <v>0</v>
      </c>
      <c r="G63" s="129">
        <v>1176</v>
      </c>
      <c r="H63" s="74">
        <v>0</v>
      </c>
      <c r="I63" s="74">
        <v>0</v>
      </c>
      <c r="J63" s="118">
        <f t="shared" si="1"/>
        <v>1176</v>
      </c>
    </row>
    <row r="64" spans="1:10" ht="15.75" customHeight="1" x14ac:dyDescent="0.25">
      <c r="A64" s="10" t="s">
        <v>102</v>
      </c>
      <c r="B64" s="22" t="s">
        <v>103</v>
      </c>
      <c r="C64" s="73">
        <v>0</v>
      </c>
      <c r="D64" s="74">
        <v>0</v>
      </c>
      <c r="E64" s="74">
        <v>0</v>
      </c>
      <c r="F64" s="101">
        <f t="shared" si="0"/>
        <v>0</v>
      </c>
      <c r="G64" s="117">
        <v>0</v>
      </c>
      <c r="H64" s="74">
        <v>0</v>
      </c>
      <c r="I64" s="74">
        <v>0</v>
      </c>
      <c r="J64" s="118">
        <f t="shared" si="1"/>
        <v>0</v>
      </c>
    </row>
    <row r="65" spans="1:10" ht="15.75" customHeight="1" x14ac:dyDescent="0.25">
      <c r="A65" s="10" t="s">
        <v>302</v>
      </c>
      <c r="B65" s="22" t="s">
        <v>104</v>
      </c>
      <c r="C65" s="73">
        <v>0</v>
      </c>
      <c r="D65" s="74">
        <v>0</v>
      </c>
      <c r="E65" s="74">
        <v>0</v>
      </c>
      <c r="F65" s="101">
        <f t="shared" si="0"/>
        <v>0</v>
      </c>
      <c r="G65" s="117">
        <v>0</v>
      </c>
      <c r="H65" s="74">
        <v>0</v>
      </c>
      <c r="I65" s="74">
        <v>0</v>
      </c>
      <c r="J65" s="118">
        <f t="shared" si="1"/>
        <v>0</v>
      </c>
    </row>
    <row r="66" spans="1:10" ht="15.75" customHeight="1" x14ac:dyDescent="0.25">
      <c r="A66" s="10" t="s">
        <v>327</v>
      </c>
      <c r="B66" s="22" t="s">
        <v>105</v>
      </c>
      <c r="C66" s="73">
        <v>0</v>
      </c>
      <c r="D66" s="74">
        <v>0</v>
      </c>
      <c r="E66" s="74">
        <v>0</v>
      </c>
      <c r="F66" s="101">
        <f t="shared" si="0"/>
        <v>0</v>
      </c>
      <c r="G66" s="117">
        <v>0</v>
      </c>
      <c r="H66" s="74">
        <v>0</v>
      </c>
      <c r="I66" s="74">
        <v>0</v>
      </c>
      <c r="J66" s="118">
        <f t="shared" si="1"/>
        <v>0</v>
      </c>
    </row>
    <row r="67" spans="1:10" ht="15.75" customHeight="1" x14ac:dyDescent="0.25">
      <c r="A67" s="10" t="s">
        <v>303</v>
      </c>
      <c r="B67" s="22" t="s">
        <v>106</v>
      </c>
      <c r="C67" s="73">
        <v>24896830</v>
      </c>
      <c r="D67" s="74">
        <v>0</v>
      </c>
      <c r="E67" s="74">
        <v>0</v>
      </c>
      <c r="F67" s="101">
        <f t="shared" si="0"/>
        <v>24896830</v>
      </c>
      <c r="G67" s="117">
        <v>24896830</v>
      </c>
      <c r="H67" s="74">
        <v>0</v>
      </c>
      <c r="I67" s="74">
        <v>0</v>
      </c>
      <c r="J67" s="118">
        <f t="shared" si="1"/>
        <v>24896830</v>
      </c>
    </row>
    <row r="68" spans="1:10" ht="15.75" customHeight="1" x14ac:dyDescent="0.25">
      <c r="A68" s="10" t="s">
        <v>328</v>
      </c>
      <c r="B68" s="22" t="s">
        <v>107</v>
      </c>
      <c r="C68" s="73">
        <v>0</v>
      </c>
      <c r="D68" s="74">
        <v>0</v>
      </c>
      <c r="E68" s="74">
        <v>0</v>
      </c>
      <c r="F68" s="101">
        <f t="shared" si="0"/>
        <v>0</v>
      </c>
      <c r="G68" s="117">
        <v>0</v>
      </c>
      <c r="H68" s="74">
        <v>0</v>
      </c>
      <c r="I68" s="74">
        <v>0</v>
      </c>
      <c r="J68" s="118">
        <f t="shared" si="1"/>
        <v>0</v>
      </c>
    </row>
    <row r="69" spans="1:10" ht="15.75" customHeight="1" x14ac:dyDescent="0.25">
      <c r="A69" s="10" t="s">
        <v>329</v>
      </c>
      <c r="B69" s="22" t="s">
        <v>108</v>
      </c>
      <c r="C69" s="73">
        <v>0</v>
      </c>
      <c r="D69" s="74">
        <v>0</v>
      </c>
      <c r="E69" s="74">
        <v>0</v>
      </c>
      <c r="F69" s="101">
        <f t="shared" si="0"/>
        <v>0</v>
      </c>
      <c r="G69" s="117">
        <v>0</v>
      </c>
      <c r="H69" s="74">
        <v>0</v>
      </c>
      <c r="I69" s="74">
        <v>0</v>
      </c>
      <c r="J69" s="118">
        <f t="shared" si="1"/>
        <v>0</v>
      </c>
    </row>
    <row r="70" spans="1:10" ht="15.75" customHeight="1" x14ac:dyDescent="0.25">
      <c r="A70" s="10" t="s">
        <v>109</v>
      </c>
      <c r="B70" s="22" t="s">
        <v>110</v>
      </c>
      <c r="C70" s="73">
        <v>0</v>
      </c>
      <c r="D70" s="74">
        <v>0</v>
      </c>
      <c r="E70" s="74">
        <v>0</v>
      </c>
      <c r="F70" s="101">
        <f t="shared" si="0"/>
        <v>0</v>
      </c>
      <c r="G70" s="117">
        <v>0</v>
      </c>
      <c r="H70" s="74">
        <v>0</v>
      </c>
      <c r="I70" s="74">
        <v>0</v>
      </c>
      <c r="J70" s="118">
        <f t="shared" si="1"/>
        <v>0</v>
      </c>
    </row>
    <row r="71" spans="1:10" ht="15.75" customHeight="1" x14ac:dyDescent="0.25">
      <c r="A71" s="16" t="s">
        <v>111</v>
      </c>
      <c r="B71" s="22" t="s">
        <v>112</v>
      </c>
      <c r="C71" s="73">
        <v>0</v>
      </c>
      <c r="D71" s="74">
        <v>0</v>
      </c>
      <c r="E71" s="74">
        <v>0</v>
      </c>
      <c r="F71" s="101">
        <f t="shared" si="0"/>
        <v>0</v>
      </c>
      <c r="G71" s="117">
        <v>0</v>
      </c>
      <c r="H71" s="74">
        <v>0</v>
      </c>
      <c r="I71" s="74">
        <v>0</v>
      </c>
      <c r="J71" s="118">
        <f t="shared" si="1"/>
        <v>0</v>
      </c>
    </row>
    <row r="72" spans="1:10" ht="15.75" customHeight="1" x14ac:dyDescent="0.25">
      <c r="A72" s="10" t="s">
        <v>411</v>
      </c>
      <c r="B72" s="22" t="s">
        <v>113</v>
      </c>
      <c r="C72" s="73">
        <v>0</v>
      </c>
      <c r="D72" s="74">
        <v>0</v>
      </c>
      <c r="E72" s="74">
        <v>0</v>
      </c>
      <c r="F72" s="101">
        <f t="shared" si="0"/>
        <v>0</v>
      </c>
      <c r="G72" s="117">
        <v>0</v>
      </c>
      <c r="H72" s="74">
        <v>0</v>
      </c>
      <c r="I72" s="74">
        <v>0</v>
      </c>
      <c r="J72" s="118">
        <f t="shared" si="1"/>
        <v>0</v>
      </c>
    </row>
    <row r="73" spans="1:10" ht="15.75" customHeight="1" x14ac:dyDescent="0.25">
      <c r="A73" s="16" t="s">
        <v>330</v>
      </c>
      <c r="B73" s="22" t="s">
        <v>114</v>
      </c>
      <c r="C73" s="73">
        <v>50000</v>
      </c>
      <c r="D73" s="78">
        <v>500000</v>
      </c>
      <c r="E73" s="78">
        <v>0</v>
      </c>
      <c r="F73" s="101">
        <f t="shared" ref="F73:F131" si="22">SUM(C73:E73)</f>
        <v>550000</v>
      </c>
      <c r="G73" s="117">
        <v>50000</v>
      </c>
      <c r="H73" s="78">
        <v>500000</v>
      </c>
      <c r="I73" s="78">
        <v>0</v>
      </c>
      <c r="J73" s="118">
        <f t="shared" ref="J73:J125" si="23">SUM(G73:I73)</f>
        <v>550000</v>
      </c>
    </row>
    <row r="74" spans="1:10" ht="15.75" customHeight="1" x14ac:dyDescent="0.25">
      <c r="A74" s="16" t="s">
        <v>413</v>
      </c>
      <c r="B74" s="22" t="s">
        <v>412</v>
      </c>
      <c r="C74" s="73">
        <v>1000299</v>
      </c>
      <c r="D74" s="74">
        <v>0</v>
      </c>
      <c r="E74" s="74">
        <v>0</v>
      </c>
      <c r="F74" s="101">
        <f t="shared" si="22"/>
        <v>1000299</v>
      </c>
      <c r="G74" s="129">
        <v>44884455</v>
      </c>
      <c r="H74" s="74">
        <v>0</v>
      </c>
      <c r="I74" s="74">
        <v>0</v>
      </c>
      <c r="J74" s="118">
        <f t="shared" si="23"/>
        <v>44884455</v>
      </c>
    </row>
    <row r="75" spans="1:10" s="40" customFormat="1" ht="15.75" customHeight="1" x14ac:dyDescent="0.25">
      <c r="A75" s="31" t="s">
        <v>304</v>
      </c>
      <c r="B75" s="34" t="s">
        <v>115</v>
      </c>
      <c r="C75" s="71">
        <f>SUM(C62:C74)</f>
        <v>25947129</v>
      </c>
      <c r="D75" s="72">
        <f t="shared" ref="D75:E75" si="24">SUM(D62:D74)</f>
        <v>500000</v>
      </c>
      <c r="E75" s="72">
        <f t="shared" si="24"/>
        <v>0</v>
      </c>
      <c r="F75" s="102">
        <f t="shared" si="22"/>
        <v>26447129</v>
      </c>
      <c r="G75" s="119">
        <f>SUM(G62:G74)</f>
        <v>69832461</v>
      </c>
      <c r="H75" s="72">
        <f t="shared" ref="H75:I75" si="25">SUM(H62:H74)</f>
        <v>500000</v>
      </c>
      <c r="I75" s="72">
        <f t="shared" si="25"/>
        <v>0</v>
      </c>
      <c r="J75" s="120">
        <f t="shared" si="23"/>
        <v>70332461</v>
      </c>
    </row>
    <row r="76" spans="1:10" s="40" customFormat="1" ht="15.75" customHeight="1" x14ac:dyDescent="0.25">
      <c r="A76" s="84" t="s">
        <v>6</v>
      </c>
      <c r="B76" s="85"/>
      <c r="C76" s="87">
        <f>C26+C27+C52+C61+C75</f>
        <v>81312029</v>
      </c>
      <c r="D76" s="87">
        <f t="shared" ref="D76:E76" si="26">D26+D27+D52+D61+D75</f>
        <v>500000</v>
      </c>
      <c r="E76" s="87">
        <f t="shared" si="26"/>
        <v>13000</v>
      </c>
      <c r="F76" s="103">
        <f t="shared" si="22"/>
        <v>81825029</v>
      </c>
      <c r="G76" s="121">
        <f>G26+G27+G52+G61+G75</f>
        <v>125207861</v>
      </c>
      <c r="H76" s="87">
        <f t="shared" ref="H76:I76" si="27">H26+H27+H52+H61+H75</f>
        <v>500000</v>
      </c>
      <c r="I76" s="87">
        <f t="shared" si="27"/>
        <v>13000</v>
      </c>
      <c r="J76" s="122">
        <f t="shared" si="23"/>
        <v>125720861</v>
      </c>
    </row>
    <row r="77" spans="1:10" ht="15.75" customHeight="1" x14ac:dyDescent="0.25">
      <c r="A77" s="26" t="s">
        <v>116</v>
      </c>
      <c r="B77" s="22" t="s">
        <v>117</v>
      </c>
      <c r="C77" s="73">
        <v>0</v>
      </c>
      <c r="D77" s="74">
        <v>0</v>
      </c>
      <c r="E77" s="74">
        <v>0</v>
      </c>
      <c r="F77" s="101">
        <f t="shared" si="22"/>
        <v>0</v>
      </c>
      <c r="G77" s="117">
        <v>0</v>
      </c>
      <c r="H77" s="74">
        <v>0</v>
      </c>
      <c r="I77" s="74">
        <v>0</v>
      </c>
      <c r="J77" s="118">
        <f t="shared" si="23"/>
        <v>0</v>
      </c>
    </row>
    <row r="78" spans="1:10" ht="15.75" customHeight="1" x14ac:dyDescent="0.25">
      <c r="A78" s="26" t="s">
        <v>331</v>
      </c>
      <c r="B78" s="22" t="s">
        <v>118</v>
      </c>
      <c r="C78" s="73">
        <v>0</v>
      </c>
      <c r="D78" s="74">
        <v>0</v>
      </c>
      <c r="E78" s="74">
        <v>0</v>
      </c>
      <c r="F78" s="101">
        <f t="shared" si="22"/>
        <v>0</v>
      </c>
      <c r="G78" s="117">
        <v>0</v>
      </c>
      <c r="H78" s="74">
        <v>0</v>
      </c>
      <c r="I78" s="74">
        <v>0</v>
      </c>
      <c r="J78" s="118">
        <f t="shared" si="23"/>
        <v>0</v>
      </c>
    </row>
    <row r="79" spans="1:10" ht="15.75" customHeight="1" x14ac:dyDescent="0.25">
      <c r="A79" s="26" t="s">
        <v>119</v>
      </c>
      <c r="B79" s="22" t="s">
        <v>120</v>
      </c>
      <c r="C79" s="73">
        <v>0</v>
      </c>
      <c r="D79" s="74">
        <v>0</v>
      </c>
      <c r="E79" s="74">
        <v>0</v>
      </c>
      <c r="F79" s="101">
        <f t="shared" si="22"/>
        <v>0</v>
      </c>
      <c r="G79" s="117">
        <v>0</v>
      </c>
      <c r="H79" s="74">
        <v>0</v>
      </c>
      <c r="I79" s="74">
        <v>0</v>
      </c>
      <c r="J79" s="118">
        <f t="shared" si="23"/>
        <v>0</v>
      </c>
    </row>
    <row r="80" spans="1:10" ht="15.75" customHeight="1" x14ac:dyDescent="0.25">
      <c r="A80" s="26" t="s">
        <v>121</v>
      </c>
      <c r="B80" s="22" t="s">
        <v>122</v>
      </c>
      <c r="C80" s="73">
        <v>11088274</v>
      </c>
      <c r="D80" s="74">
        <v>0</v>
      </c>
      <c r="E80" s="74">
        <v>0</v>
      </c>
      <c r="F80" s="101">
        <f t="shared" si="22"/>
        <v>11088274</v>
      </c>
      <c r="G80" s="117">
        <v>11088274</v>
      </c>
      <c r="H80" s="74">
        <v>0</v>
      </c>
      <c r="I80" s="74">
        <v>0</v>
      </c>
      <c r="J80" s="118">
        <f t="shared" si="23"/>
        <v>11088274</v>
      </c>
    </row>
    <row r="81" spans="1:10" ht="15.75" customHeight="1" x14ac:dyDescent="0.25">
      <c r="A81" s="5" t="s">
        <v>123</v>
      </c>
      <c r="B81" s="22" t="s">
        <v>124</v>
      </c>
      <c r="C81" s="73">
        <v>0</v>
      </c>
      <c r="D81" s="74">
        <v>0</v>
      </c>
      <c r="E81" s="74">
        <v>0</v>
      </c>
      <c r="F81" s="101">
        <f t="shared" si="22"/>
        <v>0</v>
      </c>
      <c r="G81" s="117">
        <v>0</v>
      </c>
      <c r="H81" s="74">
        <v>0</v>
      </c>
      <c r="I81" s="74">
        <v>0</v>
      </c>
      <c r="J81" s="118">
        <f t="shared" si="23"/>
        <v>0</v>
      </c>
    </row>
    <row r="82" spans="1:10" ht="15.75" customHeight="1" x14ac:dyDescent="0.25">
      <c r="A82" s="5" t="s">
        <v>125</v>
      </c>
      <c r="B82" s="22" t="s">
        <v>126</v>
      </c>
      <c r="C82" s="73">
        <v>0</v>
      </c>
      <c r="D82" s="74">
        <v>0</v>
      </c>
      <c r="E82" s="74">
        <v>0</v>
      </c>
      <c r="F82" s="101">
        <f t="shared" si="22"/>
        <v>0</v>
      </c>
      <c r="G82" s="117">
        <v>0</v>
      </c>
      <c r="H82" s="74">
        <v>0</v>
      </c>
      <c r="I82" s="74">
        <v>0</v>
      </c>
      <c r="J82" s="118">
        <f t="shared" si="23"/>
        <v>0</v>
      </c>
    </row>
    <row r="83" spans="1:10" ht="15.75" customHeight="1" x14ac:dyDescent="0.25">
      <c r="A83" s="5" t="s">
        <v>127</v>
      </c>
      <c r="B83" s="22" t="s">
        <v>128</v>
      </c>
      <c r="C83" s="73">
        <v>3001834</v>
      </c>
      <c r="D83" s="74">
        <v>0</v>
      </c>
      <c r="E83" s="74">
        <v>0</v>
      </c>
      <c r="F83" s="101">
        <f t="shared" si="22"/>
        <v>3001834</v>
      </c>
      <c r="G83" s="117">
        <v>3001834</v>
      </c>
      <c r="H83" s="74">
        <v>0</v>
      </c>
      <c r="I83" s="74">
        <v>0</v>
      </c>
      <c r="J83" s="118">
        <f t="shared" si="23"/>
        <v>3001834</v>
      </c>
    </row>
    <row r="84" spans="1:10" s="40" customFormat="1" ht="15.75" customHeight="1" x14ac:dyDescent="0.25">
      <c r="A84" s="32" t="s">
        <v>306</v>
      </c>
      <c r="B84" s="34" t="s">
        <v>129</v>
      </c>
      <c r="C84" s="71">
        <f>SUM(C77:C83)</f>
        <v>14090108</v>
      </c>
      <c r="D84" s="72">
        <f t="shared" ref="D84:E84" si="28">SUM(D77:D83)</f>
        <v>0</v>
      </c>
      <c r="E84" s="72">
        <f t="shared" si="28"/>
        <v>0</v>
      </c>
      <c r="F84" s="102">
        <f t="shared" si="22"/>
        <v>14090108</v>
      </c>
      <c r="G84" s="119">
        <f>SUM(G77:G83)</f>
        <v>14090108</v>
      </c>
      <c r="H84" s="72">
        <f t="shared" ref="H84:I84" si="29">SUM(H77:H83)</f>
        <v>0</v>
      </c>
      <c r="I84" s="72">
        <f t="shared" si="29"/>
        <v>0</v>
      </c>
      <c r="J84" s="120">
        <f t="shared" si="23"/>
        <v>14090108</v>
      </c>
    </row>
    <row r="85" spans="1:10" ht="15.75" customHeight="1" x14ac:dyDescent="0.25">
      <c r="A85" s="11" t="s">
        <v>130</v>
      </c>
      <c r="B85" s="22" t="s">
        <v>131</v>
      </c>
      <c r="C85" s="73">
        <v>93303263</v>
      </c>
      <c r="D85" s="74">
        <v>0</v>
      </c>
      <c r="E85" s="74">
        <v>0</v>
      </c>
      <c r="F85" s="101">
        <f t="shared" si="22"/>
        <v>93303263</v>
      </c>
      <c r="G85" s="117">
        <v>93303263</v>
      </c>
      <c r="H85" s="74">
        <v>0</v>
      </c>
      <c r="I85" s="74">
        <v>0</v>
      </c>
      <c r="J85" s="118">
        <f t="shared" si="23"/>
        <v>93303263</v>
      </c>
    </row>
    <row r="86" spans="1:10" ht="15.75" customHeight="1" x14ac:dyDescent="0.25">
      <c r="A86" s="11" t="s">
        <v>132</v>
      </c>
      <c r="B86" s="22" t="s">
        <v>133</v>
      </c>
      <c r="C86" s="73">
        <v>0</v>
      </c>
      <c r="D86" s="74">
        <v>0</v>
      </c>
      <c r="E86" s="74">
        <v>0</v>
      </c>
      <c r="F86" s="101">
        <f t="shared" si="22"/>
        <v>0</v>
      </c>
      <c r="G86" s="117">
        <v>0</v>
      </c>
      <c r="H86" s="74">
        <v>0</v>
      </c>
      <c r="I86" s="74">
        <v>0</v>
      </c>
      <c r="J86" s="118">
        <f t="shared" si="23"/>
        <v>0</v>
      </c>
    </row>
    <row r="87" spans="1:10" ht="15.75" customHeight="1" x14ac:dyDescent="0.25">
      <c r="A87" s="11" t="s">
        <v>134</v>
      </c>
      <c r="B87" s="22" t="s">
        <v>135</v>
      </c>
      <c r="C87" s="73">
        <v>0</v>
      </c>
      <c r="D87" s="74">
        <v>0</v>
      </c>
      <c r="E87" s="74">
        <v>0</v>
      </c>
      <c r="F87" s="101">
        <f t="shared" si="22"/>
        <v>0</v>
      </c>
      <c r="G87" s="117">
        <v>0</v>
      </c>
      <c r="H87" s="74">
        <v>0</v>
      </c>
      <c r="I87" s="74">
        <v>0</v>
      </c>
      <c r="J87" s="118">
        <f t="shared" si="23"/>
        <v>0</v>
      </c>
    </row>
    <row r="88" spans="1:10" ht="15.75" customHeight="1" x14ac:dyDescent="0.25">
      <c r="A88" s="11" t="s">
        <v>136</v>
      </c>
      <c r="B88" s="22" t="s">
        <v>137</v>
      </c>
      <c r="C88" s="73">
        <v>25191881</v>
      </c>
      <c r="D88" s="74">
        <v>0</v>
      </c>
      <c r="E88" s="74">
        <v>0</v>
      </c>
      <c r="F88" s="101">
        <f t="shared" si="22"/>
        <v>25191881</v>
      </c>
      <c r="G88" s="117">
        <v>25191881</v>
      </c>
      <c r="H88" s="74">
        <v>0</v>
      </c>
      <c r="I88" s="74">
        <v>0</v>
      </c>
      <c r="J88" s="118">
        <f t="shared" si="23"/>
        <v>25191881</v>
      </c>
    </row>
    <row r="89" spans="1:10" s="40" customFormat="1" ht="15.75" customHeight="1" x14ac:dyDescent="0.25">
      <c r="A89" s="31" t="s">
        <v>307</v>
      </c>
      <c r="B89" s="34" t="s">
        <v>138</v>
      </c>
      <c r="C89" s="71">
        <f>SUM(C85:C88)</f>
        <v>118495144</v>
      </c>
      <c r="D89" s="72">
        <f t="shared" ref="D89:E89" si="30">SUM(D85:D88)</f>
        <v>0</v>
      </c>
      <c r="E89" s="72">
        <f t="shared" si="30"/>
        <v>0</v>
      </c>
      <c r="F89" s="102">
        <f t="shared" si="22"/>
        <v>118495144</v>
      </c>
      <c r="G89" s="119">
        <f>SUM(G85:G88)</f>
        <v>118495144</v>
      </c>
      <c r="H89" s="72">
        <f t="shared" ref="H89:I89" si="31">SUM(H85:H88)</f>
        <v>0</v>
      </c>
      <c r="I89" s="72">
        <f t="shared" si="31"/>
        <v>0</v>
      </c>
      <c r="J89" s="120">
        <f t="shared" si="23"/>
        <v>118495144</v>
      </c>
    </row>
    <row r="90" spans="1:10" ht="15.75" customHeight="1" x14ac:dyDescent="0.25">
      <c r="A90" s="11" t="s">
        <v>139</v>
      </c>
      <c r="B90" s="22" t="s">
        <v>140</v>
      </c>
      <c r="C90" s="73">
        <v>0</v>
      </c>
      <c r="D90" s="74">
        <v>0</v>
      </c>
      <c r="E90" s="74">
        <v>0</v>
      </c>
      <c r="F90" s="101">
        <f t="shared" si="22"/>
        <v>0</v>
      </c>
      <c r="G90" s="117">
        <v>0</v>
      </c>
      <c r="H90" s="74">
        <v>0</v>
      </c>
      <c r="I90" s="74">
        <v>0</v>
      </c>
      <c r="J90" s="118">
        <f t="shared" si="23"/>
        <v>0</v>
      </c>
    </row>
    <row r="91" spans="1:10" ht="15.75" customHeight="1" x14ac:dyDescent="0.25">
      <c r="A91" s="11" t="s">
        <v>332</v>
      </c>
      <c r="B91" s="22" t="s">
        <v>141</v>
      </c>
      <c r="C91" s="73">
        <v>0</v>
      </c>
      <c r="D91" s="74">
        <v>0</v>
      </c>
      <c r="E91" s="74">
        <v>0</v>
      </c>
      <c r="F91" s="101">
        <f t="shared" si="22"/>
        <v>0</v>
      </c>
      <c r="G91" s="117">
        <v>0</v>
      </c>
      <c r="H91" s="74">
        <v>0</v>
      </c>
      <c r="I91" s="74">
        <v>0</v>
      </c>
      <c r="J91" s="118">
        <f t="shared" si="23"/>
        <v>0</v>
      </c>
    </row>
    <row r="92" spans="1:10" ht="15.75" customHeight="1" x14ac:dyDescent="0.25">
      <c r="A92" s="11" t="s">
        <v>333</v>
      </c>
      <c r="B92" s="22" t="s">
        <v>142</v>
      </c>
      <c r="C92" s="73">
        <v>0</v>
      </c>
      <c r="D92" s="74">
        <v>0</v>
      </c>
      <c r="E92" s="74">
        <v>0</v>
      </c>
      <c r="F92" s="101">
        <f t="shared" si="22"/>
        <v>0</v>
      </c>
      <c r="G92" s="117">
        <v>0</v>
      </c>
      <c r="H92" s="74">
        <v>0</v>
      </c>
      <c r="I92" s="74">
        <v>0</v>
      </c>
      <c r="J92" s="118">
        <f t="shared" si="23"/>
        <v>0</v>
      </c>
    </row>
    <row r="93" spans="1:10" ht="15.75" customHeight="1" x14ac:dyDescent="0.25">
      <c r="A93" s="11" t="s">
        <v>334</v>
      </c>
      <c r="B93" s="22" t="s">
        <v>143</v>
      </c>
      <c r="C93" s="73">
        <v>0</v>
      </c>
      <c r="D93" s="74">
        <v>0</v>
      </c>
      <c r="E93" s="74">
        <v>0</v>
      </c>
      <c r="F93" s="101">
        <f t="shared" si="22"/>
        <v>0</v>
      </c>
      <c r="G93" s="117">
        <v>0</v>
      </c>
      <c r="H93" s="74">
        <v>0</v>
      </c>
      <c r="I93" s="74">
        <v>0</v>
      </c>
      <c r="J93" s="118">
        <f t="shared" si="23"/>
        <v>0</v>
      </c>
    </row>
    <row r="94" spans="1:10" ht="15.75" customHeight="1" x14ac:dyDescent="0.25">
      <c r="A94" s="11" t="s">
        <v>335</v>
      </c>
      <c r="B94" s="22" t="s">
        <v>144</v>
      </c>
      <c r="C94" s="73">
        <v>0</v>
      </c>
      <c r="D94" s="74">
        <v>0</v>
      </c>
      <c r="E94" s="74">
        <v>0</v>
      </c>
      <c r="F94" s="101">
        <f t="shared" si="22"/>
        <v>0</v>
      </c>
      <c r="G94" s="117">
        <v>0</v>
      </c>
      <c r="H94" s="74">
        <v>0</v>
      </c>
      <c r="I94" s="74">
        <v>0</v>
      </c>
      <c r="J94" s="118">
        <f t="shared" si="23"/>
        <v>0</v>
      </c>
    </row>
    <row r="95" spans="1:10" ht="15.75" customHeight="1" x14ac:dyDescent="0.25">
      <c r="A95" s="11" t="s">
        <v>336</v>
      </c>
      <c r="B95" s="22" t="s">
        <v>145</v>
      </c>
      <c r="C95" s="73">
        <v>0</v>
      </c>
      <c r="D95" s="74">
        <v>0</v>
      </c>
      <c r="E95" s="74">
        <v>0</v>
      </c>
      <c r="F95" s="101">
        <f t="shared" si="22"/>
        <v>0</v>
      </c>
      <c r="G95" s="117">
        <v>0</v>
      </c>
      <c r="H95" s="74">
        <v>0</v>
      </c>
      <c r="I95" s="74">
        <v>0</v>
      </c>
      <c r="J95" s="118">
        <f t="shared" si="23"/>
        <v>0</v>
      </c>
    </row>
    <row r="96" spans="1:10" ht="15.75" customHeight="1" x14ac:dyDescent="0.25">
      <c r="A96" s="11" t="s">
        <v>146</v>
      </c>
      <c r="B96" s="22" t="s">
        <v>147</v>
      </c>
      <c r="C96" s="73">
        <v>0</v>
      </c>
      <c r="D96" s="74">
        <v>0</v>
      </c>
      <c r="E96" s="74">
        <v>0</v>
      </c>
      <c r="F96" s="101">
        <f t="shared" si="22"/>
        <v>0</v>
      </c>
      <c r="G96" s="117">
        <v>0</v>
      </c>
      <c r="H96" s="74">
        <v>0</v>
      </c>
      <c r="I96" s="74">
        <v>0</v>
      </c>
      <c r="J96" s="118">
        <f t="shared" si="23"/>
        <v>0</v>
      </c>
    </row>
    <row r="97" spans="1:10" ht="15.75" customHeight="1" x14ac:dyDescent="0.25">
      <c r="A97" s="11" t="s">
        <v>414</v>
      </c>
      <c r="B97" s="22" t="s">
        <v>148</v>
      </c>
      <c r="C97" s="73">
        <v>0</v>
      </c>
      <c r="D97" s="74">
        <v>0</v>
      </c>
      <c r="E97" s="74">
        <v>0</v>
      </c>
      <c r="F97" s="101">
        <f t="shared" si="22"/>
        <v>0</v>
      </c>
      <c r="G97" s="117">
        <v>0</v>
      </c>
      <c r="H97" s="74">
        <v>0</v>
      </c>
      <c r="I97" s="74">
        <v>0</v>
      </c>
      <c r="J97" s="118">
        <f t="shared" si="23"/>
        <v>0</v>
      </c>
    </row>
    <row r="98" spans="1:10" ht="15.75" customHeight="1" x14ac:dyDescent="0.25">
      <c r="A98" s="11" t="s">
        <v>415</v>
      </c>
      <c r="B98" s="22" t="s">
        <v>416</v>
      </c>
      <c r="C98" s="73">
        <v>0</v>
      </c>
      <c r="D98" s="74">
        <v>0</v>
      </c>
      <c r="E98" s="74">
        <v>0</v>
      </c>
      <c r="F98" s="101">
        <f t="shared" si="22"/>
        <v>0</v>
      </c>
      <c r="G98" s="117">
        <v>0</v>
      </c>
      <c r="H98" s="74">
        <v>0</v>
      </c>
      <c r="I98" s="74">
        <v>0</v>
      </c>
      <c r="J98" s="118">
        <f t="shared" si="23"/>
        <v>0</v>
      </c>
    </row>
    <row r="99" spans="1:10" s="40" customFormat="1" ht="15.75" customHeight="1" x14ac:dyDescent="0.25">
      <c r="A99" s="31" t="s">
        <v>308</v>
      </c>
      <c r="B99" s="34" t="s">
        <v>149</v>
      </c>
      <c r="C99" s="71">
        <f>SUM(C90:C98)</f>
        <v>0</v>
      </c>
      <c r="D99" s="72">
        <f t="shared" ref="D99:E99" si="32">SUM(D90:D98)</f>
        <v>0</v>
      </c>
      <c r="E99" s="72">
        <f t="shared" si="32"/>
        <v>0</v>
      </c>
      <c r="F99" s="102">
        <f t="shared" si="22"/>
        <v>0</v>
      </c>
      <c r="G99" s="119">
        <f>SUM(G90:G98)</f>
        <v>0</v>
      </c>
      <c r="H99" s="72">
        <f t="shared" ref="H99:I99" si="33">SUM(H90:H98)</f>
        <v>0</v>
      </c>
      <c r="I99" s="72">
        <f t="shared" si="33"/>
        <v>0</v>
      </c>
      <c r="J99" s="120">
        <f t="shared" si="23"/>
        <v>0</v>
      </c>
    </row>
    <row r="100" spans="1:10" s="40" customFormat="1" ht="15.75" customHeight="1" x14ac:dyDescent="0.25">
      <c r="A100" s="84" t="s">
        <v>7</v>
      </c>
      <c r="B100" s="85"/>
      <c r="C100" s="87">
        <f>C84+C89+C99</f>
        <v>132585252</v>
      </c>
      <c r="D100" s="87">
        <f t="shared" ref="D100:E100" si="34">D84+D89+D99</f>
        <v>0</v>
      </c>
      <c r="E100" s="87">
        <f t="shared" si="34"/>
        <v>0</v>
      </c>
      <c r="F100" s="103">
        <f t="shared" si="22"/>
        <v>132585252</v>
      </c>
      <c r="G100" s="121">
        <f>G84+G89+G99</f>
        <v>132585252</v>
      </c>
      <c r="H100" s="87">
        <f t="shared" ref="H100:I100" si="35">H84+H89+H99</f>
        <v>0</v>
      </c>
      <c r="I100" s="87">
        <f t="shared" si="35"/>
        <v>0</v>
      </c>
      <c r="J100" s="122">
        <f t="shared" si="23"/>
        <v>132585252</v>
      </c>
    </row>
    <row r="101" spans="1:10" s="40" customFormat="1" ht="15.75" x14ac:dyDescent="0.25">
      <c r="A101" s="59" t="s">
        <v>341</v>
      </c>
      <c r="B101" s="60" t="s">
        <v>150</v>
      </c>
      <c r="C101" s="79">
        <f>C26+C27+C52+C61+C75+C84+C89+C99</f>
        <v>213897281</v>
      </c>
      <c r="D101" s="80">
        <f>D26+D27+D52+D61+D75+D84+D89+D99</f>
        <v>500000</v>
      </c>
      <c r="E101" s="80">
        <f>E26+E27+E52+E61+E75+E84+E89+E99</f>
        <v>13000</v>
      </c>
      <c r="F101" s="104">
        <f t="shared" si="22"/>
        <v>214410281</v>
      </c>
      <c r="G101" s="123">
        <f>G26+G27+G52+G61+G75+G84+G89+G99</f>
        <v>257793113</v>
      </c>
      <c r="H101" s="80">
        <f>H26+H27+H52+H61+H75+H84+H89+H99</f>
        <v>500000</v>
      </c>
      <c r="I101" s="80">
        <f>I26+I27+I52+I61+I75+I84+I89+I99</f>
        <v>13000</v>
      </c>
      <c r="J101" s="124">
        <f t="shared" si="23"/>
        <v>258306113</v>
      </c>
    </row>
    <row r="102" spans="1:10" x14ac:dyDescent="0.25">
      <c r="A102" s="11" t="s">
        <v>417</v>
      </c>
      <c r="B102" s="4" t="s">
        <v>151</v>
      </c>
      <c r="C102" s="73">
        <v>0</v>
      </c>
      <c r="D102" s="74">
        <v>0</v>
      </c>
      <c r="E102" s="74">
        <v>0</v>
      </c>
      <c r="F102" s="101">
        <f t="shared" si="22"/>
        <v>0</v>
      </c>
      <c r="G102" s="117">
        <v>0</v>
      </c>
      <c r="H102" s="74">
        <v>0</v>
      </c>
      <c r="I102" s="74">
        <v>0</v>
      </c>
      <c r="J102" s="118">
        <f t="shared" si="23"/>
        <v>0</v>
      </c>
    </row>
    <row r="103" spans="1:10" x14ac:dyDescent="0.25">
      <c r="A103" s="11" t="s">
        <v>152</v>
      </c>
      <c r="B103" s="4" t="s">
        <v>153</v>
      </c>
      <c r="C103" s="73">
        <v>0</v>
      </c>
      <c r="D103" s="74">
        <v>0</v>
      </c>
      <c r="E103" s="74">
        <v>0</v>
      </c>
      <c r="F103" s="101">
        <f t="shared" si="22"/>
        <v>0</v>
      </c>
      <c r="G103" s="117">
        <v>0</v>
      </c>
      <c r="H103" s="74">
        <v>0</v>
      </c>
      <c r="I103" s="74">
        <v>0</v>
      </c>
      <c r="J103" s="118">
        <f t="shared" si="23"/>
        <v>0</v>
      </c>
    </row>
    <row r="104" spans="1:10" x14ac:dyDescent="0.25">
      <c r="A104" s="11" t="s">
        <v>424</v>
      </c>
      <c r="B104" s="4" t="s">
        <v>154</v>
      </c>
      <c r="C104" s="73">
        <v>0</v>
      </c>
      <c r="D104" s="74">
        <v>0</v>
      </c>
      <c r="E104" s="74">
        <v>0</v>
      </c>
      <c r="F104" s="101">
        <f t="shared" si="22"/>
        <v>0</v>
      </c>
      <c r="G104" s="117">
        <v>0</v>
      </c>
      <c r="H104" s="74">
        <v>0</v>
      </c>
      <c r="I104" s="74">
        <v>0</v>
      </c>
      <c r="J104" s="118">
        <f t="shared" si="23"/>
        <v>0</v>
      </c>
    </row>
    <row r="105" spans="1:10" s="40" customFormat="1" x14ac:dyDescent="0.25">
      <c r="A105" s="13" t="s">
        <v>309</v>
      </c>
      <c r="B105" s="6" t="s">
        <v>155</v>
      </c>
      <c r="C105" s="71">
        <v>0</v>
      </c>
      <c r="D105" s="72">
        <f t="shared" ref="D105:E105" si="36">SUM(D102:D104)</f>
        <v>0</v>
      </c>
      <c r="E105" s="72">
        <f t="shared" si="36"/>
        <v>0</v>
      </c>
      <c r="F105" s="102">
        <f t="shared" si="22"/>
        <v>0</v>
      </c>
      <c r="G105" s="119">
        <v>0</v>
      </c>
      <c r="H105" s="72">
        <f t="shared" ref="H105:I105" si="37">SUM(H102:H104)</f>
        <v>0</v>
      </c>
      <c r="I105" s="72">
        <f t="shared" si="37"/>
        <v>0</v>
      </c>
      <c r="J105" s="120">
        <f t="shared" si="23"/>
        <v>0</v>
      </c>
    </row>
    <row r="106" spans="1:10" x14ac:dyDescent="0.25">
      <c r="A106" s="27" t="s">
        <v>337</v>
      </c>
      <c r="B106" s="4" t="s">
        <v>156</v>
      </c>
      <c r="C106" s="73">
        <v>0</v>
      </c>
      <c r="D106" s="74">
        <v>0</v>
      </c>
      <c r="E106" s="74">
        <v>0</v>
      </c>
      <c r="F106" s="101">
        <f t="shared" si="22"/>
        <v>0</v>
      </c>
      <c r="G106" s="117">
        <v>0</v>
      </c>
      <c r="H106" s="74">
        <v>0</v>
      </c>
      <c r="I106" s="74">
        <v>0</v>
      </c>
      <c r="J106" s="118">
        <f t="shared" si="23"/>
        <v>0</v>
      </c>
    </row>
    <row r="107" spans="1:10" x14ac:dyDescent="0.25">
      <c r="A107" s="27" t="s">
        <v>425</v>
      </c>
      <c r="B107" s="4" t="s">
        <v>157</v>
      </c>
      <c r="C107" s="73">
        <v>0</v>
      </c>
      <c r="D107" s="74">
        <v>0</v>
      </c>
      <c r="E107" s="74">
        <v>0</v>
      </c>
      <c r="F107" s="101">
        <f t="shared" si="22"/>
        <v>0</v>
      </c>
      <c r="G107" s="117">
        <v>0</v>
      </c>
      <c r="H107" s="74">
        <v>0</v>
      </c>
      <c r="I107" s="74">
        <v>0</v>
      </c>
      <c r="J107" s="118">
        <f t="shared" si="23"/>
        <v>0</v>
      </c>
    </row>
    <row r="108" spans="1:10" x14ac:dyDescent="0.25">
      <c r="A108" s="11" t="s">
        <v>426</v>
      </c>
      <c r="B108" s="4" t="s">
        <v>158</v>
      </c>
      <c r="C108" s="73">
        <v>0</v>
      </c>
      <c r="D108" s="74">
        <v>0</v>
      </c>
      <c r="E108" s="74">
        <v>0</v>
      </c>
      <c r="F108" s="101">
        <f t="shared" si="22"/>
        <v>0</v>
      </c>
      <c r="G108" s="117">
        <v>0</v>
      </c>
      <c r="H108" s="74">
        <v>0</v>
      </c>
      <c r="I108" s="74">
        <v>0</v>
      </c>
      <c r="J108" s="118">
        <f t="shared" si="23"/>
        <v>0</v>
      </c>
    </row>
    <row r="109" spans="1:10" x14ac:dyDescent="0.25">
      <c r="A109" s="11" t="s">
        <v>427</v>
      </c>
      <c r="B109" s="4" t="s">
        <v>159</v>
      </c>
      <c r="C109" s="73">
        <v>0</v>
      </c>
      <c r="D109" s="74">
        <v>0</v>
      </c>
      <c r="E109" s="74">
        <v>0</v>
      </c>
      <c r="F109" s="101">
        <f t="shared" si="22"/>
        <v>0</v>
      </c>
      <c r="G109" s="117">
        <v>0</v>
      </c>
      <c r="H109" s="74">
        <v>0</v>
      </c>
      <c r="I109" s="74">
        <v>0</v>
      </c>
      <c r="J109" s="118">
        <f t="shared" si="23"/>
        <v>0</v>
      </c>
    </row>
    <row r="110" spans="1:10" x14ac:dyDescent="0.25">
      <c r="A110" s="11" t="s">
        <v>430</v>
      </c>
      <c r="B110" s="4" t="s">
        <v>428</v>
      </c>
      <c r="C110" s="73">
        <v>0</v>
      </c>
      <c r="D110" s="74">
        <v>0</v>
      </c>
      <c r="E110" s="74">
        <v>0</v>
      </c>
      <c r="F110" s="101">
        <f t="shared" si="22"/>
        <v>0</v>
      </c>
      <c r="G110" s="117">
        <v>0</v>
      </c>
      <c r="H110" s="74">
        <v>0</v>
      </c>
      <c r="I110" s="74">
        <v>0</v>
      </c>
      <c r="J110" s="118">
        <f t="shared" si="23"/>
        <v>0</v>
      </c>
    </row>
    <row r="111" spans="1:10" x14ac:dyDescent="0.25">
      <c r="A111" s="11" t="s">
        <v>431</v>
      </c>
      <c r="B111" s="4" t="s">
        <v>429</v>
      </c>
      <c r="C111" s="73">
        <v>0</v>
      </c>
      <c r="D111" s="74">
        <v>0</v>
      </c>
      <c r="E111" s="74">
        <v>0</v>
      </c>
      <c r="F111" s="101">
        <f t="shared" si="22"/>
        <v>0</v>
      </c>
      <c r="G111" s="117">
        <v>0</v>
      </c>
      <c r="H111" s="74">
        <v>0</v>
      </c>
      <c r="I111" s="74">
        <v>0</v>
      </c>
      <c r="J111" s="118">
        <f t="shared" si="23"/>
        <v>0</v>
      </c>
    </row>
    <row r="112" spans="1:10" s="40" customFormat="1" x14ac:dyDescent="0.25">
      <c r="A112" s="12" t="s">
        <v>310</v>
      </c>
      <c r="B112" s="6" t="s">
        <v>160</v>
      </c>
      <c r="C112" s="71">
        <v>0</v>
      </c>
      <c r="D112" s="72">
        <f t="shared" ref="D112:E112" si="38">SUM(D106:D111)</f>
        <v>0</v>
      </c>
      <c r="E112" s="72">
        <f t="shared" si="38"/>
        <v>0</v>
      </c>
      <c r="F112" s="102">
        <f t="shared" si="22"/>
        <v>0</v>
      </c>
      <c r="G112" s="119">
        <v>0</v>
      </c>
      <c r="H112" s="72">
        <f t="shared" ref="H112:I112" si="39">SUM(H106:H111)</f>
        <v>0</v>
      </c>
      <c r="I112" s="72">
        <f t="shared" si="39"/>
        <v>0</v>
      </c>
      <c r="J112" s="120">
        <f t="shared" si="23"/>
        <v>0</v>
      </c>
    </row>
    <row r="113" spans="1:10" s="40" customFormat="1" x14ac:dyDescent="0.25">
      <c r="A113" s="12" t="s">
        <v>161</v>
      </c>
      <c r="B113" s="6" t="s">
        <v>162</v>
      </c>
      <c r="C113" s="71">
        <v>0</v>
      </c>
      <c r="D113" s="72">
        <v>0</v>
      </c>
      <c r="E113" s="72">
        <v>0</v>
      </c>
      <c r="F113" s="102">
        <f t="shared" si="22"/>
        <v>0</v>
      </c>
      <c r="G113" s="119">
        <v>0</v>
      </c>
      <c r="H113" s="72">
        <v>0</v>
      </c>
      <c r="I113" s="72">
        <v>0</v>
      </c>
      <c r="J113" s="120">
        <f t="shared" si="23"/>
        <v>0</v>
      </c>
    </row>
    <row r="114" spans="1:10" s="40" customFormat="1" x14ac:dyDescent="0.25">
      <c r="A114" s="12" t="s">
        <v>163</v>
      </c>
      <c r="B114" s="6" t="s">
        <v>164</v>
      </c>
      <c r="C114" s="71">
        <v>4500730</v>
      </c>
      <c r="D114" s="72">
        <v>0</v>
      </c>
      <c r="E114" s="72">
        <v>0</v>
      </c>
      <c r="F114" s="102">
        <f t="shared" si="22"/>
        <v>4500730</v>
      </c>
      <c r="G114" s="119">
        <v>4500730</v>
      </c>
      <c r="H114" s="72">
        <v>0</v>
      </c>
      <c r="I114" s="72">
        <v>0</v>
      </c>
      <c r="J114" s="120">
        <f t="shared" si="23"/>
        <v>4500730</v>
      </c>
    </row>
    <row r="115" spans="1:10" s="40" customFormat="1" x14ac:dyDescent="0.25">
      <c r="A115" s="12" t="s">
        <v>165</v>
      </c>
      <c r="B115" s="6" t="s">
        <v>166</v>
      </c>
      <c r="C115" s="71">
        <v>53757020</v>
      </c>
      <c r="D115" s="72">
        <f t="shared" ref="D115:E115" si="40">SUM(D113:D114)</f>
        <v>0</v>
      </c>
      <c r="E115" s="72">
        <f t="shared" si="40"/>
        <v>0</v>
      </c>
      <c r="F115" s="102">
        <f t="shared" si="22"/>
        <v>53757020</v>
      </c>
      <c r="G115" s="130">
        <v>53923937</v>
      </c>
      <c r="H115" s="72">
        <f t="shared" ref="H115:I115" si="41">SUM(H113:H114)</f>
        <v>0</v>
      </c>
      <c r="I115" s="72">
        <f t="shared" si="41"/>
        <v>0</v>
      </c>
      <c r="J115" s="120">
        <f t="shared" si="23"/>
        <v>53923937</v>
      </c>
    </row>
    <row r="116" spans="1:10" s="40" customFormat="1" x14ac:dyDescent="0.25">
      <c r="A116" s="12" t="s">
        <v>432</v>
      </c>
      <c r="B116" s="6" t="s">
        <v>167</v>
      </c>
      <c r="C116" s="71">
        <v>0</v>
      </c>
      <c r="D116" s="75">
        <v>0</v>
      </c>
      <c r="E116" s="75">
        <v>0</v>
      </c>
      <c r="F116" s="102">
        <f t="shared" si="22"/>
        <v>0</v>
      </c>
      <c r="G116" s="119">
        <v>0</v>
      </c>
      <c r="H116" s="75">
        <v>0</v>
      </c>
      <c r="I116" s="75">
        <v>0</v>
      </c>
      <c r="J116" s="120">
        <f t="shared" si="23"/>
        <v>0</v>
      </c>
    </row>
    <row r="117" spans="1:10" s="40" customFormat="1" x14ac:dyDescent="0.25">
      <c r="A117" s="12" t="s">
        <v>168</v>
      </c>
      <c r="B117" s="6" t="s">
        <v>169</v>
      </c>
      <c r="C117" s="71">
        <v>0</v>
      </c>
      <c r="D117" s="75">
        <v>0</v>
      </c>
      <c r="E117" s="75">
        <v>0</v>
      </c>
      <c r="F117" s="102">
        <f t="shared" si="22"/>
        <v>0</v>
      </c>
      <c r="G117" s="119">
        <v>0</v>
      </c>
      <c r="H117" s="75">
        <v>0</v>
      </c>
      <c r="I117" s="75">
        <v>0</v>
      </c>
      <c r="J117" s="120">
        <f t="shared" si="23"/>
        <v>0</v>
      </c>
    </row>
    <row r="118" spans="1:10" s="40" customFormat="1" x14ac:dyDescent="0.25">
      <c r="A118" s="12" t="s">
        <v>170</v>
      </c>
      <c r="B118" s="6" t="s">
        <v>171</v>
      </c>
      <c r="C118" s="71">
        <v>0</v>
      </c>
      <c r="D118" s="75">
        <v>0</v>
      </c>
      <c r="E118" s="75">
        <v>0</v>
      </c>
      <c r="F118" s="102">
        <f t="shared" si="22"/>
        <v>0</v>
      </c>
      <c r="G118" s="119">
        <v>0</v>
      </c>
      <c r="H118" s="75">
        <v>0</v>
      </c>
      <c r="I118" s="75">
        <v>0</v>
      </c>
      <c r="J118" s="120">
        <f t="shared" si="23"/>
        <v>0</v>
      </c>
    </row>
    <row r="119" spans="1:10" s="40" customFormat="1" x14ac:dyDescent="0.25">
      <c r="A119" s="27" t="s">
        <v>436</v>
      </c>
      <c r="B119" s="4" t="s">
        <v>433</v>
      </c>
      <c r="C119" s="71">
        <v>0</v>
      </c>
      <c r="D119" s="75">
        <v>0</v>
      </c>
      <c r="E119" s="75">
        <v>0</v>
      </c>
      <c r="F119" s="102">
        <f t="shared" si="22"/>
        <v>0</v>
      </c>
      <c r="G119" s="119">
        <v>0</v>
      </c>
      <c r="H119" s="75">
        <v>0</v>
      </c>
      <c r="I119" s="75">
        <v>0</v>
      </c>
      <c r="J119" s="120">
        <f t="shared" si="23"/>
        <v>0</v>
      </c>
    </row>
    <row r="120" spans="1:10" s="40" customFormat="1" x14ac:dyDescent="0.25">
      <c r="A120" s="27" t="s">
        <v>437</v>
      </c>
      <c r="B120" s="4" t="s">
        <v>434</v>
      </c>
      <c r="C120" s="71">
        <v>0</v>
      </c>
      <c r="D120" s="75">
        <v>0</v>
      </c>
      <c r="E120" s="75">
        <v>0</v>
      </c>
      <c r="F120" s="102">
        <f t="shared" si="22"/>
        <v>0</v>
      </c>
      <c r="G120" s="119">
        <v>0</v>
      </c>
      <c r="H120" s="75">
        <v>0</v>
      </c>
      <c r="I120" s="75">
        <v>0</v>
      </c>
      <c r="J120" s="120">
        <f t="shared" si="23"/>
        <v>0</v>
      </c>
    </row>
    <row r="121" spans="1:10" s="40" customFormat="1" x14ac:dyDescent="0.25">
      <c r="A121" s="12" t="s">
        <v>438</v>
      </c>
      <c r="B121" s="6" t="s">
        <v>435</v>
      </c>
      <c r="C121" s="71">
        <v>0</v>
      </c>
      <c r="D121" s="75">
        <v>0</v>
      </c>
      <c r="E121" s="75">
        <v>0</v>
      </c>
      <c r="F121" s="102">
        <f t="shared" si="22"/>
        <v>0</v>
      </c>
      <c r="G121" s="119">
        <v>0</v>
      </c>
      <c r="H121" s="75">
        <v>0</v>
      </c>
      <c r="I121" s="75">
        <v>0</v>
      </c>
      <c r="J121" s="120">
        <f t="shared" si="23"/>
        <v>0</v>
      </c>
    </row>
    <row r="122" spans="1:10" s="40" customFormat="1" x14ac:dyDescent="0.25">
      <c r="A122" s="28" t="s">
        <v>311</v>
      </c>
      <c r="B122" s="29" t="s">
        <v>172</v>
      </c>
      <c r="C122" s="75">
        <f>C105+C112+C113+C114+C115+C116+C117+C118+C121</f>
        <v>58257750</v>
      </c>
      <c r="D122" s="75">
        <f t="shared" ref="D122:E122" si="42">D105+D112+D113+D114+D115+D116+D117+D121</f>
        <v>0</v>
      </c>
      <c r="E122" s="75">
        <f t="shared" si="42"/>
        <v>0</v>
      </c>
      <c r="F122" s="102">
        <f t="shared" si="22"/>
        <v>58257750</v>
      </c>
      <c r="G122" s="125">
        <f>G105+G112+G113+G114+G115+G116+G117+G118+G121</f>
        <v>58424667</v>
      </c>
      <c r="H122" s="75">
        <f t="shared" ref="H122:I122" si="43">H105+H112+H113+H114+H115+H116+H117+H121</f>
        <v>0</v>
      </c>
      <c r="I122" s="75">
        <f t="shared" si="43"/>
        <v>0</v>
      </c>
      <c r="J122" s="120">
        <f t="shared" si="23"/>
        <v>58424667</v>
      </c>
    </row>
    <row r="123" spans="1:10" x14ac:dyDescent="0.25">
      <c r="A123" s="27" t="s">
        <v>173</v>
      </c>
      <c r="B123" s="4" t="s">
        <v>174</v>
      </c>
      <c r="C123" s="73">
        <v>0</v>
      </c>
      <c r="D123" s="74">
        <v>0</v>
      </c>
      <c r="E123" s="74">
        <v>0</v>
      </c>
      <c r="F123" s="101">
        <f t="shared" si="22"/>
        <v>0</v>
      </c>
      <c r="G123" s="117">
        <v>0</v>
      </c>
      <c r="H123" s="74">
        <v>0</v>
      </c>
      <c r="I123" s="74">
        <v>0</v>
      </c>
      <c r="J123" s="118">
        <f t="shared" si="23"/>
        <v>0</v>
      </c>
    </row>
    <row r="124" spans="1:10" x14ac:dyDescent="0.25">
      <c r="A124" s="11" t="s">
        <v>175</v>
      </c>
      <c r="B124" s="4" t="s">
        <v>176</v>
      </c>
      <c r="C124" s="73">
        <v>0</v>
      </c>
      <c r="D124" s="74">
        <v>0</v>
      </c>
      <c r="E124" s="74">
        <v>0</v>
      </c>
      <c r="F124" s="101">
        <f t="shared" si="22"/>
        <v>0</v>
      </c>
      <c r="G124" s="117">
        <v>0</v>
      </c>
      <c r="H124" s="74">
        <v>0</v>
      </c>
      <c r="I124" s="74">
        <v>0</v>
      </c>
      <c r="J124" s="118">
        <f t="shared" si="23"/>
        <v>0</v>
      </c>
    </row>
    <row r="125" spans="1:10" x14ac:dyDescent="0.25">
      <c r="A125" s="27" t="s">
        <v>338</v>
      </c>
      <c r="B125" s="4" t="s">
        <v>177</v>
      </c>
      <c r="C125" s="73">
        <v>0</v>
      </c>
      <c r="D125" s="74">
        <v>0</v>
      </c>
      <c r="E125" s="74">
        <v>0</v>
      </c>
      <c r="F125" s="101">
        <f t="shared" si="22"/>
        <v>0</v>
      </c>
      <c r="G125" s="117">
        <v>0</v>
      </c>
      <c r="H125" s="74">
        <v>0</v>
      </c>
      <c r="I125" s="74">
        <v>0</v>
      </c>
      <c r="J125" s="118">
        <f t="shared" si="23"/>
        <v>0</v>
      </c>
    </row>
    <row r="126" spans="1:10" x14ac:dyDescent="0.25">
      <c r="A126" s="27" t="s">
        <v>439</v>
      </c>
      <c r="B126" s="4" t="s">
        <v>178</v>
      </c>
      <c r="C126" s="73">
        <v>0</v>
      </c>
      <c r="D126" s="74"/>
      <c r="E126" s="74"/>
      <c r="F126" s="101"/>
      <c r="G126" s="117">
        <v>0</v>
      </c>
      <c r="H126" s="74"/>
      <c r="I126" s="74"/>
      <c r="J126" s="118"/>
    </row>
    <row r="127" spans="1:10" x14ac:dyDescent="0.25">
      <c r="A127" s="27" t="s">
        <v>441</v>
      </c>
      <c r="B127" s="4" t="s">
        <v>440</v>
      </c>
      <c r="C127" s="73">
        <v>0</v>
      </c>
      <c r="D127" s="74">
        <v>0</v>
      </c>
      <c r="E127" s="74">
        <v>0</v>
      </c>
      <c r="F127" s="101">
        <f t="shared" si="22"/>
        <v>0</v>
      </c>
      <c r="G127" s="117">
        <v>0</v>
      </c>
      <c r="H127" s="74">
        <v>0</v>
      </c>
      <c r="I127" s="74">
        <v>0</v>
      </c>
      <c r="J127" s="118">
        <f t="shared" ref="J127:J128" si="44">SUM(G127:I127)</f>
        <v>0</v>
      </c>
    </row>
    <row r="128" spans="1:10" s="40" customFormat="1" x14ac:dyDescent="0.25">
      <c r="A128" s="28" t="s">
        <v>312</v>
      </c>
      <c r="B128" s="29" t="s">
        <v>179</v>
      </c>
      <c r="C128" s="71">
        <f>SUM(C123:C127)</f>
        <v>0</v>
      </c>
      <c r="D128" s="72">
        <f t="shared" ref="D128:E128" si="45">SUM(D123:D127)</f>
        <v>0</v>
      </c>
      <c r="E128" s="72">
        <f t="shared" si="45"/>
        <v>0</v>
      </c>
      <c r="F128" s="101">
        <f t="shared" si="22"/>
        <v>0</v>
      </c>
      <c r="G128" s="119">
        <f>SUM(G123:G127)</f>
        <v>0</v>
      </c>
      <c r="H128" s="72">
        <f t="shared" ref="H128:I128" si="46">SUM(H123:H127)</f>
        <v>0</v>
      </c>
      <c r="I128" s="72">
        <f t="shared" si="46"/>
        <v>0</v>
      </c>
      <c r="J128" s="118">
        <f t="shared" si="44"/>
        <v>0</v>
      </c>
    </row>
    <row r="129" spans="1:10" s="40" customFormat="1" x14ac:dyDescent="0.25">
      <c r="A129" s="28" t="s">
        <v>180</v>
      </c>
      <c r="B129" s="29" t="s">
        <v>181</v>
      </c>
      <c r="C129" s="71">
        <v>0</v>
      </c>
      <c r="D129" s="72">
        <v>0</v>
      </c>
      <c r="E129" s="72">
        <v>0</v>
      </c>
      <c r="F129" s="101">
        <v>0</v>
      </c>
      <c r="G129" s="119">
        <v>0</v>
      </c>
      <c r="H129" s="72">
        <v>0</v>
      </c>
      <c r="I129" s="72">
        <v>0</v>
      </c>
      <c r="J129" s="118">
        <v>0</v>
      </c>
    </row>
    <row r="130" spans="1:10" x14ac:dyDescent="0.25">
      <c r="A130" s="13" t="s">
        <v>443</v>
      </c>
      <c r="B130" s="6" t="s">
        <v>442</v>
      </c>
      <c r="C130" s="71">
        <v>0</v>
      </c>
      <c r="D130" s="72">
        <v>0</v>
      </c>
      <c r="E130" s="72">
        <v>0</v>
      </c>
      <c r="F130" s="102">
        <f t="shared" si="22"/>
        <v>0</v>
      </c>
      <c r="G130" s="119">
        <v>0</v>
      </c>
      <c r="H130" s="72">
        <v>0</v>
      </c>
      <c r="I130" s="72">
        <v>0</v>
      </c>
      <c r="J130" s="120">
        <f t="shared" ref="J130:J131" si="47">SUM(G130:I130)</f>
        <v>0</v>
      </c>
    </row>
    <row r="131" spans="1:10" s="40" customFormat="1" ht="15.75" x14ac:dyDescent="0.25">
      <c r="A131" s="62" t="s">
        <v>342</v>
      </c>
      <c r="B131" s="63" t="s">
        <v>182</v>
      </c>
      <c r="C131" s="81">
        <f>C122+C128+C129+C130</f>
        <v>58257750</v>
      </c>
      <c r="D131" s="81">
        <f t="shared" ref="D131:E131" si="48">D122+D128+D130</f>
        <v>0</v>
      </c>
      <c r="E131" s="81">
        <f t="shared" si="48"/>
        <v>0</v>
      </c>
      <c r="F131" s="104">
        <f t="shared" si="22"/>
        <v>58257750</v>
      </c>
      <c r="G131" s="126">
        <f>G122+G128+G129+G130</f>
        <v>58424667</v>
      </c>
      <c r="H131" s="81">
        <f t="shared" ref="H131:I131" si="49">H122+H128+H130</f>
        <v>0</v>
      </c>
      <c r="I131" s="81">
        <f t="shared" si="49"/>
        <v>0</v>
      </c>
      <c r="J131" s="124">
        <f t="shared" si="47"/>
        <v>58424667</v>
      </c>
    </row>
    <row r="132" spans="1:10" s="40" customFormat="1" ht="15.75" x14ac:dyDescent="0.25">
      <c r="A132" s="64" t="s">
        <v>378</v>
      </c>
      <c r="B132" s="64"/>
      <c r="C132" s="82">
        <f>C101+C131</f>
        <v>272155031</v>
      </c>
      <c r="D132" s="83">
        <f>D101+D131</f>
        <v>500000</v>
      </c>
      <c r="E132" s="83">
        <f>E101+E131</f>
        <v>13000</v>
      </c>
      <c r="F132" s="105">
        <f>SUM(C132:E132)</f>
        <v>272668031</v>
      </c>
      <c r="G132" s="127">
        <f>G101+G131</f>
        <v>316217780</v>
      </c>
      <c r="H132" s="83">
        <f>H101+H131</f>
        <v>500000</v>
      </c>
      <c r="I132" s="83">
        <f>I101+I131</f>
        <v>13000</v>
      </c>
      <c r="J132" s="128">
        <f>SUM(G132:I132)</f>
        <v>316730780</v>
      </c>
    </row>
    <row r="133" spans="1:10" x14ac:dyDescent="0.25">
      <c r="A133" s="76"/>
      <c r="B133" s="77"/>
      <c r="C133" s="77"/>
      <c r="D133" s="77"/>
      <c r="E133" s="77"/>
      <c r="F133" s="77"/>
    </row>
    <row r="134" spans="1:10" x14ac:dyDescent="0.25">
      <c r="B134" s="18"/>
      <c r="C134" s="18"/>
      <c r="D134" s="18"/>
      <c r="E134" s="18"/>
      <c r="F134" s="18"/>
    </row>
    <row r="135" spans="1:10" x14ac:dyDescent="0.25">
      <c r="B135" s="18"/>
      <c r="C135" s="18"/>
      <c r="D135" s="18"/>
      <c r="E135" s="18"/>
      <c r="F135" s="18"/>
    </row>
    <row r="136" spans="1:10" x14ac:dyDescent="0.25">
      <c r="B136" s="18"/>
      <c r="C136" s="18"/>
      <c r="D136" s="18"/>
      <c r="E136" s="18"/>
      <c r="F136" s="18"/>
    </row>
    <row r="137" spans="1:10" x14ac:dyDescent="0.25">
      <c r="B137" s="18"/>
      <c r="C137" s="18"/>
      <c r="D137" s="18"/>
      <c r="E137" s="18"/>
      <c r="F137" s="18"/>
    </row>
    <row r="138" spans="1:10" x14ac:dyDescent="0.25">
      <c r="B138" s="18"/>
      <c r="C138" s="18"/>
      <c r="D138" s="18"/>
      <c r="E138" s="18"/>
      <c r="F138" s="18"/>
    </row>
    <row r="139" spans="1:10" x14ac:dyDescent="0.25">
      <c r="B139" s="18"/>
      <c r="C139" s="18"/>
      <c r="D139" s="18"/>
      <c r="E139" s="18"/>
      <c r="F139" s="18"/>
    </row>
    <row r="140" spans="1:10" x14ac:dyDescent="0.25">
      <c r="B140" s="18"/>
      <c r="C140" s="18"/>
      <c r="D140" s="18"/>
      <c r="E140" s="18"/>
      <c r="F140" s="18"/>
    </row>
    <row r="141" spans="1:10" x14ac:dyDescent="0.25">
      <c r="B141" s="18"/>
      <c r="C141" s="18"/>
      <c r="D141" s="18"/>
      <c r="E141" s="18"/>
      <c r="F141" s="18"/>
    </row>
    <row r="142" spans="1:10" x14ac:dyDescent="0.25">
      <c r="B142" s="18"/>
      <c r="C142" s="18"/>
      <c r="D142" s="18"/>
      <c r="E142" s="18"/>
      <c r="F142" s="18"/>
    </row>
    <row r="143" spans="1:10" x14ac:dyDescent="0.25">
      <c r="B143" s="18"/>
      <c r="C143" s="18"/>
      <c r="D143" s="18"/>
      <c r="E143" s="18"/>
      <c r="F143" s="18"/>
    </row>
    <row r="144" spans="1:10" x14ac:dyDescent="0.25">
      <c r="B144" s="18"/>
      <c r="C144" s="18"/>
      <c r="D144" s="18"/>
      <c r="E144" s="18"/>
      <c r="F144" s="18"/>
    </row>
    <row r="145" spans="2:6" x14ac:dyDescent="0.25">
      <c r="B145" s="18"/>
      <c r="C145" s="18"/>
      <c r="D145" s="18"/>
      <c r="E145" s="18"/>
      <c r="F145" s="18"/>
    </row>
    <row r="146" spans="2:6" x14ac:dyDescent="0.25">
      <c r="B146" s="18"/>
      <c r="C146" s="18"/>
      <c r="D146" s="18"/>
      <c r="E146" s="18"/>
      <c r="F146" s="18"/>
    </row>
    <row r="147" spans="2:6" x14ac:dyDescent="0.25">
      <c r="B147" s="18"/>
      <c r="C147" s="18"/>
      <c r="D147" s="18"/>
      <c r="E147" s="18"/>
      <c r="F147" s="18"/>
    </row>
    <row r="148" spans="2:6" x14ac:dyDescent="0.25">
      <c r="B148" s="18"/>
      <c r="C148" s="18"/>
      <c r="D148" s="18"/>
      <c r="E148" s="18"/>
      <c r="F148" s="18"/>
    </row>
    <row r="149" spans="2:6" x14ac:dyDescent="0.25">
      <c r="B149" s="18"/>
      <c r="C149" s="18"/>
      <c r="D149" s="18"/>
      <c r="E149" s="18"/>
      <c r="F149" s="18"/>
    </row>
    <row r="150" spans="2:6" x14ac:dyDescent="0.25">
      <c r="B150" s="18"/>
      <c r="C150" s="18"/>
      <c r="D150" s="18"/>
      <c r="E150" s="18"/>
      <c r="F150" s="18"/>
    </row>
    <row r="151" spans="2:6" x14ac:dyDescent="0.25">
      <c r="B151" s="18"/>
      <c r="C151" s="18"/>
      <c r="D151" s="18"/>
      <c r="E151" s="18"/>
      <c r="F151" s="18"/>
    </row>
    <row r="152" spans="2:6" x14ac:dyDescent="0.25">
      <c r="B152" s="18"/>
      <c r="C152" s="18"/>
      <c r="D152" s="18"/>
      <c r="E152" s="18"/>
      <c r="F152" s="18"/>
    </row>
    <row r="153" spans="2:6" x14ac:dyDescent="0.25">
      <c r="B153" s="18"/>
      <c r="C153" s="18"/>
      <c r="D153" s="18"/>
      <c r="E153" s="18"/>
      <c r="F153" s="18"/>
    </row>
    <row r="154" spans="2:6" x14ac:dyDescent="0.25">
      <c r="B154" s="18"/>
      <c r="C154" s="18"/>
      <c r="D154" s="18"/>
      <c r="E154" s="18"/>
      <c r="F154" s="18"/>
    </row>
    <row r="155" spans="2:6" x14ac:dyDescent="0.25">
      <c r="B155" s="18"/>
      <c r="C155" s="18"/>
      <c r="D155" s="18"/>
      <c r="E155" s="18"/>
      <c r="F155" s="18"/>
    </row>
    <row r="156" spans="2:6" x14ac:dyDescent="0.25">
      <c r="B156" s="18"/>
      <c r="C156" s="18"/>
      <c r="D156" s="18"/>
      <c r="E156" s="18"/>
      <c r="F156" s="18"/>
    </row>
    <row r="157" spans="2:6" x14ac:dyDescent="0.25">
      <c r="B157" s="18"/>
      <c r="C157" s="18"/>
      <c r="D157" s="18"/>
      <c r="E157" s="18"/>
      <c r="F157" s="18"/>
    </row>
    <row r="158" spans="2:6" x14ac:dyDescent="0.25">
      <c r="B158" s="18"/>
      <c r="C158" s="18"/>
      <c r="D158" s="18"/>
      <c r="E158" s="18"/>
      <c r="F158" s="18"/>
    </row>
    <row r="159" spans="2:6" x14ac:dyDescent="0.25">
      <c r="B159" s="18"/>
      <c r="C159" s="18"/>
      <c r="D159" s="18"/>
      <c r="E159" s="18"/>
      <c r="F159" s="18"/>
    </row>
    <row r="160" spans="2:6" x14ac:dyDescent="0.25">
      <c r="B160" s="18"/>
      <c r="C160" s="18"/>
      <c r="D160" s="18"/>
      <c r="E160" s="18"/>
      <c r="F160" s="18"/>
    </row>
    <row r="161" spans="2:6" x14ac:dyDescent="0.25">
      <c r="B161" s="18"/>
      <c r="C161" s="18"/>
      <c r="D161" s="18"/>
      <c r="E161" s="18"/>
      <c r="F161" s="18"/>
    </row>
    <row r="162" spans="2:6" x14ac:dyDescent="0.25">
      <c r="B162" s="18"/>
      <c r="C162" s="18"/>
      <c r="D162" s="18"/>
      <c r="E162" s="18"/>
      <c r="F162" s="18"/>
    </row>
    <row r="163" spans="2:6" x14ac:dyDescent="0.25">
      <c r="B163" s="18"/>
      <c r="C163" s="18"/>
      <c r="D163" s="18"/>
      <c r="E163" s="18"/>
      <c r="F163" s="18"/>
    </row>
    <row r="164" spans="2:6" x14ac:dyDescent="0.25">
      <c r="B164" s="18"/>
      <c r="C164" s="18"/>
      <c r="D164" s="18"/>
      <c r="E164" s="18"/>
      <c r="F164" s="18"/>
    </row>
    <row r="165" spans="2:6" x14ac:dyDescent="0.25">
      <c r="B165" s="18"/>
      <c r="C165" s="18"/>
      <c r="D165" s="18"/>
      <c r="E165" s="18"/>
      <c r="F165" s="18"/>
    </row>
    <row r="166" spans="2:6" x14ac:dyDescent="0.25">
      <c r="B166" s="18"/>
      <c r="C166" s="18"/>
      <c r="D166" s="18"/>
      <c r="E166" s="18"/>
      <c r="F166" s="18"/>
    </row>
    <row r="167" spans="2:6" x14ac:dyDescent="0.25">
      <c r="B167" s="18"/>
      <c r="C167" s="18"/>
      <c r="D167" s="18"/>
      <c r="E167" s="18"/>
      <c r="F167" s="18"/>
    </row>
    <row r="168" spans="2:6" x14ac:dyDescent="0.25">
      <c r="B168" s="18"/>
      <c r="C168" s="18"/>
      <c r="D168" s="18"/>
      <c r="E168" s="18"/>
      <c r="F168" s="18"/>
    </row>
    <row r="169" spans="2:6" x14ac:dyDescent="0.25">
      <c r="B169" s="18"/>
      <c r="C169" s="18"/>
      <c r="D169" s="18"/>
      <c r="E169" s="18"/>
      <c r="F169" s="18"/>
    </row>
    <row r="170" spans="2:6" x14ac:dyDescent="0.25">
      <c r="B170" s="18"/>
      <c r="C170" s="18"/>
      <c r="D170" s="18"/>
      <c r="E170" s="18"/>
      <c r="F170" s="18"/>
    </row>
    <row r="171" spans="2:6" x14ac:dyDescent="0.25">
      <c r="B171" s="18"/>
      <c r="C171" s="18"/>
      <c r="D171" s="18"/>
      <c r="E171" s="18"/>
      <c r="F171" s="18"/>
    </row>
    <row r="172" spans="2:6" x14ac:dyDescent="0.25">
      <c r="B172" s="18"/>
      <c r="C172" s="18"/>
      <c r="D172" s="18"/>
      <c r="E172" s="18"/>
      <c r="F172" s="18"/>
    </row>
    <row r="173" spans="2:6" x14ac:dyDescent="0.25">
      <c r="B173" s="18"/>
      <c r="C173" s="18"/>
      <c r="D173" s="18"/>
      <c r="E173" s="18"/>
      <c r="F173" s="18"/>
    </row>
    <row r="174" spans="2:6" x14ac:dyDescent="0.25">
      <c r="B174" s="18"/>
      <c r="C174" s="18"/>
      <c r="D174" s="18"/>
      <c r="E174" s="18"/>
      <c r="F174" s="18"/>
    </row>
    <row r="175" spans="2:6" x14ac:dyDescent="0.25">
      <c r="B175" s="18"/>
      <c r="C175" s="18"/>
      <c r="D175" s="18"/>
      <c r="E175" s="18"/>
      <c r="F175" s="18"/>
    </row>
    <row r="176" spans="2:6" x14ac:dyDescent="0.25">
      <c r="B176" s="18"/>
      <c r="C176" s="18"/>
      <c r="D176" s="18"/>
      <c r="E176" s="18"/>
      <c r="F176" s="18"/>
    </row>
    <row r="177" spans="2:6" x14ac:dyDescent="0.25">
      <c r="B177" s="18"/>
      <c r="C177" s="18"/>
      <c r="D177" s="18"/>
      <c r="E177" s="18"/>
      <c r="F177" s="18"/>
    </row>
    <row r="178" spans="2:6" x14ac:dyDescent="0.25">
      <c r="B178" s="18"/>
      <c r="C178" s="18"/>
      <c r="D178" s="18"/>
      <c r="E178" s="18"/>
      <c r="F178" s="18"/>
    </row>
    <row r="179" spans="2:6" x14ac:dyDescent="0.25">
      <c r="B179" s="18"/>
      <c r="C179" s="18"/>
      <c r="D179" s="18"/>
      <c r="E179" s="18"/>
      <c r="F179" s="18"/>
    </row>
    <row r="180" spans="2:6" x14ac:dyDescent="0.25">
      <c r="B180" s="18"/>
      <c r="C180" s="18"/>
      <c r="D180" s="18"/>
      <c r="E180" s="18"/>
      <c r="F180" s="18"/>
    </row>
    <row r="181" spans="2:6" x14ac:dyDescent="0.25">
      <c r="B181" s="18"/>
      <c r="C181" s="18"/>
      <c r="D181" s="18"/>
      <c r="E181" s="18"/>
      <c r="F181" s="18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0024-1581-453F-AE64-9BEE651EEB4D}">
  <sheetPr>
    <tabColor rgb="FFFF0000"/>
    <pageSetUpPr fitToPage="1"/>
  </sheetPr>
  <dimension ref="A1:K132"/>
  <sheetViews>
    <sheetView workbookViewId="0">
      <selection activeCell="C1" sqref="C1:K1"/>
    </sheetView>
  </sheetViews>
  <sheetFormatPr defaultRowHeight="15" x14ac:dyDescent="0.25"/>
  <cols>
    <col min="1" max="1" width="84" bestFit="1" customWidth="1"/>
    <col min="2" max="2" width="8.85546875" bestFit="1" customWidth="1"/>
    <col min="3" max="3" width="14.28515625" bestFit="1" customWidth="1"/>
    <col min="4" max="4" width="9.5703125" bestFit="1" customWidth="1"/>
    <col min="5" max="5" width="8.7109375" bestFit="1" customWidth="1"/>
    <col min="6" max="7" width="14.28515625" bestFit="1" customWidth="1"/>
    <col min="8" max="8" width="8.28515625" bestFit="1" customWidth="1"/>
    <col min="10" max="10" width="14.28515625" bestFit="1" customWidth="1"/>
  </cols>
  <sheetData>
    <row r="1" spans="1:11" x14ac:dyDescent="0.25">
      <c r="C1" s="154" t="s">
        <v>469</v>
      </c>
      <c r="D1" s="154"/>
      <c r="E1" s="154"/>
      <c r="F1" s="154"/>
      <c r="G1" s="154"/>
      <c r="H1" s="154"/>
      <c r="I1" s="154"/>
      <c r="J1" s="154"/>
      <c r="K1" s="154"/>
    </row>
    <row r="3" spans="1:11" x14ac:dyDescent="0.25">
      <c r="A3" s="150" t="s">
        <v>460</v>
      </c>
      <c r="B3" s="151"/>
      <c r="C3" s="151"/>
      <c r="D3" s="151"/>
      <c r="E3" s="151"/>
      <c r="F3" s="152"/>
    </row>
    <row r="4" spans="1:11" x14ac:dyDescent="0.25">
      <c r="A4" s="153" t="s">
        <v>420</v>
      </c>
      <c r="B4" s="151"/>
      <c r="C4" s="151"/>
      <c r="D4" s="151"/>
      <c r="E4" s="151"/>
      <c r="F4" s="152"/>
    </row>
    <row r="5" spans="1:11" ht="18" x14ac:dyDescent="0.25">
      <c r="A5" s="43"/>
    </row>
    <row r="6" spans="1:11" x14ac:dyDescent="0.25">
      <c r="A6" s="42" t="s">
        <v>449</v>
      </c>
      <c r="B6" s="19"/>
      <c r="C6" s="148" t="s">
        <v>408</v>
      </c>
      <c r="D6" s="148"/>
      <c r="E6" s="148"/>
      <c r="F6" s="149"/>
      <c r="G6" s="155" t="s">
        <v>467</v>
      </c>
      <c r="H6" s="148"/>
      <c r="I6" s="148"/>
      <c r="J6" s="156"/>
    </row>
    <row r="7" spans="1:11" ht="60" x14ac:dyDescent="0.3">
      <c r="A7" s="2" t="s">
        <v>13</v>
      </c>
      <c r="B7" s="3" t="s">
        <v>14</v>
      </c>
      <c r="C7" s="44" t="s">
        <v>397</v>
      </c>
      <c r="D7" s="44" t="s">
        <v>398</v>
      </c>
      <c r="E7" s="44" t="s">
        <v>8</v>
      </c>
      <c r="F7" s="100" t="s">
        <v>3</v>
      </c>
      <c r="G7" s="115" t="s">
        <v>397</v>
      </c>
      <c r="H7" s="44" t="s">
        <v>398</v>
      </c>
      <c r="I7" s="44" t="s">
        <v>8</v>
      </c>
      <c r="J7" s="116" t="s">
        <v>3</v>
      </c>
    </row>
    <row r="8" spans="1:11" x14ac:dyDescent="0.25">
      <c r="A8" s="20" t="s">
        <v>15</v>
      </c>
      <c r="B8" s="21" t="s">
        <v>16</v>
      </c>
      <c r="C8" s="73">
        <v>35500000</v>
      </c>
      <c r="D8" s="74">
        <v>0</v>
      </c>
      <c r="E8" s="74">
        <v>0</v>
      </c>
      <c r="F8" s="101">
        <f>SUM(C8:E8)</f>
        <v>35500000</v>
      </c>
      <c r="G8" s="117">
        <v>32000000</v>
      </c>
      <c r="H8" s="74">
        <v>0</v>
      </c>
      <c r="I8" s="74">
        <v>0</v>
      </c>
      <c r="J8" s="118">
        <f>SUM(G8:I8)</f>
        <v>32000000</v>
      </c>
    </row>
    <row r="9" spans="1:11" x14ac:dyDescent="0.25">
      <c r="A9" s="20" t="s">
        <v>17</v>
      </c>
      <c r="B9" s="22" t="s">
        <v>18</v>
      </c>
      <c r="C9" s="73">
        <v>0</v>
      </c>
      <c r="D9" s="74">
        <v>0</v>
      </c>
      <c r="E9" s="74">
        <v>0</v>
      </c>
      <c r="F9" s="101">
        <f t="shared" ref="F9:F72" si="0">SUM(C9:E9)</f>
        <v>0</v>
      </c>
      <c r="G9" s="117">
        <v>0</v>
      </c>
      <c r="H9" s="74">
        <v>0</v>
      </c>
      <c r="I9" s="74">
        <v>0</v>
      </c>
      <c r="J9" s="118">
        <f t="shared" ref="J9:J72" si="1">SUM(G9:I9)</f>
        <v>0</v>
      </c>
    </row>
    <row r="10" spans="1:11" x14ac:dyDescent="0.25">
      <c r="A10" s="20" t="s">
        <v>19</v>
      </c>
      <c r="B10" s="22" t="s">
        <v>20</v>
      </c>
      <c r="C10" s="73">
        <v>1000000</v>
      </c>
      <c r="D10" s="74">
        <v>0</v>
      </c>
      <c r="E10" s="74">
        <v>0</v>
      </c>
      <c r="F10" s="101">
        <f t="shared" si="0"/>
        <v>1000000</v>
      </c>
      <c r="G10" s="117">
        <v>3200000</v>
      </c>
      <c r="H10" s="74">
        <v>0</v>
      </c>
      <c r="I10" s="74">
        <v>0</v>
      </c>
      <c r="J10" s="118">
        <f t="shared" si="1"/>
        <v>3200000</v>
      </c>
    </row>
    <row r="11" spans="1:11" x14ac:dyDescent="0.25">
      <c r="A11" s="23" t="s">
        <v>21</v>
      </c>
      <c r="B11" s="22" t="s">
        <v>22</v>
      </c>
      <c r="C11" s="73">
        <v>0</v>
      </c>
      <c r="D11" s="74">
        <v>0</v>
      </c>
      <c r="E11" s="74">
        <v>0</v>
      </c>
      <c r="F11" s="101">
        <f t="shared" si="0"/>
        <v>0</v>
      </c>
      <c r="G11" s="117">
        <v>0</v>
      </c>
      <c r="H11" s="74">
        <v>0</v>
      </c>
      <c r="I11" s="74">
        <v>0</v>
      </c>
      <c r="J11" s="118">
        <f t="shared" si="1"/>
        <v>0</v>
      </c>
    </row>
    <row r="12" spans="1:11" x14ac:dyDescent="0.25">
      <c r="A12" s="23" t="s">
        <v>23</v>
      </c>
      <c r="B12" s="22" t="s">
        <v>24</v>
      </c>
      <c r="C12" s="73">
        <v>0</v>
      </c>
      <c r="D12" s="74">
        <v>0</v>
      </c>
      <c r="E12" s="74">
        <v>0</v>
      </c>
      <c r="F12" s="101">
        <f t="shared" si="0"/>
        <v>0</v>
      </c>
      <c r="G12" s="117">
        <v>0</v>
      </c>
      <c r="H12" s="74">
        <v>0</v>
      </c>
      <c r="I12" s="74">
        <v>0</v>
      </c>
      <c r="J12" s="118">
        <f t="shared" si="1"/>
        <v>0</v>
      </c>
    </row>
    <row r="13" spans="1:11" x14ac:dyDescent="0.25">
      <c r="A13" s="23" t="s">
        <v>25</v>
      </c>
      <c r="B13" s="22" t="s">
        <v>26</v>
      </c>
      <c r="C13" s="73">
        <v>0</v>
      </c>
      <c r="D13" s="74">
        <v>0</v>
      </c>
      <c r="E13" s="74">
        <v>0</v>
      </c>
      <c r="F13" s="101">
        <f t="shared" si="0"/>
        <v>0</v>
      </c>
      <c r="G13" s="117">
        <v>0</v>
      </c>
      <c r="H13" s="74">
        <v>0</v>
      </c>
      <c r="I13" s="74">
        <v>0</v>
      </c>
      <c r="J13" s="118">
        <f t="shared" si="1"/>
        <v>0</v>
      </c>
    </row>
    <row r="14" spans="1:11" x14ac:dyDescent="0.25">
      <c r="A14" s="23" t="s">
        <v>27</v>
      </c>
      <c r="B14" s="22" t="s">
        <v>28</v>
      </c>
      <c r="C14" s="73">
        <v>1400000</v>
      </c>
      <c r="D14" s="74">
        <v>0</v>
      </c>
      <c r="E14" s="74">
        <v>0</v>
      </c>
      <c r="F14" s="101">
        <f t="shared" si="0"/>
        <v>1400000</v>
      </c>
      <c r="G14" s="117">
        <v>1400000</v>
      </c>
      <c r="H14" s="74">
        <v>0</v>
      </c>
      <c r="I14" s="74">
        <v>0</v>
      </c>
      <c r="J14" s="118">
        <f t="shared" si="1"/>
        <v>1400000</v>
      </c>
    </row>
    <row r="15" spans="1:11" x14ac:dyDescent="0.25">
      <c r="A15" s="23" t="s">
        <v>29</v>
      </c>
      <c r="B15" s="22" t="s">
        <v>30</v>
      </c>
      <c r="C15" s="73">
        <v>0</v>
      </c>
      <c r="D15" s="74">
        <v>0</v>
      </c>
      <c r="E15" s="74">
        <v>0</v>
      </c>
      <c r="F15" s="101">
        <f t="shared" si="0"/>
        <v>0</v>
      </c>
      <c r="G15" s="117">
        <v>0</v>
      </c>
      <c r="H15" s="74">
        <v>0</v>
      </c>
      <c r="I15" s="74">
        <v>0</v>
      </c>
      <c r="J15" s="118">
        <f t="shared" si="1"/>
        <v>0</v>
      </c>
    </row>
    <row r="16" spans="1:11" x14ac:dyDescent="0.25">
      <c r="A16" s="4" t="s">
        <v>31</v>
      </c>
      <c r="B16" s="22" t="s">
        <v>32</v>
      </c>
      <c r="C16" s="73">
        <v>900000</v>
      </c>
      <c r="D16" s="74">
        <v>0</v>
      </c>
      <c r="E16" s="74">
        <v>0</v>
      </c>
      <c r="F16" s="101">
        <f t="shared" si="0"/>
        <v>900000</v>
      </c>
      <c r="G16" s="117">
        <v>900000</v>
      </c>
      <c r="H16" s="74">
        <v>0</v>
      </c>
      <c r="I16" s="74">
        <v>0</v>
      </c>
      <c r="J16" s="118">
        <f t="shared" si="1"/>
        <v>900000</v>
      </c>
    </row>
    <row r="17" spans="1:10" x14ac:dyDescent="0.25">
      <c r="A17" s="4" t="s">
        <v>33</v>
      </c>
      <c r="B17" s="22" t="s">
        <v>34</v>
      </c>
      <c r="C17" s="73">
        <v>338000</v>
      </c>
      <c r="D17" s="74">
        <v>0</v>
      </c>
      <c r="E17" s="74">
        <v>0</v>
      </c>
      <c r="F17" s="101">
        <f t="shared" si="0"/>
        <v>338000</v>
      </c>
      <c r="G17" s="117">
        <v>356000</v>
      </c>
      <c r="H17" s="74">
        <v>0</v>
      </c>
      <c r="I17" s="74">
        <v>0</v>
      </c>
      <c r="J17" s="118">
        <f t="shared" si="1"/>
        <v>356000</v>
      </c>
    </row>
    <row r="18" spans="1:10" x14ac:dyDescent="0.25">
      <c r="A18" s="4" t="s">
        <v>35</v>
      </c>
      <c r="B18" s="22" t="s">
        <v>36</v>
      </c>
      <c r="C18" s="73">
        <v>0</v>
      </c>
      <c r="D18" s="74">
        <v>0</v>
      </c>
      <c r="E18" s="74">
        <v>0</v>
      </c>
      <c r="F18" s="101">
        <f t="shared" si="0"/>
        <v>0</v>
      </c>
      <c r="G18" s="117">
        <v>0</v>
      </c>
      <c r="H18" s="74">
        <v>0</v>
      </c>
      <c r="I18" s="74">
        <v>0</v>
      </c>
      <c r="J18" s="118">
        <f t="shared" si="1"/>
        <v>0</v>
      </c>
    </row>
    <row r="19" spans="1:10" x14ac:dyDescent="0.25">
      <c r="A19" s="4" t="s">
        <v>37</v>
      </c>
      <c r="B19" s="22" t="s">
        <v>38</v>
      </c>
      <c r="C19" s="73">
        <v>0</v>
      </c>
      <c r="D19" s="74">
        <v>0</v>
      </c>
      <c r="E19" s="74">
        <v>0</v>
      </c>
      <c r="F19" s="101">
        <f t="shared" si="0"/>
        <v>0</v>
      </c>
      <c r="G19" s="117">
        <v>0</v>
      </c>
      <c r="H19" s="74">
        <v>0</v>
      </c>
      <c r="I19" s="74">
        <v>0</v>
      </c>
      <c r="J19" s="118">
        <f t="shared" si="1"/>
        <v>0</v>
      </c>
    </row>
    <row r="20" spans="1:10" x14ac:dyDescent="0.25">
      <c r="A20" s="4" t="s">
        <v>313</v>
      </c>
      <c r="B20" s="22" t="s">
        <v>39</v>
      </c>
      <c r="C20" s="73">
        <v>625000</v>
      </c>
      <c r="D20" s="74">
        <v>0</v>
      </c>
      <c r="E20" s="74">
        <v>0</v>
      </c>
      <c r="F20" s="101">
        <f t="shared" si="0"/>
        <v>625000</v>
      </c>
      <c r="G20" s="117">
        <v>1450000</v>
      </c>
      <c r="H20" s="74">
        <v>0</v>
      </c>
      <c r="I20" s="74">
        <v>0</v>
      </c>
      <c r="J20" s="118">
        <f t="shared" si="1"/>
        <v>1450000</v>
      </c>
    </row>
    <row r="21" spans="1:10" x14ac:dyDescent="0.25">
      <c r="A21" s="24" t="s">
        <v>293</v>
      </c>
      <c r="B21" s="25" t="s">
        <v>40</v>
      </c>
      <c r="C21" s="71">
        <f>SUM(C8:C20)</f>
        <v>39763000</v>
      </c>
      <c r="D21" s="71">
        <f t="shared" ref="D21:E21" si="2">SUM(D8:D20)</f>
        <v>0</v>
      </c>
      <c r="E21" s="71">
        <f t="shared" si="2"/>
        <v>0</v>
      </c>
      <c r="F21" s="102">
        <f t="shared" si="0"/>
        <v>39763000</v>
      </c>
      <c r="G21" s="119">
        <f>SUM(G8:G20)</f>
        <v>39306000</v>
      </c>
      <c r="H21" s="71">
        <f t="shared" ref="H21:I21" si="3">SUM(H8:H20)</f>
        <v>0</v>
      </c>
      <c r="I21" s="71">
        <f t="shared" si="3"/>
        <v>0</v>
      </c>
      <c r="J21" s="120">
        <f t="shared" si="1"/>
        <v>39306000</v>
      </c>
    </row>
    <row r="22" spans="1:10" x14ac:dyDescent="0.25">
      <c r="A22" s="4" t="s">
        <v>41</v>
      </c>
      <c r="B22" s="22" t="s">
        <v>42</v>
      </c>
      <c r="C22" s="73">
        <v>0</v>
      </c>
      <c r="D22" s="74">
        <v>0</v>
      </c>
      <c r="E22" s="74">
        <v>0</v>
      </c>
      <c r="F22" s="101">
        <f t="shared" si="0"/>
        <v>0</v>
      </c>
      <c r="G22" s="117">
        <v>0</v>
      </c>
      <c r="H22" s="74">
        <v>0</v>
      </c>
      <c r="I22" s="74">
        <v>0</v>
      </c>
      <c r="J22" s="118">
        <f t="shared" si="1"/>
        <v>0</v>
      </c>
    </row>
    <row r="23" spans="1:10" ht="30" x14ac:dyDescent="0.25">
      <c r="A23" s="4" t="s">
        <v>43</v>
      </c>
      <c r="B23" s="22" t="s">
        <v>44</v>
      </c>
      <c r="C23" s="73">
        <v>1260000</v>
      </c>
      <c r="D23" s="74">
        <v>0</v>
      </c>
      <c r="E23" s="74">
        <v>0</v>
      </c>
      <c r="F23" s="101">
        <f t="shared" si="0"/>
        <v>1260000</v>
      </c>
      <c r="G23" s="117">
        <v>700000</v>
      </c>
      <c r="H23" s="74">
        <v>0</v>
      </c>
      <c r="I23" s="74">
        <v>0</v>
      </c>
      <c r="J23" s="118">
        <f t="shared" si="1"/>
        <v>700000</v>
      </c>
    </row>
    <row r="24" spans="1:10" x14ac:dyDescent="0.25">
      <c r="A24" s="5" t="s">
        <v>45</v>
      </c>
      <c r="B24" s="22" t="s">
        <v>46</v>
      </c>
      <c r="C24" s="73">
        <v>500000</v>
      </c>
      <c r="D24" s="74">
        <v>0</v>
      </c>
      <c r="E24" s="74">
        <v>0</v>
      </c>
      <c r="F24" s="101">
        <f t="shared" si="0"/>
        <v>500000</v>
      </c>
      <c r="G24" s="117">
        <v>1000000</v>
      </c>
      <c r="H24" s="74">
        <v>0</v>
      </c>
      <c r="I24" s="74">
        <v>0</v>
      </c>
      <c r="J24" s="118">
        <f t="shared" si="1"/>
        <v>1000000</v>
      </c>
    </row>
    <row r="25" spans="1:10" x14ac:dyDescent="0.25">
      <c r="A25" s="6" t="s">
        <v>294</v>
      </c>
      <c r="B25" s="25" t="s">
        <v>47</v>
      </c>
      <c r="C25" s="71">
        <f>SUM(C22:C24)</f>
        <v>1760000</v>
      </c>
      <c r="D25" s="71">
        <f t="shared" ref="D25:E25" si="4">SUM(D22:D24)</f>
        <v>0</v>
      </c>
      <c r="E25" s="71">
        <f t="shared" si="4"/>
        <v>0</v>
      </c>
      <c r="F25" s="102">
        <f t="shared" si="0"/>
        <v>1760000</v>
      </c>
      <c r="G25" s="119">
        <f>SUM(G22:G24)</f>
        <v>1700000</v>
      </c>
      <c r="H25" s="71">
        <f t="shared" ref="H25:I25" si="5">SUM(H22:H24)</f>
        <v>0</v>
      </c>
      <c r="I25" s="71">
        <f t="shared" si="5"/>
        <v>0</v>
      </c>
      <c r="J25" s="120">
        <f t="shared" si="1"/>
        <v>1700000</v>
      </c>
    </row>
    <row r="26" spans="1:10" x14ac:dyDescent="0.25">
      <c r="A26" s="33" t="s">
        <v>339</v>
      </c>
      <c r="B26" s="34" t="s">
        <v>48</v>
      </c>
      <c r="C26" s="71">
        <f>C21+C25</f>
        <v>41523000</v>
      </c>
      <c r="D26" s="71">
        <f t="shared" ref="D26:E26" si="6">D21+D25</f>
        <v>0</v>
      </c>
      <c r="E26" s="71">
        <f t="shared" si="6"/>
        <v>0</v>
      </c>
      <c r="F26" s="102">
        <f t="shared" si="0"/>
        <v>41523000</v>
      </c>
      <c r="G26" s="119">
        <f>G21+G25</f>
        <v>41006000</v>
      </c>
      <c r="H26" s="71">
        <f t="shared" ref="H26:I26" si="7">H21+H25</f>
        <v>0</v>
      </c>
      <c r="I26" s="71">
        <f t="shared" si="7"/>
        <v>0</v>
      </c>
      <c r="J26" s="120">
        <f t="shared" si="1"/>
        <v>41006000</v>
      </c>
    </row>
    <row r="27" spans="1:10" x14ac:dyDescent="0.25">
      <c r="A27" s="29" t="s">
        <v>314</v>
      </c>
      <c r="B27" s="34" t="s">
        <v>49</v>
      </c>
      <c r="C27" s="71">
        <v>6664020</v>
      </c>
      <c r="D27" s="72">
        <v>0</v>
      </c>
      <c r="E27" s="72">
        <v>0</v>
      </c>
      <c r="F27" s="102">
        <f t="shared" si="0"/>
        <v>6664020</v>
      </c>
      <c r="G27" s="119">
        <v>6580000</v>
      </c>
      <c r="H27" s="72">
        <v>0</v>
      </c>
      <c r="I27" s="72">
        <v>0</v>
      </c>
      <c r="J27" s="120">
        <f t="shared" si="1"/>
        <v>6580000</v>
      </c>
    </row>
    <row r="28" spans="1:10" x14ac:dyDescent="0.25">
      <c r="A28" s="4" t="s">
        <v>50</v>
      </c>
      <c r="B28" s="22" t="s">
        <v>51</v>
      </c>
      <c r="C28" s="73">
        <v>20000</v>
      </c>
      <c r="D28" s="74">
        <v>0</v>
      </c>
      <c r="E28" s="74">
        <v>0</v>
      </c>
      <c r="F28" s="101">
        <f t="shared" si="0"/>
        <v>20000</v>
      </c>
      <c r="G28" s="117">
        <v>20000</v>
      </c>
      <c r="H28" s="74">
        <v>0</v>
      </c>
      <c r="I28" s="74">
        <v>0</v>
      </c>
      <c r="J28" s="118">
        <f t="shared" si="1"/>
        <v>20000</v>
      </c>
    </row>
    <row r="29" spans="1:10" x14ac:dyDescent="0.25">
      <c r="A29" s="4" t="s">
        <v>52</v>
      </c>
      <c r="B29" s="22" t="s">
        <v>53</v>
      </c>
      <c r="C29" s="73">
        <v>830000</v>
      </c>
      <c r="D29" s="74">
        <v>0</v>
      </c>
      <c r="E29" s="74">
        <v>0</v>
      </c>
      <c r="F29" s="101">
        <f t="shared" si="0"/>
        <v>830000</v>
      </c>
      <c r="G29" s="117">
        <v>830000</v>
      </c>
      <c r="H29" s="74">
        <v>0</v>
      </c>
      <c r="I29" s="74">
        <v>0</v>
      </c>
      <c r="J29" s="118">
        <f t="shared" si="1"/>
        <v>830000</v>
      </c>
    </row>
    <row r="30" spans="1:10" x14ac:dyDescent="0.25">
      <c r="A30" s="4" t="s">
        <v>54</v>
      </c>
      <c r="B30" s="22" t="s">
        <v>55</v>
      </c>
      <c r="C30" s="73">
        <v>0</v>
      </c>
      <c r="D30" s="74">
        <v>0</v>
      </c>
      <c r="E30" s="74">
        <v>0</v>
      </c>
      <c r="F30" s="101">
        <f t="shared" si="0"/>
        <v>0</v>
      </c>
      <c r="G30" s="117">
        <v>0</v>
      </c>
      <c r="H30" s="74">
        <v>0</v>
      </c>
      <c r="I30" s="74">
        <v>0</v>
      </c>
      <c r="J30" s="118">
        <f t="shared" si="1"/>
        <v>0</v>
      </c>
    </row>
    <row r="31" spans="1:10" x14ac:dyDescent="0.25">
      <c r="A31" s="6" t="s">
        <v>295</v>
      </c>
      <c r="B31" s="25" t="s">
        <v>56</v>
      </c>
      <c r="C31" s="71">
        <f>SUM(C28:C30)</f>
        <v>850000</v>
      </c>
      <c r="D31" s="71">
        <f t="shared" ref="D31:E31" si="8">SUM(D28:D30)</f>
        <v>0</v>
      </c>
      <c r="E31" s="71">
        <f t="shared" si="8"/>
        <v>0</v>
      </c>
      <c r="F31" s="102">
        <f t="shared" si="0"/>
        <v>850000</v>
      </c>
      <c r="G31" s="119">
        <f>SUM(G28:G30)</f>
        <v>850000</v>
      </c>
      <c r="H31" s="71">
        <f t="shared" ref="H31:I31" si="9">SUM(H28:H30)</f>
        <v>0</v>
      </c>
      <c r="I31" s="71">
        <f t="shared" si="9"/>
        <v>0</v>
      </c>
      <c r="J31" s="120">
        <f t="shared" si="1"/>
        <v>850000</v>
      </c>
    </row>
    <row r="32" spans="1:10" x14ac:dyDescent="0.25">
      <c r="A32" s="4" t="s">
        <v>57</v>
      </c>
      <c r="B32" s="22" t="s">
        <v>58</v>
      </c>
      <c r="C32" s="73">
        <v>700000</v>
      </c>
      <c r="D32" s="74">
        <v>0</v>
      </c>
      <c r="E32" s="74">
        <v>0</v>
      </c>
      <c r="F32" s="101">
        <f t="shared" si="0"/>
        <v>700000</v>
      </c>
      <c r="G32" s="117">
        <v>700000</v>
      </c>
      <c r="H32" s="74">
        <v>0</v>
      </c>
      <c r="I32" s="74">
        <v>0</v>
      </c>
      <c r="J32" s="118">
        <f t="shared" si="1"/>
        <v>700000</v>
      </c>
    </row>
    <row r="33" spans="1:10" x14ac:dyDescent="0.25">
      <c r="A33" s="4" t="s">
        <v>59</v>
      </c>
      <c r="B33" s="22" t="s">
        <v>60</v>
      </c>
      <c r="C33" s="73">
        <v>350000</v>
      </c>
      <c r="D33" s="74">
        <v>0</v>
      </c>
      <c r="E33" s="74">
        <v>0</v>
      </c>
      <c r="F33" s="101">
        <f t="shared" si="0"/>
        <v>350000</v>
      </c>
      <c r="G33" s="117">
        <v>350000</v>
      </c>
      <c r="H33" s="74">
        <v>0</v>
      </c>
      <c r="I33" s="74">
        <v>0</v>
      </c>
      <c r="J33" s="118">
        <f t="shared" si="1"/>
        <v>350000</v>
      </c>
    </row>
    <row r="34" spans="1:10" x14ac:dyDescent="0.25">
      <c r="A34" s="6" t="s">
        <v>340</v>
      </c>
      <c r="B34" s="25" t="s">
        <v>61</v>
      </c>
      <c r="C34" s="71">
        <f>SUM(C32:C33)</f>
        <v>1050000</v>
      </c>
      <c r="D34" s="71">
        <f t="shared" ref="D34:E34" si="10">SUM(D32:D33)</f>
        <v>0</v>
      </c>
      <c r="E34" s="71">
        <f t="shared" si="10"/>
        <v>0</v>
      </c>
      <c r="F34" s="102">
        <f t="shared" si="0"/>
        <v>1050000</v>
      </c>
      <c r="G34" s="119">
        <f>SUM(G32:G33)</f>
        <v>1050000</v>
      </c>
      <c r="H34" s="71">
        <f t="shared" ref="H34:I34" si="11">SUM(H32:H33)</f>
        <v>0</v>
      </c>
      <c r="I34" s="71">
        <f t="shared" si="11"/>
        <v>0</v>
      </c>
      <c r="J34" s="120">
        <f t="shared" si="1"/>
        <v>1050000</v>
      </c>
    </row>
    <row r="35" spans="1:10" x14ac:dyDescent="0.25">
      <c r="A35" s="4" t="s">
        <v>62</v>
      </c>
      <c r="B35" s="22" t="s">
        <v>63</v>
      </c>
      <c r="C35" s="73">
        <v>600000</v>
      </c>
      <c r="D35" s="74">
        <v>0</v>
      </c>
      <c r="E35" s="74">
        <v>0</v>
      </c>
      <c r="F35" s="101">
        <f t="shared" si="0"/>
        <v>600000</v>
      </c>
      <c r="G35" s="117">
        <v>883891</v>
      </c>
      <c r="H35" s="74">
        <v>0</v>
      </c>
      <c r="I35" s="74">
        <v>0</v>
      </c>
      <c r="J35" s="118">
        <f t="shared" si="1"/>
        <v>883891</v>
      </c>
    </row>
    <row r="36" spans="1:10" x14ac:dyDescent="0.25">
      <c r="A36" s="4" t="s">
        <v>64</v>
      </c>
      <c r="B36" s="22" t="s">
        <v>65</v>
      </c>
      <c r="C36" s="73">
        <v>0</v>
      </c>
      <c r="D36" s="74">
        <v>0</v>
      </c>
      <c r="E36" s="74">
        <v>0</v>
      </c>
      <c r="F36" s="101">
        <f t="shared" si="0"/>
        <v>0</v>
      </c>
      <c r="G36" s="117">
        <v>0</v>
      </c>
      <c r="H36" s="74">
        <v>0</v>
      </c>
      <c r="I36" s="74">
        <v>0</v>
      </c>
      <c r="J36" s="118">
        <f t="shared" si="1"/>
        <v>0</v>
      </c>
    </row>
    <row r="37" spans="1:10" x14ac:dyDescent="0.25">
      <c r="A37" s="4" t="s">
        <v>315</v>
      </c>
      <c r="B37" s="22" t="s">
        <v>66</v>
      </c>
      <c r="C37" s="73">
        <v>0</v>
      </c>
      <c r="D37" s="74">
        <v>0</v>
      </c>
      <c r="E37" s="74">
        <v>0</v>
      </c>
      <c r="F37" s="101">
        <f t="shared" si="0"/>
        <v>0</v>
      </c>
      <c r="G37" s="117">
        <v>0</v>
      </c>
      <c r="H37" s="74">
        <v>0</v>
      </c>
      <c r="I37" s="74">
        <v>0</v>
      </c>
      <c r="J37" s="118">
        <f t="shared" si="1"/>
        <v>0</v>
      </c>
    </row>
    <row r="38" spans="1:10" x14ac:dyDescent="0.25">
      <c r="A38" s="4" t="s">
        <v>67</v>
      </c>
      <c r="B38" s="22" t="s">
        <v>68</v>
      </c>
      <c r="C38" s="73">
        <v>300000</v>
      </c>
      <c r="D38" s="74">
        <v>0</v>
      </c>
      <c r="E38" s="74">
        <v>0</v>
      </c>
      <c r="F38" s="101">
        <f t="shared" si="0"/>
        <v>300000</v>
      </c>
      <c r="G38" s="117">
        <v>300000</v>
      </c>
      <c r="H38" s="74">
        <v>0</v>
      </c>
      <c r="I38" s="74">
        <v>0</v>
      </c>
      <c r="J38" s="118">
        <f t="shared" si="1"/>
        <v>300000</v>
      </c>
    </row>
    <row r="39" spans="1:10" x14ac:dyDescent="0.25">
      <c r="A39" s="9" t="s">
        <v>316</v>
      </c>
      <c r="B39" s="22" t="s">
        <v>69</v>
      </c>
      <c r="C39" s="73">
        <v>0</v>
      </c>
      <c r="D39" s="74">
        <v>0</v>
      </c>
      <c r="E39" s="74">
        <v>0</v>
      </c>
      <c r="F39" s="101">
        <f t="shared" si="0"/>
        <v>0</v>
      </c>
      <c r="G39" s="117">
        <v>0</v>
      </c>
      <c r="H39" s="74">
        <v>0</v>
      </c>
      <c r="I39" s="74">
        <v>0</v>
      </c>
      <c r="J39" s="118">
        <f t="shared" si="1"/>
        <v>0</v>
      </c>
    </row>
    <row r="40" spans="1:10" x14ac:dyDescent="0.25">
      <c r="A40" s="5" t="s">
        <v>70</v>
      </c>
      <c r="B40" s="22" t="s">
        <v>71</v>
      </c>
      <c r="C40" s="73">
        <v>1530000</v>
      </c>
      <c r="D40" s="74">
        <v>0</v>
      </c>
      <c r="E40" s="74">
        <v>0</v>
      </c>
      <c r="F40" s="101">
        <f t="shared" si="0"/>
        <v>1530000</v>
      </c>
      <c r="G40" s="117">
        <v>1884000</v>
      </c>
      <c r="H40" s="74">
        <v>0</v>
      </c>
      <c r="I40" s="74">
        <v>0</v>
      </c>
      <c r="J40" s="118">
        <f t="shared" si="1"/>
        <v>1884000</v>
      </c>
    </row>
    <row r="41" spans="1:10" x14ac:dyDescent="0.25">
      <c r="A41" s="4" t="s">
        <v>317</v>
      </c>
      <c r="B41" s="22" t="s">
        <v>72</v>
      </c>
      <c r="C41" s="73">
        <v>758000</v>
      </c>
      <c r="D41" s="74">
        <v>0</v>
      </c>
      <c r="E41" s="74">
        <v>0</v>
      </c>
      <c r="F41" s="101">
        <f t="shared" si="0"/>
        <v>758000</v>
      </c>
      <c r="G41" s="117">
        <v>1108000</v>
      </c>
      <c r="H41" s="74">
        <v>0</v>
      </c>
      <c r="I41" s="74">
        <v>0</v>
      </c>
      <c r="J41" s="118">
        <f t="shared" si="1"/>
        <v>1108000</v>
      </c>
    </row>
    <row r="42" spans="1:10" x14ac:dyDescent="0.25">
      <c r="A42" s="6" t="s">
        <v>296</v>
      </c>
      <c r="B42" s="25" t="s">
        <v>73</v>
      </c>
      <c r="C42" s="71">
        <f>SUM(C35:C41)</f>
        <v>3188000</v>
      </c>
      <c r="D42" s="71">
        <f t="shared" ref="D42:E42" si="12">SUM(D35:D41)</f>
        <v>0</v>
      </c>
      <c r="E42" s="71">
        <f t="shared" si="12"/>
        <v>0</v>
      </c>
      <c r="F42" s="102">
        <f t="shared" si="0"/>
        <v>3188000</v>
      </c>
      <c r="G42" s="119">
        <f>SUM(G35:G41)</f>
        <v>4175891</v>
      </c>
      <c r="H42" s="71">
        <f t="shared" ref="H42:I42" si="13">SUM(H35:H41)</f>
        <v>0</v>
      </c>
      <c r="I42" s="71">
        <f t="shared" si="13"/>
        <v>0</v>
      </c>
      <c r="J42" s="120">
        <f t="shared" si="1"/>
        <v>4175891</v>
      </c>
    </row>
    <row r="43" spans="1:10" x14ac:dyDescent="0.25">
      <c r="A43" s="4" t="s">
        <v>74</v>
      </c>
      <c r="B43" s="22" t="s">
        <v>75</v>
      </c>
      <c r="C43" s="73">
        <v>500000</v>
      </c>
      <c r="D43" s="74">
        <v>0</v>
      </c>
      <c r="E43" s="74">
        <v>0</v>
      </c>
      <c r="F43" s="101">
        <f t="shared" si="0"/>
        <v>500000</v>
      </c>
      <c r="G43" s="117">
        <v>150000</v>
      </c>
      <c r="H43" s="74">
        <v>0</v>
      </c>
      <c r="I43" s="74">
        <v>0</v>
      </c>
      <c r="J43" s="118">
        <f t="shared" si="1"/>
        <v>150000</v>
      </c>
    </row>
    <row r="44" spans="1:10" x14ac:dyDescent="0.25">
      <c r="A44" s="4" t="s">
        <v>76</v>
      </c>
      <c r="B44" s="22" t="s">
        <v>77</v>
      </c>
      <c r="C44" s="73">
        <v>0</v>
      </c>
      <c r="D44" s="74">
        <v>0</v>
      </c>
      <c r="E44" s="74">
        <v>0</v>
      </c>
      <c r="F44" s="101">
        <f t="shared" si="0"/>
        <v>0</v>
      </c>
      <c r="G44" s="117">
        <v>0</v>
      </c>
      <c r="H44" s="74">
        <v>0</v>
      </c>
      <c r="I44" s="74">
        <v>0</v>
      </c>
      <c r="J44" s="118">
        <f t="shared" si="1"/>
        <v>0</v>
      </c>
    </row>
    <row r="45" spans="1:10" x14ac:dyDescent="0.25">
      <c r="A45" s="6" t="s">
        <v>297</v>
      </c>
      <c r="B45" s="25" t="s">
        <v>78</v>
      </c>
      <c r="C45" s="71">
        <f>SUM(C43:C44)</f>
        <v>500000</v>
      </c>
      <c r="D45" s="71">
        <f t="shared" ref="D45:E45" si="14">SUM(D43:D44)</f>
        <v>0</v>
      </c>
      <c r="E45" s="71">
        <f t="shared" si="14"/>
        <v>0</v>
      </c>
      <c r="F45" s="102">
        <f t="shared" si="0"/>
        <v>500000</v>
      </c>
      <c r="G45" s="119">
        <f>SUM(G43:G44)</f>
        <v>150000</v>
      </c>
      <c r="H45" s="71">
        <f t="shared" ref="H45:I45" si="15">SUM(H43:H44)</f>
        <v>0</v>
      </c>
      <c r="I45" s="71">
        <f t="shared" si="15"/>
        <v>0</v>
      </c>
      <c r="J45" s="120">
        <f t="shared" si="1"/>
        <v>150000</v>
      </c>
    </row>
    <row r="46" spans="1:10" x14ac:dyDescent="0.25">
      <c r="A46" s="4" t="s">
        <v>79</v>
      </c>
      <c r="B46" s="22" t="s">
        <v>80</v>
      </c>
      <c r="C46" s="73">
        <v>850000</v>
      </c>
      <c r="D46" s="74">
        <v>0</v>
      </c>
      <c r="E46" s="74">
        <v>0</v>
      </c>
      <c r="F46" s="101">
        <f t="shared" si="0"/>
        <v>850000</v>
      </c>
      <c r="G46" s="117">
        <v>850000</v>
      </c>
      <c r="H46" s="74">
        <v>0</v>
      </c>
      <c r="I46" s="74">
        <v>0</v>
      </c>
      <c r="J46" s="118">
        <f t="shared" si="1"/>
        <v>850000</v>
      </c>
    </row>
    <row r="47" spans="1:10" x14ac:dyDescent="0.25">
      <c r="A47" s="4" t="s">
        <v>81</v>
      </c>
      <c r="B47" s="22" t="s">
        <v>82</v>
      </c>
      <c r="C47" s="73">
        <v>0</v>
      </c>
      <c r="D47" s="74">
        <v>0</v>
      </c>
      <c r="E47" s="74">
        <v>0</v>
      </c>
      <c r="F47" s="101">
        <f t="shared" si="0"/>
        <v>0</v>
      </c>
      <c r="G47" s="117">
        <v>0</v>
      </c>
      <c r="H47" s="74">
        <v>0</v>
      </c>
      <c r="I47" s="74">
        <v>0</v>
      </c>
      <c r="J47" s="118">
        <f t="shared" si="1"/>
        <v>0</v>
      </c>
    </row>
    <row r="48" spans="1:10" x14ac:dyDescent="0.25">
      <c r="A48" s="4" t="s">
        <v>318</v>
      </c>
      <c r="B48" s="22" t="s">
        <v>83</v>
      </c>
      <c r="C48" s="73">
        <v>0</v>
      </c>
      <c r="D48" s="74">
        <v>0</v>
      </c>
      <c r="E48" s="74">
        <v>0</v>
      </c>
      <c r="F48" s="101">
        <f t="shared" si="0"/>
        <v>0</v>
      </c>
      <c r="G48" s="117">
        <v>0</v>
      </c>
      <c r="H48" s="74">
        <v>0</v>
      </c>
      <c r="I48" s="74">
        <v>0</v>
      </c>
      <c r="J48" s="118">
        <f t="shared" si="1"/>
        <v>0</v>
      </c>
    </row>
    <row r="49" spans="1:10" x14ac:dyDescent="0.25">
      <c r="A49" s="4" t="s">
        <v>319</v>
      </c>
      <c r="B49" s="22" t="s">
        <v>84</v>
      </c>
      <c r="C49" s="73">
        <v>0</v>
      </c>
      <c r="D49" s="74">
        <v>0</v>
      </c>
      <c r="E49" s="74">
        <v>0</v>
      </c>
      <c r="F49" s="101">
        <f t="shared" si="0"/>
        <v>0</v>
      </c>
      <c r="G49" s="117">
        <v>0</v>
      </c>
      <c r="H49" s="74">
        <v>0</v>
      </c>
      <c r="I49" s="74">
        <v>0</v>
      </c>
      <c r="J49" s="118">
        <f t="shared" si="1"/>
        <v>0</v>
      </c>
    </row>
    <row r="50" spans="1:10" x14ac:dyDescent="0.25">
      <c r="A50" s="4" t="s">
        <v>85</v>
      </c>
      <c r="B50" s="22" t="s">
        <v>86</v>
      </c>
      <c r="C50" s="73">
        <v>5000</v>
      </c>
      <c r="D50" s="78">
        <v>0</v>
      </c>
      <c r="E50" s="78">
        <v>0</v>
      </c>
      <c r="F50" s="101">
        <f t="shared" si="0"/>
        <v>5000</v>
      </c>
      <c r="G50" s="117">
        <v>5000</v>
      </c>
      <c r="H50" s="78">
        <v>0</v>
      </c>
      <c r="I50" s="78">
        <v>0</v>
      </c>
      <c r="J50" s="118">
        <f t="shared" si="1"/>
        <v>5000</v>
      </c>
    </row>
    <row r="51" spans="1:10" x14ac:dyDescent="0.25">
      <c r="A51" s="6" t="s">
        <v>298</v>
      </c>
      <c r="B51" s="25" t="s">
        <v>87</v>
      </c>
      <c r="C51" s="71">
        <f>SUM(C46:C50)</f>
        <v>855000</v>
      </c>
      <c r="D51" s="71">
        <f t="shared" ref="D51:E51" si="16">SUM(D46:D50)</f>
        <v>0</v>
      </c>
      <c r="E51" s="71">
        <f t="shared" si="16"/>
        <v>0</v>
      </c>
      <c r="F51" s="102">
        <f t="shared" si="0"/>
        <v>855000</v>
      </c>
      <c r="G51" s="119">
        <f>SUM(G46:G50)</f>
        <v>855000</v>
      </c>
      <c r="H51" s="71">
        <f t="shared" ref="H51:I51" si="17">SUM(H46:H50)</f>
        <v>0</v>
      </c>
      <c r="I51" s="71">
        <f t="shared" si="17"/>
        <v>0</v>
      </c>
      <c r="J51" s="120">
        <f t="shared" si="1"/>
        <v>855000</v>
      </c>
    </row>
    <row r="52" spans="1:10" x14ac:dyDescent="0.25">
      <c r="A52" s="29" t="s">
        <v>299</v>
      </c>
      <c r="B52" s="34" t="s">
        <v>88</v>
      </c>
      <c r="C52" s="71">
        <f>C31+C34+C42+C45+C51</f>
        <v>6443000</v>
      </c>
      <c r="D52" s="72">
        <f t="shared" ref="D52:E52" si="18">D31+D34+D42+D45+D51</f>
        <v>0</v>
      </c>
      <c r="E52" s="72">
        <f t="shared" si="18"/>
        <v>0</v>
      </c>
      <c r="F52" s="102">
        <f t="shared" si="0"/>
        <v>6443000</v>
      </c>
      <c r="G52" s="119">
        <f>G31+G34+G42+G45+G51</f>
        <v>7080891</v>
      </c>
      <c r="H52" s="72">
        <f t="shared" ref="H52:I52" si="19">H31+H34+H42+H45+H51</f>
        <v>0</v>
      </c>
      <c r="I52" s="72">
        <f t="shared" si="19"/>
        <v>0</v>
      </c>
      <c r="J52" s="120">
        <f t="shared" si="1"/>
        <v>7080891</v>
      </c>
    </row>
    <row r="53" spans="1:10" x14ac:dyDescent="0.25">
      <c r="A53" s="11" t="s">
        <v>89</v>
      </c>
      <c r="B53" s="22" t="s">
        <v>90</v>
      </c>
      <c r="C53" s="73">
        <v>0</v>
      </c>
      <c r="D53" s="74">
        <v>0</v>
      </c>
      <c r="E53" s="74">
        <v>0</v>
      </c>
      <c r="F53" s="101">
        <f t="shared" si="0"/>
        <v>0</v>
      </c>
      <c r="G53" s="117">
        <v>0</v>
      </c>
      <c r="H53" s="74">
        <v>0</v>
      </c>
      <c r="I53" s="74">
        <v>0</v>
      </c>
      <c r="J53" s="118">
        <f t="shared" si="1"/>
        <v>0</v>
      </c>
    </row>
    <row r="54" spans="1:10" x14ac:dyDescent="0.25">
      <c r="A54" s="11" t="s">
        <v>300</v>
      </c>
      <c r="B54" s="22" t="s">
        <v>91</v>
      </c>
      <c r="C54" s="73">
        <v>0</v>
      </c>
      <c r="D54" s="74">
        <v>0</v>
      </c>
      <c r="E54" s="74">
        <v>0</v>
      </c>
      <c r="F54" s="101">
        <f t="shared" si="0"/>
        <v>0</v>
      </c>
      <c r="G54" s="117">
        <v>0</v>
      </c>
      <c r="H54" s="74">
        <v>0</v>
      </c>
      <c r="I54" s="74">
        <v>0</v>
      </c>
      <c r="J54" s="118">
        <f t="shared" si="1"/>
        <v>0</v>
      </c>
    </row>
    <row r="55" spans="1:10" x14ac:dyDescent="0.25">
      <c r="A55" s="14" t="s">
        <v>320</v>
      </c>
      <c r="B55" s="22" t="s">
        <v>92</v>
      </c>
      <c r="C55" s="73">
        <v>0</v>
      </c>
      <c r="D55" s="74">
        <v>0</v>
      </c>
      <c r="E55" s="74">
        <v>0</v>
      </c>
      <c r="F55" s="101">
        <f t="shared" si="0"/>
        <v>0</v>
      </c>
      <c r="G55" s="117">
        <v>0</v>
      </c>
      <c r="H55" s="74">
        <v>0</v>
      </c>
      <c r="I55" s="74">
        <v>0</v>
      </c>
      <c r="J55" s="118">
        <f t="shared" si="1"/>
        <v>0</v>
      </c>
    </row>
    <row r="56" spans="1:10" x14ac:dyDescent="0.25">
      <c r="A56" s="14" t="s">
        <v>321</v>
      </c>
      <c r="B56" s="22" t="s">
        <v>93</v>
      </c>
      <c r="C56" s="73">
        <v>0</v>
      </c>
      <c r="D56" s="74">
        <v>0</v>
      </c>
      <c r="E56" s="74">
        <v>0</v>
      </c>
      <c r="F56" s="101">
        <f t="shared" si="0"/>
        <v>0</v>
      </c>
      <c r="G56" s="117">
        <v>0</v>
      </c>
      <c r="H56" s="74">
        <v>0</v>
      </c>
      <c r="I56" s="74">
        <v>0</v>
      </c>
      <c r="J56" s="118">
        <f t="shared" si="1"/>
        <v>0</v>
      </c>
    </row>
    <row r="57" spans="1:10" x14ac:dyDescent="0.25">
      <c r="A57" s="14" t="s">
        <v>322</v>
      </c>
      <c r="B57" s="22" t="s">
        <v>94</v>
      </c>
      <c r="C57" s="73">
        <v>0</v>
      </c>
      <c r="D57" s="74">
        <v>0</v>
      </c>
      <c r="E57" s="74">
        <v>0</v>
      </c>
      <c r="F57" s="101">
        <f t="shared" si="0"/>
        <v>0</v>
      </c>
      <c r="G57" s="117">
        <v>0</v>
      </c>
      <c r="H57" s="74">
        <v>0</v>
      </c>
      <c r="I57" s="74">
        <v>0</v>
      </c>
      <c r="J57" s="118">
        <f t="shared" si="1"/>
        <v>0</v>
      </c>
    </row>
    <row r="58" spans="1:10" x14ac:dyDescent="0.25">
      <c r="A58" s="11" t="s">
        <v>323</v>
      </c>
      <c r="B58" s="22" t="s">
        <v>95</v>
      </c>
      <c r="C58" s="73">
        <v>0</v>
      </c>
      <c r="D58" s="74">
        <v>0</v>
      </c>
      <c r="E58" s="74">
        <v>0</v>
      </c>
      <c r="F58" s="101">
        <f t="shared" si="0"/>
        <v>0</v>
      </c>
      <c r="G58" s="117">
        <v>0</v>
      </c>
      <c r="H58" s="74">
        <v>0</v>
      </c>
      <c r="I58" s="74">
        <v>0</v>
      </c>
      <c r="J58" s="118">
        <f t="shared" si="1"/>
        <v>0</v>
      </c>
    </row>
    <row r="59" spans="1:10" x14ac:dyDescent="0.25">
      <c r="A59" s="11" t="s">
        <v>324</v>
      </c>
      <c r="B59" s="22" t="s">
        <v>96</v>
      </c>
      <c r="C59" s="73">
        <v>0</v>
      </c>
      <c r="D59" s="74">
        <v>0</v>
      </c>
      <c r="E59" s="74">
        <v>0</v>
      </c>
      <c r="F59" s="101">
        <f t="shared" si="0"/>
        <v>0</v>
      </c>
      <c r="G59" s="117">
        <v>0</v>
      </c>
      <c r="H59" s="74">
        <v>0</v>
      </c>
      <c r="I59" s="74">
        <v>0</v>
      </c>
      <c r="J59" s="118">
        <f t="shared" si="1"/>
        <v>0</v>
      </c>
    </row>
    <row r="60" spans="1:10" x14ac:dyDescent="0.25">
      <c r="A60" s="11" t="s">
        <v>325</v>
      </c>
      <c r="B60" s="22" t="s">
        <v>97</v>
      </c>
      <c r="C60" s="73">
        <v>0</v>
      </c>
      <c r="D60" s="74">
        <v>0</v>
      </c>
      <c r="E60" s="74">
        <v>0</v>
      </c>
      <c r="F60" s="101">
        <f t="shared" si="0"/>
        <v>0</v>
      </c>
      <c r="G60" s="117">
        <v>0</v>
      </c>
      <c r="H60" s="74">
        <v>0</v>
      </c>
      <c r="I60" s="74">
        <v>0</v>
      </c>
      <c r="J60" s="118">
        <f t="shared" si="1"/>
        <v>0</v>
      </c>
    </row>
    <row r="61" spans="1:10" x14ac:dyDescent="0.25">
      <c r="A61" s="31" t="s">
        <v>301</v>
      </c>
      <c r="B61" s="34" t="s">
        <v>98</v>
      </c>
      <c r="C61" s="71">
        <f>SUM(C53:C60)</f>
        <v>0</v>
      </c>
      <c r="D61" s="72">
        <f t="shared" ref="D61:E61" si="20">SUM(D53:D60)</f>
        <v>0</v>
      </c>
      <c r="E61" s="72">
        <f t="shared" si="20"/>
        <v>0</v>
      </c>
      <c r="F61" s="102">
        <f t="shared" si="0"/>
        <v>0</v>
      </c>
      <c r="G61" s="119">
        <f>SUM(G53:G60)</f>
        <v>0</v>
      </c>
      <c r="H61" s="72">
        <f t="shared" ref="H61:I61" si="21">SUM(H53:H60)</f>
        <v>0</v>
      </c>
      <c r="I61" s="72">
        <f t="shared" si="21"/>
        <v>0</v>
      </c>
      <c r="J61" s="120">
        <f t="shared" si="1"/>
        <v>0</v>
      </c>
    </row>
    <row r="62" spans="1:10" x14ac:dyDescent="0.25">
      <c r="A62" s="10" t="s">
        <v>326</v>
      </c>
      <c r="B62" s="22" t="s">
        <v>99</v>
      </c>
      <c r="C62" s="73">
        <v>0</v>
      </c>
      <c r="D62" s="74">
        <v>0</v>
      </c>
      <c r="E62" s="74">
        <v>0</v>
      </c>
      <c r="F62" s="101">
        <f t="shared" si="0"/>
        <v>0</v>
      </c>
      <c r="G62" s="117">
        <v>0</v>
      </c>
      <c r="H62" s="74">
        <v>0</v>
      </c>
      <c r="I62" s="74">
        <v>0</v>
      </c>
      <c r="J62" s="118">
        <f t="shared" si="1"/>
        <v>0</v>
      </c>
    </row>
    <row r="63" spans="1:10" x14ac:dyDescent="0.25">
      <c r="A63" s="10" t="s">
        <v>100</v>
      </c>
      <c r="B63" s="22" t="s">
        <v>101</v>
      </c>
      <c r="C63" s="73">
        <v>0</v>
      </c>
      <c r="D63" s="74">
        <v>0</v>
      </c>
      <c r="E63" s="74">
        <v>0</v>
      </c>
      <c r="F63" s="101">
        <f t="shared" si="0"/>
        <v>0</v>
      </c>
      <c r="G63" s="117">
        <v>0</v>
      </c>
      <c r="H63" s="74">
        <v>0</v>
      </c>
      <c r="I63" s="74">
        <v>0</v>
      </c>
      <c r="J63" s="118">
        <f t="shared" si="1"/>
        <v>0</v>
      </c>
    </row>
    <row r="64" spans="1:10" ht="30" x14ac:dyDescent="0.25">
      <c r="A64" s="10" t="s">
        <v>102</v>
      </c>
      <c r="B64" s="22" t="s">
        <v>103</v>
      </c>
      <c r="C64" s="73">
        <v>0</v>
      </c>
      <c r="D64" s="74">
        <v>0</v>
      </c>
      <c r="E64" s="74">
        <v>0</v>
      </c>
      <c r="F64" s="101">
        <f t="shared" si="0"/>
        <v>0</v>
      </c>
      <c r="G64" s="117">
        <v>0</v>
      </c>
      <c r="H64" s="74">
        <v>0</v>
      </c>
      <c r="I64" s="74">
        <v>0</v>
      </c>
      <c r="J64" s="118">
        <f t="shared" si="1"/>
        <v>0</v>
      </c>
    </row>
    <row r="65" spans="1:10" ht="30" x14ac:dyDescent="0.25">
      <c r="A65" s="10" t="s">
        <v>302</v>
      </c>
      <c r="B65" s="22" t="s">
        <v>104</v>
      </c>
      <c r="C65" s="73">
        <v>0</v>
      </c>
      <c r="D65" s="74">
        <v>0</v>
      </c>
      <c r="E65" s="74">
        <v>0</v>
      </c>
      <c r="F65" s="101">
        <f t="shared" si="0"/>
        <v>0</v>
      </c>
      <c r="G65" s="117">
        <v>0</v>
      </c>
      <c r="H65" s="74">
        <v>0</v>
      </c>
      <c r="I65" s="74">
        <v>0</v>
      </c>
      <c r="J65" s="118">
        <f t="shared" si="1"/>
        <v>0</v>
      </c>
    </row>
    <row r="66" spans="1:10" ht="30" x14ac:dyDescent="0.25">
      <c r="A66" s="10" t="s">
        <v>327</v>
      </c>
      <c r="B66" s="22" t="s">
        <v>105</v>
      </c>
      <c r="C66" s="73">
        <v>0</v>
      </c>
      <c r="D66" s="74">
        <v>0</v>
      </c>
      <c r="E66" s="74">
        <v>0</v>
      </c>
      <c r="F66" s="101">
        <f t="shared" si="0"/>
        <v>0</v>
      </c>
      <c r="G66" s="117">
        <v>0</v>
      </c>
      <c r="H66" s="74">
        <v>0</v>
      </c>
      <c r="I66" s="74">
        <v>0</v>
      </c>
      <c r="J66" s="118">
        <f t="shared" si="1"/>
        <v>0</v>
      </c>
    </row>
    <row r="67" spans="1:10" x14ac:dyDescent="0.25">
      <c r="A67" s="10" t="s">
        <v>303</v>
      </c>
      <c r="B67" s="22" t="s">
        <v>106</v>
      </c>
      <c r="C67" s="73">
        <v>0</v>
      </c>
      <c r="D67" s="74">
        <v>0</v>
      </c>
      <c r="E67" s="74">
        <v>0</v>
      </c>
      <c r="F67" s="101">
        <f t="shared" si="0"/>
        <v>0</v>
      </c>
      <c r="G67" s="117">
        <v>0</v>
      </c>
      <c r="H67" s="74">
        <v>0</v>
      </c>
      <c r="I67" s="74">
        <v>0</v>
      </c>
      <c r="J67" s="118">
        <f t="shared" si="1"/>
        <v>0</v>
      </c>
    </row>
    <row r="68" spans="1:10" ht="30" x14ac:dyDescent="0.25">
      <c r="A68" s="10" t="s">
        <v>328</v>
      </c>
      <c r="B68" s="22" t="s">
        <v>107</v>
      </c>
      <c r="C68" s="73">
        <v>0</v>
      </c>
      <c r="D68" s="74">
        <v>0</v>
      </c>
      <c r="E68" s="74">
        <v>0</v>
      </c>
      <c r="F68" s="101">
        <f t="shared" si="0"/>
        <v>0</v>
      </c>
      <c r="G68" s="117">
        <v>0</v>
      </c>
      <c r="H68" s="74">
        <v>0</v>
      </c>
      <c r="I68" s="74">
        <v>0</v>
      </c>
      <c r="J68" s="118">
        <f t="shared" si="1"/>
        <v>0</v>
      </c>
    </row>
    <row r="69" spans="1:10" ht="30" x14ac:dyDescent="0.25">
      <c r="A69" s="10" t="s">
        <v>329</v>
      </c>
      <c r="B69" s="22" t="s">
        <v>108</v>
      </c>
      <c r="C69" s="73">
        <v>0</v>
      </c>
      <c r="D69" s="74">
        <v>0</v>
      </c>
      <c r="E69" s="74">
        <v>0</v>
      </c>
      <c r="F69" s="101">
        <f t="shared" si="0"/>
        <v>0</v>
      </c>
      <c r="G69" s="117">
        <v>0</v>
      </c>
      <c r="H69" s="74">
        <v>0</v>
      </c>
      <c r="I69" s="74">
        <v>0</v>
      </c>
      <c r="J69" s="118">
        <f t="shared" si="1"/>
        <v>0</v>
      </c>
    </row>
    <row r="70" spans="1:10" x14ac:dyDescent="0.25">
      <c r="A70" s="10" t="s">
        <v>109</v>
      </c>
      <c r="B70" s="22" t="s">
        <v>110</v>
      </c>
      <c r="C70" s="73">
        <v>0</v>
      </c>
      <c r="D70" s="74">
        <v>0</v>
      </c>
      <c r="E70" s="74">
        <v>0</v>
      </c>
      <c r="F70" s="101">
        <f t="shared" si="0"/>
        <v>0</v>
      </c>
      <c r="G70" s="117">
        <v>0</v>
      </c>
      <c r="H70" s="74">
        <v>0</v>
      </c>
      <c r="I70" s="74">
        <v>0</v>
      </c>
      <c r="J70" s="118">
        <f t="shared" si="1"/>
        <v>0</v>
      </c>
    </row>
    <row r="71" spans="1:10" x14ac:dyDescent="0.25">
      <c r="A71" s="16" t="s">
        <v>111</v>
      </c>
      <c r="B71" s="22" t="s">
        <v>112</v>
      </c>
      <c r="C71" s="73">
        <v>0</v>
      </c>
      <c r="D71" s="74">
        <v>0</v>
      </c>
      <c r="E71" s="74">
        <v>0</v>
      </c>
      <c r="F71" s="101">
        <f t="shared" si="0"/>
        <v>0</v>
      </c>
      <c r="G71" s="117">
        <v>0</v>
      </c>
      <c r="H71" s="74">
        <v>0</v>
      </c>
      <c r="I71" s="74">
        <v>0</v>
      </c>
      <c r="J71" s="118">
        <f t="shared" si="1"/>
        <v>0</v>
      </c>
    </row>
    <row r="72" spans="1:10" x14ac:dyDescent="0.25">
      <c r="A72" s="10" t="s">
        <v>411</v>
      </c>
      <c r="B72" s="22" t="s">
        <v>113</v>
      </c>
      <c r="C72" s="73">
        <v>0</v>
      </c>
      <c r="D72" s="74">
        <v>0</v>
      </c>
      <c r="E72" s="74">
        <v>0</v>
      </c>
      <c r="F72" s="101">
        <f t="shared" si="0"/>
        <v>0</v>
      </c>
      <c r="G72" s="117">
        <v>0</v>
      </c>
      <c r="H72" s="74">
        <v>0</v>
      </c>
      <c r="I72" s="74">
        <v>0</v>
      </c>
      <c r="J72" s="118">
        <f t="shared" si="1"/>
        <v>0</v>
      </c>
    </row>
    <row r="73" spans="1:10" x14ac:dyDescent="0.25">
      <c r="A73" s="16" t="s">
        <v>330</v>
      </c>
      <c r="B73" s="22" t="s">
        <v>114</v>
      </c>
      <c r="C73" s="73">
        <v>0</v>
      </c>
      <c r="D73" s="78">
        <v>0</v>
      </c>
      <c r="E73" s="78">
        <v>0</v>
      </c>
      <c r="F73" s="101">
        <f t="shared" ref="F73:F131" si="22">SUM(C73:E73)</f>
        <v>0</v>
      </c>
      <c r="G73" s="117">
        <v>0</v>
      </c>
      <c r="H73" s="78">
        <v>0</v>
      </c>
      <c r="I73" s="78">
        <v>0</v>
      </c>
      <c r="J73" s="118">
        <f t="shared" ref="J73:J125" si="23">SUM(G73:I73)</f>
        <v>0</v>
      </c>
    </row>
    <row r="74" spans="1:10" x14ac:dyDescent="0.25">
      <c r="A74" s="16" t="s">
        <v>413</v>
      </c>
      <c r="B74" s="22" t="s">
        <v>412</v>
      </c>
      <c r="C74" s="73">
        <v>0</v>
      </c>
      <c r="D74" s="74">
        <v>0</v>
      </c>
      <c r="E74" s="74">
        <v>0</v>
      </c>
      <c r="F74" s="101">
        <f t="shared" si="22"/>
        <v>0</v>
      </c>
      <c r="G74" s="117">
        <v>0</v>
      </c>
      <c r="H74" s="74">
        <v>0</v>
      </c>
      <c r="I74" s="74">
        <v>0</v>
      </c>
      <c r="J74" s="118">
        <f t="shared" si="23"/>
        <v>0</v>
      </c>
    </row>
    <row r="75" spans="1:10" x14ac:dyDescent="0.25">
      <c r="A75" s="31" t="s">
        <v>304</v>
      </c>
      <c r="B75" s="34" t="s">
        <v>115</v>
      </c>
      <c r="C75" s="71">
        <f>SUM(C62:C74)</f>
        <v>0</v>
      </c>
      <c r="D75" s="72">
        <f t="shared" ref="D75:E75" si="24">SUM(D62:D74)</f>
        <v>0</v>
      </c>
      <c r="E75" s="72">
        <f t="shared" si="24"/>
        <v>0</v>
      </c>
      <c r="F75" s="102">
        <f t="shared" si="22"/>
        <v>0</v>
      </c>
      <c r="G75" s="119">
        <f>SUM(G62:G74)</f>
        <v>0</v>
      </c>
      <c r="H75" s="72">
        <f t="shared" ref="H75:I75" si="25">SUM(H62:H74)</f>
        <v>0</v>
      </c>
      <c r="I75" s="72">
        <f t="shared" si="25"/>
        <v>0</v>
      </c>
      <c r="J75" s="120">
        <f t="shared" si="23"/>
        <v>0</v>
      </c>
    </row>
    <row r="76" spans="1:10" ht="15.75" x14ac:dyDescent="0.25">
      <c r="A76" s="84" t="s">
        <v>6</v>
      </c>
      <c r="B76" s="85"/>
      <c r="C76" s="87">
        <f>C26+C27+C52+C61+C75</f>
        <v>54630020</v>
      </c>
      <c r="D76" s="87">
        <f t="shared" ref="D76:E76" si="26">D26+D27+D52+D61+D75</f>
        <v>0</v>
      </c>
      <c r="E76" s="87">
        <f t="shared" si="26"/>
        <v>0</v>
      </c>
      <c r="F76" s="103">
        <f t="shared" si="22"/>
        <v>54630020</v>
      </c>
      <c r="G76" s="121">
        <f>G26+G27+G52+G61+G75</f>
        <v>54666891</v>
      </c>
      <c r="H76" s="87">
        <f t="shared" ref="H76:I76" si="27">H26+H27+H52+H61+H75</f>
        <v>0</v>
      </c>
      <c r="I76" s="87">
        <f t="shared" si="27"/>
        <v>0</v>
      </c>
      <c r="J76" s="122">
        <f t="shared" si="23"/>
        <v>54666891</v>
      </c>
    </row>
    <row r="77" spans="1:10" x14ac:dyDescent="0.25">
      <c r="A77" s="26" t="s">
        <v>116</v>
      </c>
      <c r="B77" s="22" t="s">
        <v>117</v>
      </c>
      <c r="C77" s="73">
        <v>0</v>
      </c>
      <c r="D77" s="74">
        <v>0</v>
      </c>
      <c r="E77" s="74">
        <v>0</v>
      </c>
      <c r="F77" s="101">
        <f t="shared" si="22"/>
        <v>0</v>
      </c>
      <c r="G77" s="117">
        <v>0</v>
      </c>
      <c r="H77" s="74">
        <v>0</v>
      </c>
      <c r="I77" s="74">
        <v>0</v>
      </c>
      <c r="J77" s="118">
        <f t="shared" si="23"/>
        <v>0</v>
      </c>
    </row>
    <row r="78" spans="1:10" x14ac:dyDescent="0.25">
      <c r="A78" s="26" t="s">
        <v>331</v>
      </c>
      <c r="B78" s="22" t="s">
        <v>118</v>
      </c>
      <c r="C78" s="73">
        <v>0</v>
      </c>
      <c r="D78" s="74">
        <v>0</v>
      </c>
      <c r="E78" s="74">
        <v>0</v>
      </c>
      <c r="F78" s="101">
        <f t="shared" si="22"/>
        <v>0</v>
      </c>
      <c r="G78" s="117">
        <v>0</v>
      </c>
      <c r="H78" s="74">
        <v>0</v>
      </c>
      <c r="I78" s="74">
        <v>0</v>
      </c>
      <c r="J78" s="118">
        <f t="shared" si="23"/>
        <v>0</v>
      </c>
    </row>
    <row r="79" spans="1:10" x14ac:dyDescent="0.25">
      <c r="A79" s="26" t="s">
        <v>119</v>
      </c>
      <c r="B79" s="22" t="s">
        <v>120</v>
      </c>
      <c r="C79" s="73">
        <v>0</v>
      </c>
      <c r="D79" s="74">
        <v>0</v>
      </c>
      <c r="E79" s="74">
        <v>0</v>
      </c>
      <c r="F79" s="101">
        <f t="shared" si="22"/>
        <v>0</v>
      </c>
      <c r="G79" s="117">
        <v>0</v>
      </c>
      <c r="H79" s="74">
        <v>0</v>
      </c>
      <c r="I79" s="74">
        <v>0</v>
      </c>
      <c r="J79" s="118">
        <f t="shared" si="23"/>
        <v>0</v>
      </c>
    </row>
    <row r="80" spans="1:10" x14ac:dyDescent="0.25">
      <c r="A80" s="26" t="s">
        <v>121</v>
      </c>
      <c r="B80" s="22" t="s">
        <v>122</v>
      </c>
      <c r="C80" s="73">
        <v>100000</v>
      </c>
      <c r="D80" s="74">
        <v>0</v>
      </c>
      <c r="E80" s="74">
        <v>0</v>
      </c>
      <c r="F80" s="101">
        <f t="shared" si="22"/>
        <v>100000</v>
      </c>
      <c r="G80" s="117">
        <v>250000</v>
      </c>
      <c r="H80" s="74">
        <v>0</v>
      </c>
      <c r="I80" s="74">
        <v>0</v>
      </c>
      <c r="J80" s="118">
        <f t="shared" si="23"/>
        <v>250000</v>
      </c>
    </row>
    <row r="81" spans="1:10" x14ac:dyDescent="0.25">
      <c r="A81" s="5" t="s">
        <v>123</v>
      </c>
      <c r="B81" s="22" t="s">
        <v>124</v>
      </c>
      <c r="C81" s="73">
        <v>0</v>
      </c>
      <c r="D81" s="74">
        <v>0</v>
      </c>
      <c r="E81" s="74">
        <v>0</v>
      </c>
      <c r="F81" s="101">
        <f t="shared" si="22"/>
        <v>0</v>
      </c>
      <c r="G81" s="117">
        <v>0</v>
      </c>
      <c r="H81" s="74">
        <v>0</v>
      </c>
      <c r="I81" s="74">
        <v>0</v>
      </c>
      <c r="J81" s="118">
        <f t="shared" si="23"/>
        <v>0</v>
      </c>
    </row>
    <row r="82" spans="1:10" x14ac:dyDescent="0.25">
      <c r="A82" s="5" t="s">
        <v>125</v>
      </c>
      <c r="B82" s="22" t="s">
        <v>126</v>
      </c>
      <c r="C82" s="73">
        <v>0</v>
      </c>
      <c r="D82" s="74">
        <v>0</v>
      </c>
      <c r="E82" s="74">
        <v>0</v>
      </c>
      <c r="F82" s="101">
        <f t="shared" si="22"/>
        <v>0</v>
      </c>
      <c r="G82" s="117">
        <v>0</v>
      </c>
      <c r="H82" s="74">
        <v>0</v>
      </c>
      <c r="I82" s="74">
        <v>0</v>
      </c>
      <c r="J82" s="118">
        <f t="shared" si="23"/>
        <v>0</v>
      </c>
    </row>
    <row r="83" spans="1:10" x14ac:dyDescent="0.25">
      <c r="A83" s="5" t="s">
        <v>127</v>
      </c>
      <c r="B83" s="22" t="s">
        <v>128</v>
      </c>
      <c r="C83" s="73">
        <v>27000</v>
      </c>
      <c r="D83" s="74">
        <v>0</v>
      </c>
      <c r="E83" s="74">
        <v>0</v>
      </c>
      <c r="F83" s="101">
        <f t="shared" si="22"/>
        <v>27000</v>
      </c>
      <c r="G83" s="117">
        <v>27000</v>
      </c>
      <c r="H83" s="74">
        <v>0</v>
      </c>
      <c r="I83" s="74">
        <v>0</v>
      </c>
      <c r="J83" s="118">
        <f t="shared" si="23"/>
        <v>27000</v>
      </c>
    </row>
    <row r="84" spans="1:10" x14ac:dyDescent="0.25">
      <c r="A84" s="32" t="s">
        <v>306</v>
      </c>
      <c r="B84" s="34" t="s">
        <v>129</v>
      </c>
      <c r="C84" s="71">
        <f>SUM(C77:C83)</f>
        <v>127000</v>
      </c>
      <c r="D84" s="72">
        <f t="shared" ref="D84:E84" si="28">SUM(D77:D83)</f>
        <v>0</v>
      </c>
      <c r="E84" s="72">
        <f t="shared" si="28"/>
        <v>0</v>
      </c>
      <c r="F84" s="102">
        <f t="shared" si="22"/>
        <v>127000</v>
      </c>
      <c r="G84" s="119">
        <f>SUM(G77:G83)</f>
        <v>277000</v>
      </c>
      <c r="H84" s="72">
        <f t="shared" ref="H84:I84" si="29">SUM(H77:H83)</f>
        <v>0</v>
      </c>
      <c r="I84" s="72">
        <f t="shared" si="29"/>
        <v>0</v>
      </c>
      <c r="J84" s="120">
        <f t="shared" si="23"/>
        <v>277000</v>
      </c>
    </row>
    <row r="85" spans="1:10" x14ac:dyDescent="0.25">
      <c r="A85" s="11" t="s">
        <v>130</v>
      </c>
      <c r="B85" s="22" t="s">
        <v>131</v>
      </c>
      <c r="C85" s="73">
        <v>0</v>
      </c>
      <c r="D85" s="74">
        <v>0</v>
      </c>
      <c r="E85" s="74">
        <v>0</v>
      </c>
      <c r="F85" s="101">
        <f t="shared" si="22"/>
        <v>0</v>
      </c>
      <c r="G85" s="117">
        <v>0</v>
      </c>
      <c r="H85" s="74">
        <v>0</v>
      </c>
      <c r="I85" s="74">
        <v>0</v>
      </c>
      <c r="J85" s="118">
        <f t="shared" si="23"/>
        <v>0</v>
      </c>
    </row>
    <row r="86" spans="1:10" x14ac:dyDescent="0.25">
      <c r="A86" s="11" t="s">
        <v>132</v>
      </c>
      <c r="B86" s="22" t="s">
        <v>133</v>
      </c>
      <c r="C86" s="73">
        <v>0</v>
      </c>
      <c r="D86" s="74">
        <v>0</v>
      </c>
      <c r="E86" s="74">
        <v>0</v>
      </c>
      <c r="F86" s="101">
        <f t="shared" si="22"/>
        <v>0</v>
      </c>
      <c r="G86" s="117">
        <v>0</v>
      </c>
      <c r="H86" s="74">
        <v>0</v>
      </c>
      <c r="I86" s="74">
        <v>0</v>
      </c>
      <c r="J86" s="118">
        <f t="shared" si="23"/>
        <v>0</v>
      </c>
    </row>
    <row r="87" spans="1:10" x14ac:dyDescent="0.25">
      <c r="A87" s="11" t="s">
        <v>134</v>
      </c>
      <c r="B87" s="22" t="s">
        <v>135</v>
      </c>
      <c r="C87" s="73">
        <v>0</v>
      </c>
      <c r="D87" s="74">
        <v>0</v>
      </c>
      <c r="E87" s="74">
        <v>0</v>
      </c>
      <c r="F87" s="101">
        <f t="shared" si="22"/>
        <v>0</v>
      </c>
      <c r="G87" s="117">
        <v>0</v>
      </c>
      <c r="H87" s="74">
        <v>0</v>
      </c>
      <c r="I87" s="74">
        <v>0</v>
      </c>
      <c r="J87" s="118">
        <f t="shared" si="23"/>
        <v>0</v>
      </c>
    </row>
    <row r="88" spans="1:10" x14ac:dyDescent="0.25">
      <c r="A88" s="11" t="s">
        <v>136</v>
      </c>
      <c r="B88" s="22" t="s">
        <v>137</v>
      </c>
      <c r="C88" s="73">
        <v>0</v>
      </c>
      <c r="D88" s="74">
        <v>0</v>
      </c>
      <c r="E88" s="74">
        <v>0</v>
      </c>
      <c r="F88" s="101">
        <f t="shared" si="22"/>
        <v>0</v>
      </c>
      <c r="G88" s="117">
        <v>0</v>
      </c>
      <c r="H88" s="74">
        <v>0</v>
      </c>
      <c r="I88" s="74">
        <v>0</v>
      </c>
      <c r="J88" s="118">
        <f t="shared" si="23"/>
        <v>0</v>
      </c>
    </row>
    <row r="89" spans="1:10" x14ac:dyDescent="0.25">
      <c r="A89" s="31" t="s">
        <v>307</v>
      </c>
      <c r="B89" s="34" t="s">
        <v>138</v>
      </c>
      <c r="C89" s="71">
        <f>SUM(C85:C88)</f>
        <v>0</v>
      </c>
      <c r="D89" s="72">
        <f t="shared" ref="D89:E89" si="30">SUM(D85:D88)</f>
        <v>0</v>
      </c>
      <c r="E89" s="72">
        <f t="shared" si="30"/>
        <v>0</v>
      </c>
      <c r="F89" s="102">
        <f t="shared" si="22"/>
        <v>0</v>
      </c>
      <c r="G89" s="119">
        <f>SUM(G85:G88)</f>
        <v>0</v>
      </c>
      <c r="H89" s="72">
        <f t="shared" ref="H89:I89" si="31">SUM(H85:H88)</f>
        <v>0</v>
      </c>
      <c r="I89" s="72">
        <f t="shared" si="31"/>
        <v>0</v>
      </c>
      <c r="J89" s="120">
        <f t="shared" si="23"/>
        <v>0</v>
      </c>
    </row>
    <row r="90" spans="1:10" ht="30" x14ac:dyDescent="0.25">
      <c r="A90" s="11" t="s">
        <v>139</v>
      </c>
      <c r="B90" s="22" t="s">
        <v>140</v>
      </c>
      <c r="C90" s="73">
        <v>0</v>
      </c>
      <c r="D90" s="74">
        <v>0</v>
      </c>
      <c r="E90" s="74">
        <v>0</v>
      </c>
      <c r="F90" s="101">
        <f t="shared" si="22"/>
        <v>0</v>
      </c>
      <c r="G90" s="117">
        <v>0</v>
      </c>
      <c r="H90" s="74">
        <v>0</v>
      </c>
      <c r="I90" s="74">
        <v>0</v>
      </c>
      <c r="J90" s="118">
        <f t="shared" si="23"/>
        <v>0</v>
      </c>
    </row>
    <row r="91" spans="1:10" ht="30" x14ac:dyDescent="0.25">
      <c r="A91" s="11" t="s">
        <v>332</v>
      </c>
      <c r="B91" s="22" t="s">
        <v>141</v>
      </c>
      <c r="C91" s="73">
        <v>0</v>
      </c>
      <c r="D91" s="74">
        <v>0</v>
      </c>
      <c r="E91" s="74">
        <v>0</v>
      </c>
      <c r="F91" s="101">
        <f t="shared" si="22"/>
        <v>0</v>
      </c>
      <c r="G91" s="117">
        <v>0</v>
      </c>
      <c r="H91" s="74">
        <v>0</v>
      </c>
      <c r="I91" s="74">
        <v>0</v>
      </c>
      <c r="J91" s="118">
        <f t="shared" si="23"/>
        <v>0</v>
      </c>
    </row>
    <row r="92" spans="1:10" ht="30" x14ac:dyDescent="0.25">
      <c r="A92" s="11" t="s">
        <v>333</v>
      </c>
      <c r="B92" s="22" t="s">
        <v>142</v>
      </c>
      <c r="C92" s="73">
        <v>0</v>
      </c>
      <c r="D92" s="74">
        <v>0</v>
      </c>
      <c r="E92" s="74">
        <v>0</v>
      </c>
      <c r="F92" s="101">
        <f t="shared" si="22"/>
        <v>0</v>
      </c>
      <c r="G92" s="117">
        <v>0</v>
      </c>
      <c r="H92" s="74">
        <v>0</v>
      </c>
      <c r="I92" s="74">
        <v>0</v>
      </c>
      <c r="J92" s="118">
        <f t="shared" si="23"/>
        <v>0</v>
      </c>
    </row>
    <row r="93" spans="1:10" x14ac:dyDescent="0.25">
      <c r="A93" s="11" t="s">
        <v>334</v>
      </c>
      <c r="B93" s="22" t="s">
        <v>143</v>
      </c>
      <c r="C93" s="73">
        <v>0</v>
      </c>
      <c r="D93" s="74">
        <v>0</v>
      </c>
      <c r="E93" s="74">
        <v>0</v>
      </c>
      <c r="F93" s="101">
        <f t="shared" si="22"/>
        <v>0</v>
      </c>
      <c r="G93" s="117">
        <v>0</v>
      </c>
      <c r="H93" s="74">
        <v>0</v>
      </c>
      <c r="I93" s="74">
        <v>0</v>
      </c>
      <c r="J93" s="118">
        <f t="shared" si="23"/>
        <v>0</v>
      </c>
    </row>
    <row r="94" spans="1:10" ht="30" x14ac:dyDescent="0.25">
      <c r="A94" s="11" t="s">
        <v>335</v>
      </c>
      <c r="B94" s="22" t="s">
        <v>144</v>
      </c>
      <c r="C94" s="73">
        <v>0</v>
      </c>
      <c r="D94" s="74">
        <v>0</v>
      </c>
      <c r="E94" s="74">
        <v>0</v>
      </c>
      <c r="F94" s="101">
        <f t="shared" si="22"/>
        <v>0</v>
      </c>
      <c r="G94" s="117">
        <v>0</v>
      </c>
      <c r="H94" s="74">
        <v>0</v>
      </c>
      <c r="I94" s="74">
        <v>0</v>
      </c>
      <c r="J94" s="118">
        <f t="shared" si="23"/>
        <v>0</v>
      </c>
    </row>
    <row r="95" spans="1:10" ht="30" x14ac:dyDescent="0.25">
      <c r="A95" s="11" t="s">
        <v>336</v>
      </c>
      <c r="B95" s="22" t="s">
        <v>145</v>
      </c>
      <c r="C95" s="73">
        <v>0</v>
      </c>
      <c r="D95" s="74">
        <v>0</v>
      </c>
      <c r="E95" s="74">
        <v>0</v>
      </c>
      <c r="F95" s="101">
        <f t="shared" si="22"/>
        <v>0</v>
      </c>
      <c r="G95" s="117">
        <v>0</v>
      </c>
      <c r="H95" s="74">
        <v>0</v>
      </c>
      <c r="I95" s="74">
        <v>0</v>
      </c>
      <c r="J95" s="118">
        <f t="shared" si="23"/>
        <v>0</v>
      </c>
    </row>
    <row r="96" spans="1:10" x14ac:dyDescent="0.25">
      <c r="A96" s="11" t="s">
        <v>146</v>
      </c>
      <c r="B96" s="22" t="s">
        <v>147</v>
      </c>
      <c r="C96" s="73">
        <v>0</v>
      </c>
      <c r="D96" s="74">
        <v>0</v>
      </c>
      <c r="E96" s="74">
        <v>0</v>
      </c>
      <c r="F96" s="101">
        <f t="shared" si="22"/>
        <v>0</v>
      </c>
      <c r="G96" s="117">
        <v>0</v>
      </c>
      <c r="H96" s="74">
        <v>0</v>
      </c>
      <c r="I96" s="74">
        <v>0</v>
      </c>
      <c r="J96" s="118">
        <f t="shared" si="23"/>
        <v>0</v>
      </c>
    </row>
    <row r="97" spans="1:10" x14ac:dyDescent="0.25">
      <c r="A97" s="11" t="s">
        <v>414</v>
      </c>
      <c r="B97" s="22" t="s">
        <v>148</v>
      </c>
      <c r="C97" s="73">
        <v>0</v>
      </c>
      <c r="D97" s="74">
        <v>0</v>
      </c>
      <c r="E97" s="74">
        <v>0</v>
      </c>
      <c r="F97" s="101">
        <f t="shared" si="22"/>
        <v>0</v>
      </c>
      <c r="G97" s="117">
        <v>0</v>
      </c>
      <c r="H97" s="74">
        <v>0</v>
      </c>
      <c r="I97" s="74">
        <v>0</v>
      </c>
      <c r="J97" s="118">
        <f t="shared" si="23"/>
        <v>0</v>
      </c>
    </row>
    <row r="98" spans="1:10" x14ac:dyDescent="0.25">
      <c r="A98" s="11" t="s">
        <v>415</v>
      </c>
      <c r="B98" s="22" t="s">
        <v>416</v>
      </c>
      <c r="C98" s="73">
        <v>0</v>
      </c>
      <c r="D98" s="74">
        <v>0</v>
      </c>
      <c r="E98" s="74">
        <v>0</v>
      </c>
      <c r="F98" s="101">
        <f t="shared" si="22"/>
        <v>0</v>
      </c>
      <c r="G98" s="117">
        <v>0</v>
      </c>
      <c r="H98" s="74">
        <v>0</v>
      </c>
      <c r="I98" s="74">
        <v>0</v>
      </c>
      <c r="J98" s="118">
        <f t="shared" si="23"/>
        <v>0</v>
      </c>
    </row>
    <row r="99" spans="1:10" x14ac:dyDescent="0.25">
      <c r="A99" s="31" t="s">
        <v>308</v>
      </c>
      <c r="B99" s="34" t="s">
        <v>149</v>
      </c>
      <c r="C99" s="71">
        <f>SUM(C90:C98)</f>
        <v>0</v>
      </c>
      <c r="D99" s="72">
        <f t="shared" ref="D99:E99" si="32">SUM(D90:D98)</f>
        <v>0</v>
      </c>
      <c r="E99" s="72">
        <f t="shared" si="32"/>
        <v>0</v>
      </c>
      <c r="F99" s="102">
        <f t="shared" si="22"/>
        <v>0</v>
      </c>
      <c r="G99" s="119">
        <f>SUM(G90:G98)</f>
        <v>0</v>
      </c>
      <c r="H99" s="72">
        <f t="shared" ref="H99:I99" si="33">SUM(H90:H98)</f>
        <v>0</v>
      </c>
      <c r="I99" s="72">
        <f t="shared" si="33"/>
        <v>0</v>
      </c>
      <c r="J99" s="120">
        <f t="shared" si="23"/>
        <v>0</v>
      </c>
    </row>
    <row r="100" spans="1:10" ht="15.75" x14ac:dyDescent="0.25">
      <c r="A100" s="84" t="s">
        <v>7</v>
      </c>
      <c r="B100" s="85"/>
      <c r="C100" s="87">
        <f>C84+C89+C99</f>
        <v>127000</v>
      </c>
      <c r="D100" s="87">
        <f t="shared" ref="D100:E100" si="34">D84+D89+D99</f>
        <v>0</v>
      </c>
      <c r="E100" s="87">
        <f t="shared" si="34"/>
        <v>0</v>
      </c>
      <c r="F100" s="103">
        <f t="shared" si="22"/>
        <v>127000</v>
      </c>
      <c r="G100" s="121">
        <f>G84+G89+G99</f>
        <v>277000</v>
      </c>
      <c r="H100" s="87">
        <f t="shared" ref="H100:I100" si="35">H84+H89+H99</f>
        <v>0</v>
      </c>
      <c r="I100" s="87">
        <f t="shared" si="35"/>
        <v>0</v>
      </c>
      <c r="J100" s="122">
        <f t="shared" si="23"/>
        <v>277000</v>
      </c>
    </row>
    <row r="101" spans="1:10" ht="15.75" x14ac:dyDescent="0.25">
      <c r="A101" s="59" t="s">
        <v>341</v>
      </c>
      <c r="B101" s="60" t="s">
        <v>150</v>
      </c>
      <c r="C101" s="79">
        <f>C26+C27+C52+C61+C75+C84+C89+C99</f>
        <v>54757020</v>
      </c>
      <c r="D101" s="80">
        <f>D26+D27+D52+D61+D75+D84+D89+D99</f>
        <v>0</v>
      </c>
      <c r="E101" s="80">
        <f>E26+E27+E52+E61+E75+E84+E89+E99</f>
        <v>0</v>
      </c>
      <c r="F101" s="104">
        <f t="shared" si="22"/>
        <v>54757020</v>
      </c>
      <c r="G101" s="123">
        <f>G26+G27+G52+G61+G75+G84+G89+G99</f>
        <v>54943891</v>
      </c>
      <c r="H101" s="80">
        <f>H26+H27+H52+H61+H75+H84+H89+H99</f>
        <v>0</v>
      </c>
      <c r="I101" s="80">
        <f>I26+I27+I52+I61+I75+I84+I89+I99</f>
        <v>0</v>
      </c>
      <c r="J101" s="124">
        <f t="shared" si="23"/>
        <v>54943891</v>
      </c>
    </row>
    <row r="102" spans="1:10" x14ac:dyDescent="0.25">
      <c r="A102" s="11" t="s">
        <v>417</v>
      </c>
      <c r="B102" s="4" t="s">
        <v>151</v>
      </c>
      <c r="C102" s="73">
        <v>0</v>
      </c>
      <c r="D102" s="74">
        <v>0</v>
      </c>
      <c r="E102" s="74">
        <v>0</v>
      </c>
      <c r="F102" s="101">
        <f t="shared" si="22"/>
        <v>0</v>
      </c>
      <c r="G102" s="117">
        <v>0</v>
      </c>
      <c r="H102" s="74">
        <v>0</v>
      </c>
      <c r="I102" s="74">
        <v>0</v>
      </c>
      <c r="J102" s="118">
        <f t="shared" si="23"/>
        <v>0</v>
      </c>
    </row>
    <row r="103" spans="1:10" x14ac:dyDescent="0.25">
      <c r="A103" s="11" t="s">
        <v>152</v>
      </c>
      <c r="B103" s="4" t="s">
        <v>153</v>
      </c>
      <c r="C103" s="73">
        <v>0</v>
      </c>
      <c r="D103" s="74">
        <v>0</v>
      </c>
      <c r="E103" s="74">
        <v>0</v>
      </c>
      <c r="F103" s="101">
        <f t="shared" si="22"/>
        <v>0</v>
      </c>
      <c r="G103" s="117">
        <v>0</v>
      </c>
      <c r="H103" s="74">
        <v>0</v>
      </c>
      <c r="I103" s="74">
        <v>0</v>
      </c>
      <c r="J103" s="118">
        <f t="shared" si="23"/>
        <v>0</v>
      </c>
    </row>
    <row r="104" spans="1:10" x14ac:dyDescent="0.25">
      <c r="A104" s="11" t="s">
        <v>424</v>
      </c>
      <c r="B104" s="4" t="s">
        <v>154</v>
      </c>
      <c r="C104" s="73">
        <v>0</v>
      </c>
      <c r="D104" s="74">
        <v>0</v>
      </c>
      <c r="E104" s="74">
        <v>0</v>
      </c>
      <c r="F104" s="101">
        <f t="shared" si="22"/>
        <v>0</v>
      </c>
      <c r="G104" s="117">
        <v>0</v>
      </c>
      <c r="H104" s="74">
        <v>0</v>
      </c>
      <c r="I104" s="74">
        <v>0</v>
      </c>
      <c r="J104" s="118">
        <f t="shared" si="23"/>
        <v>0</v>
      </c>
    </row>
    <row r="105" spans="1:10" x14ac:dyDescent="0.25">
      <c r="A105" s="13" t="s">
        <v>309</v>
      </c>
      <c r="B105" s="6" t="s">
        <v>155</v>
      </c>
      <c r="C105" s="71">
        <v>0</v>
      </c>
      <c r="D105" s="72">
        <f t="shared" ref="D105:E105" si="36">SUM(D102:D104)</f>
        <v>0</v>
      </c>
      <c r="E105" s="72">
        <f t="shared" si="36"/>
        <v>0</v>
      </c>
      <c r="F105" s="102">
        <f t="shared" si="22"/>
        <v>0</v>
      </c>
      <c r="G105" s="119">
        <v>0</v>
      </c>
      <c r="H105" s="72">
        <f t="shared" ref="H105:I105" si="37">SUM(H102:H104)</f>
        <v>0</v>
      </c>
      <c r="I105" s="72">
        <f t="shared" si="37"/>
        <v>0</v>
      </c>
      <c r="J105" s="120">
        <f t="shared" si="23"/>
        <v>0</v>
      </c>
    </row>
    <row r="106" spans="1:10" x14ac:dyDescent="0.25">
      <c r="A106" s="27" t="s">
        <v>337</v>
      </c>
      <c r="B106" s="4" t="s">
        <v>156</v>
      </c>
      <c r="C106" s="73">
        <v>0</v>
      </c>
      <c r="D106" s="74">
        <v>0</v>
      </c>
      <c r="E106" s="74">
        <v>0</v>
      </c>
      <c r="F106" s="101">
        <f t="shared" si="22"/>
        <v>0</v>
      </c>
      <c r="G106" s="117">
        <v>0</v>
      </c>
      <c r="H106" s="74">
        <v>0</v>
      </c>
      <c r="I106" s="74">
        <v>0</v>
      </c>
      <c r="J106" s="118">
        <f t="shared" si="23"/>
        <v>0</v>
      </c>
    </row>
    <row r="107" spans="1:10" x14ac:dyDescent="0.25">
      <c r="A107" s="27" t="s">
        <v>425</v>
      </c>
      <c r="B107" s="4" t="s">
        <v>157</v>
      </c>
      <c r="C107" s="73">
        <v>0</v>
      </c>
      <c r="D107" s="74">
        <v>0</v>
      </c>
      <c r="E107" s="74">
        <v>0</v>
      </c>
      <c r="F107" s="101">
        <f t="shared" si="22"/>
        <v>0</v>
      </c>
      <c r="G107" s="117">
        <v>0</v>
      </c>
      <c r="H107" s="74">
        <v>0</v>
      </c>
      <c r="I107" s="74">
        <v>0</v>
      </c>
      <c r="J107" s="118">
        <f t="shared" si="23"/>
        <v>0</v>
      </c>
    </row>
    <row r="108" spans="1:10" x14ac:dyDescent="0.25">
      <c r="A108" s="11" t="s">
        <v>426</v>
      </c>
      <c r="B108" s="4" t="s">
        <v>158</v>
      </c>
      <c r="C108" s="73">
        <v>0</v>
      </c>
      <c r="D108" s="74">
        <v>0</v>
      </c>
      <c r="E108" s="74">
        <v>0</v>
      </c>
      <c r="F108" s="101">
        <f t="shared" si="22"/>
        <v>0</v>
      </c>
      <c r="G108" s="117">
        <v>0</v>
      </c>
      <c r="H108" s="74">
        <v>0</v>
      </c>
      <c r="I108" s="74">
        <v>0</v>
      </c>
      <c r="J108" s="118">
        <f t="shared" si="23"/>
        <v>0</v>
      </c>
    </row>
    <row r="109" spans="1:10" x14ac:dyDescent="0.25">
      <c r="A109" s="11" t="s">
        <v>427</v>
      </c>
      <c r="B109" s="4" t="s">
        <v>159</v>
      </c>
      <c r="C109" s="73">
        <v>0</v>
      </c>
      <c r="D109" s="74">
        <v>0</v>
      </c>
      <c r="E109" s="74">
        <v>0</v>
      </c>
      <c r="F109" s="101">
        <f t="shared" si="22"/>
        <v>0</v>
      </c>
      <c r="G109" s="117">
        <v>0</v>
      </c>
      <c r="H109" s="74">
        <v>0</v>
      </c>
      <c r="I109" s="74">
        <v>0</v>
      </c>
      <c r="J109" s="118">
        <f t="shared" si="23"/>
        <v>0</v>
      </c>
    </row>
    <row r="110" spans="1:10" x14ac:dyDescent="0.25">
      <c r="A110" s="11" t="s">
        <v>430</v>
      </c>
      <c r="B110" s="4" t="s">
        <v>428</v>
      </c>
      <c r="C110" s="73">
        <v>0</v>
      </c>
      <c r="D110" s="74">
        <v>0</v>
      </c>
      <c r="E110" s="74">
        <v>0</v>
      </c>
      <c r="F110" s="101">
        <f t="shared" si="22"/>
        <v>0</v>
      </c>
      <c r="G110" s="117">
        <v>0</v>
      </c>
      <c r="H110" s="74">
        <v>0</v>
      </c>
      <c r="I110" s="74">
        <v>0</v>
      </c>
      <c r="J110" s="118">
        <f t="shared" si="23"/>
        <v>0</v>
      </c>
    </row>
    <row r="111" spans="1:10" x14ac:dyDescent="0.25">
      <c r="A111" s="11" t="s">
        <v>431</v>
      </c>
      <c r="B111" s="4" t="s">
        <v>429</v>
      </c>
      <c r="C111" s="73">
        <v>0</v>
      </c>
      <c r="D111" s="74">
        <v>0</v>
      </c>
      <c r="E111" s="74">
        <v>0</v>
      </c>
      <c r="F111" s="101">
        <f t="shared" si="22"/>
        <v>0</v>
      </c>
      <c r="G111" s="117">
        <v>0</v>
      </c>
      <c r="H111" s="74">
        <v>0</v>
      </c>
      <c r="I111" s="74">
        <v>0</v>
      </c>
      <c r="J111" s="118">
        <f t="shared" si="23"/>
        <v>0</v>
      </c>
    </row>
    <row r="112" spans="1:10" x14ac:dyDescent="0.25">
      <c r="A112" s="12" t="s">
        <v>310</v>
      </c>
      <c r="B112" s="6" t="s">
        <v>160</v>
      </c>
      <c r="C112" s="71">
        <v>0</v>
      </c>
      <c r="D112" s="72">
        <f t="shared" ref="D112:E112" si="38">SUM(D106:D111)</f>
        <v>0</v>
      </c>
      <c r="E112" s="72">
        <f t="shared" si="38"/>
        <v>0</v>
      </c>
      <c r="F112" s="102">
        <f t="shared" si="22"/>
        <v>0</v>
      </c>
      <c r="G112" s="119">
        <v>0</v>
      </c>
      <c r="H112" s="72">
        <f t="shared" ref="H112:I112" si="39">SUM(H106:H111)</f>
        <v>0</v>
      </c>
      <c r="I112" s="72">
        <f t="shared" si="39"/>
        <v>0</v>
      </c>
      <c r="J112" s="120">
        <f t="shared" si="23"/>
        <v>0</v>
      </c>
    </row>
    <row r="113" spans="1:10" x14ac:dyDescent="0.25">
      <c r="A113" s="12" t="s">
        <v>161</v>
      </c>
      <c r="B113" s="6" t="s">
        <v>162</v>
      </c>
      <c r="C113" s="71">
        <v>0</v>
      </c>
      <c r="D113" s="72">
        <v>0</v>
      </c>
      <c r="E113" s="72">
        <v>0</v>
      </c>
      <c r="F113" s="102">
        <f t="shared" si="22"/>
        <v>0</v>
      </c>
      <c r="G113" s="119">
        <v>0</v>
      </c>
      <c r="H113" s="72">
        <v>0</v>
      </c>
      <c r="I113" s="72">
        <v>0</v>
      </c>
      <c r="J113" s="120">
        <f t="shared" si="23"/>
        <v>0</v>
      </c>
    </row>
    <row r="114" spans="1:10" x14ac:dyDescent="0.25">
      <c r="A114" s="12" t="s">
        <v>163</v>
      </c>
      <c r="B114" s="6" t="s">
        <v>164</v>
      </c>
      <c r="C114" s="71">
        <v>0</v>
      </c>
      <c r="D114" s="72">
        <v>0</v>
      </c>
      <c r="E114" s="72">
        <v>0</v>
      </c>
      <c r="F114" s="102">
        <f t="shared" si="22"/>
        <v>0</v>
      </c>
      <c r="G114" s="119">
        <v>0</v>
      </c>
      <c r="H114" s="72">
        <v>0</v>
      </c>
      <c r="I114" s="72">
        <v>0</v>
      </c>
      <c r="J114" s="120">
        <f t="shared" si="23"/>
        <v>0</v>
      </c>
    </row>
    <row r="115" spans="1:10" x14ac:dyDescent="0.25">
      <c r="A115" s="12" t="s">
        <v>165</v>
      </c>
      <c r="B115" s="6" t="s">
        <v>166</v>
      </c>
      <c r="C115" s="71">
        <v>0</v>
      </c>
      <c r="D115" s="72">
        <f t="shared" ref="D115:E115" si="40">SUM(D113:D114)</f>
        <v>0</v>
      </c>
      <c r="E115" s="72">
        <f t="shared" si="40"/>
        <v>0</v>
      </c>
      <c r="F115" s="102">
        <f t="shared" si="22"/>
        <v>0</v>
      </c>
      <c r="G115" s="119">
        <v>0</v>
      </c>
      <c r="H115" s="72">
        <f t="shared" ref="H115:I115" si="41">SUM(H113:H114)</f>
        <v>0</v>
      </c>
      <c r="I115" s="72">
        <f t="shared" si="41"/>
        <v>0</v>
      </c>
      <c r="J115" s="120">
        <f t="shared" si="23"/>
        <v>0</v>
      </c>
    </row>
    <row r="116" spans="1:10" x14ac:dyDescent="0.25">
      <c r="A116" s="12" t="s">
        <v>432</v>
      </c>
      <c r="B116" s="6" t="s">
        <v>167</v>
      </c>
      <c r="C116" s="71">
        <v>0</v>
      </c>
      <c r="D116" s="75">
        <v>0</v>
      </c>
      <c r="E116" s="75">
        <v>0</v>
      </c>
      <c r="F116" s="102">
        <f t="shared" si="22"/>
        <v>0</v>
      </c>
      <c r="G116" s="119">
        <v>0</v>
      </c>
      <c r="H116" s="75">
        <v>0</v>
      </c>
      <c r="I116" s="75">
        <v>0</v>
      </c>
      <c r="J116" s="120">
        <f t="shared" si="23"/>
        <v>0</v>
      </c>
    </row>
    <row r="117" spans="1:10" x14ac:dyDescent="0.25">
      <c r="A117" s="12" t="s">
        <v>168</v>
      </c>
      <c r="B117" s="6" t="s">
        <v>169</v>
      </c>
      <c r="C117" s="71">
        <v>0</v>
      </c>
      <c r="D117" s="75">
        <v>0</v>
      </c>
      <c r="E117" s="75">
        <v>0</v>
      </c>
      <c r="F117" s="102">
        <f t="shared" si="22"/>
        <v>0</v>
      </c>
      <c r="G117" s="119">
        <v>0</v>
      </c>
      <c r="H117" s="75">
        <v>0</v>
      </c>
      <c r="I117" s="75">
        <v>0</v>
      </c>
      <c r="J117" s="120">
        <f t="shared" si="23"/>
        <v>0</v>
      </c>
    </row>
    <row r="118" spans="1:10" x14ac:dyDescent="0.25">
      <c r="A118" s="12" t="s">
        <v>170</v>
      </c>
      <c r="B118" s="6" t="s">
        <v>171</v>
      </c>
      <c r="C118" s="71">
        <v>0</v>
      </c>
      <c r="D118" s="75">
        <v>0</v>
      </c>
      <c r="E118" s="75">
        <v>0</v>
      </c>
      <c r="F118" s="102">
        <f t="shared" si="22"/>
        <v>0</v>
      </c>
      <c r="G118" s="119">
        <v>0</v>
      </c>
      <c r="H118" s="75">
        <v>0</v>
      </c>
      <c r="I118" s="75">
        <v>0</v>
      </c>
      <c r="J118" s="120">
        <f t="shared" si="23"/>
        <v>0</v>
      </c>
    </row>
    <row r="119" spans="1:10" x14ac:dyDescent="0.25">
      <c r="A119" s="27" t="s">
        <v>436</v>
      </c>
      <c r="B119" s="4" t="s">
        <v>433</v>
      </c>
      <c r="C119" s="71">
        <v>0</v>
      </c>
      <c r="D119" s="75">
        <v>0</v>
      </c>
      <c r="E119" s="75">
        <v>0</v>
      </c>
      <c r="F119" s="102">
        <f t="shared" si="22"/>
        <v>0</v>
      </c>
      <c r="G119" s="119">
        <v>0</v>
      </c>
      <c r="H119" s="75">
        <v>0</v>
      </c>
      <c r="I119" s="75">
        <v>0</v>
      </c>
      <c r="J119" s="120">
        <f t="shared" si="23"/>
        <v>0</v>
      </c>
    </row>
    <row r="120" spans="1:10" x14ac:dyDescent="0.25">
      <c r="A120" s="27" t="s">
        <v>437</v>
      </c>
      <c r="B120" s="4" t="s">
        <v>434</v>
      </c>
      <c r="C120" s="71">
        <v>0</v>
      </c>
      <c r="D120" s="75">
        <v>0</v>
      </c>
      <c r="E120" s="75">
        <v>0</v>
      </c>
      <c r="F120" s="102">
        <f t="shared" si="22"/>
        <v>0</v>
      </c>
      <c r="G120" s="119">
        <v>0</v>
      </c>
      <c r="H120" s="75">
        <v>0</v>
      </c>
      <c r="I120" s="75">
        <v>0</v>
      </c>
      <c r="J120" s="120">
        <f t="shared" si="23"/>
        <v>0</v>
      </c>
    </row>
    <row r="121" spans="1:10" x14ac:dyDescent="0.25">
      <c r="A121" s="12" t="s">
        <v>438</v>
      </c>
      <c r="B121" s="6" t="s">
        <v>435</v>
      </c>
      <c r="C121" s="71">
        <v>0</v>
      </c>
      <c r="D121" s="75">
        <v>0</v>
      </c>
      <c r="E121" s="75">
        <v>0</v>
      </c>
      <c r="F121" s="102">
        <f t="shared" si="22"/>
        <v>0</v>
      </c>
      <c r="G121" s="119">
        <v>0</v>
      </c>
      <c r="H121" s="75">
        <v>0</v>
      </c>
      <c r="I121" s="75">
        <v>0</v>
      </c>
      <c r="J121" s="120">
        <f t="shared" si="23"/>
        <v>0</v>
      </c>
    </row>
    <row r="122" spans="1:10" x14ac:dyDescent="0.25">
      <c r="A122" s="28" t="s">
        <v>311</v>
      </c>
      <c r="B122" s="29" t="s">
        <v>172</v>
      </c>
      <c r="C122" s="75">
        <f>C105+C112+C113+C114+C115+C116+C117+C118+C121</f>
        <v>0</v>
      </c>
      <c r="D122" s="75">
        <f t="shared" ref="D122:E122" si="42">D105+D112+D113+D114+D115+D116+D117+D121</f>
        <v>0</v>
      </c>
      <c r="E122" s="75">
        <f t="shared" si="42"/>
        <v>0</v>
      </c>
      <c r="F122" s="102">
        <f t="shared" si="22"/>
        <v>0</v>
      </c>
      <c r="G122" s="125">
        <f>G105+G112+G113+G114+G115+G116+G117+G118+G121</f>
        <v>0</v>
      </c>
      <c r="H122" s="75">
        <f t="shared" ref="H122:I122" si="43">H105+H112+H113+H114+H115+H116+H117+H121</f>
        <v>0</v>
      </c>
      <c r="I122" s="75">
        <f t="shared" si="43"/>
        <v>0</v>
      </c>
      <c r="J122" s="120">
        <f t="shared" si="23"/>
        <v>0</v>
      </c>
    </row>
    <row r="123" spans="1:10" x14ac:dyDescent="0.25">
      <c r="A123" s="27" t="s">
        <v>173</v>
      </c>
      <c r="B123" s="4" t="s">
        <v>174</v>
      </c>
      <c r="C123" s="73">
        <v>0</v>
      </c>
      <c r="D123" s="74">
        <v>0</v>
      </c>
      <c r="E123" s="74">
        <v>0</v>
      </c>
      <c r="F123" s="101">
        <f t="shared" si="22"/>
        <v>0</v>
      </c>
      <c r="G123" s="117">
        <v>0</v>
      </c>
      <c r="H123" s="74">
        <v>0</v>
      </c>
      <c r="I123" s="74">
        <v>0</v>
      </c>
      <c r="J123" s="118">
        <f t="shared" si="23"/>
        <v>0</v>
      </c>
    </row>
    <row r="124" spans="1:10" x14ac:dyDescent="0.25">
      <c r="A124" s="11" t="s">
        <v>175</v>
      </c>
      <c r="B124" s="4" t="s">
        <v>176</v>
      </c>
      <c r="C124" s="73">
        <v>0</v>
      </c>
      <c r="D124" s="74">
        <v>0</v>
      </c>
      <c r="E124" s="74">
        <v>0</v>
      </c>
      <c r="F124" s="101">
        <f t="shared" si="22"/>
        <v>0</v>
      </c>
      <c r="G124" s="117">
        <v>0</v>
      </c>
      <c r="H124" s="74">
        <v>0</v>
      </c>
      <c r="I124" s="74">
        <v>0</v>
      </c>
      <c r="J124" s="118">
        <f t="shared" si="23"/>
        <v>0</v>
      </c>
    </row>
    <row r="125" spans="1:10" x14ac:dyDescent="0.25">
      <c r="A125" s="27" t="s">
        <v>338</v>
      </c>
      <c r="B125" s="4" t="s">
        <v>177</v>
      </c>
      <c r="C125" s="73">
        <v>0</v>
      </c>
      <c r="D125" s="74">
        <v>0</v>
      </c>
      <c r="E125" s="74">
        <v>0</v>
      </c>
      <c r="F125" s="101">
        <f t="shared" si="22"/>
        <v>0</v>
      </c>
      <c r="G125" s="117">
        <v>0</v>
      </c>
      <c r="H125" s="74">
        <v>0</v>
      </c>
      <c r="I125" s="74">
        <v>0</v>
      </c>
      <c r="J125" s="118">
        <f t="shared" si="23"/>
        <v>0</v>
      </c>
    </row>
    <row r="126" spans="1:10" x14ac:dyDescent="0.25">
      <c r="A126" s="27" t="s">
        <v>439</v>
      </c>
      <c r="B126" s="4" t="s">
        <v>178</v>
      </c>
      <c r="C126" s="73">
        <v>0</v>
      </c>
      <c r="D126" s="74"/>
      <c r="E126" s="74"/>
      <c r="F126" s="101"/>
      <c r="G126" s="117">
        <v>0</v>
      </c>
      <c r="H126" s="74"/>
      <c r="I126" s="74"/>
      <c r="J126" s="118"/>
    </row>
    <row r="127" spans="1:10" x14ac:dyDescent="0.25">
      <c r="A127" s="27" t="s">
        <v>441</v>
      </c>
      <c r="B127" s="4" t="s">
        <v>440</v>
      </c>
      <c r="C127" s="73">
        <v>0</v>
      </c>
      <c r="D127" s="74">
        <v>0</v>
      </c>
      <c r="E127" s="74">
        <v>0</v>
      </c>
      <c r="F127" s="101">
        <f t="shared" si="22"/>
        <v>0</v>
      </c>
      <c r="G127" s="117">
        <v>0</v>
      </c>
      <c r="H127" s="74">
        <v>0</v>
      </c>
      <c r="I127" s="74">
        <v>0</v>
      </c>
      <c r="J127" s="118">
        <f t="shared" ref="J127:J128" si="44">SUM(G127:I127)</f>
        <v>0</v>
      </c>
    </row>
    <row r="128" spans="1:10" x14ac:dyDescent="0.25">
      <c r="A128" s="28" t="s">
        <v>312</v>
      </c>
      <c r="B128" s="29" t="s">
        <v>179</v>
      </c>
      <c r="C128" s="71">
        <f>SUM(C123:C127)</f>
        <v>0</v>
      </c>
      <c r="D128" s="72">
        <f t="shared" ref="D128:E128" si="45">SUM(D123:D127)</f>
        <v>0</v>
      </c>
      <c r="E128" s="72">
        <f t="shared" si="45"/>
        <v>0</v>
      </c>
      <c r="F128" s="101">
        <f t="shared" si="22"/>
        <v>0</v>
      </c>
      <c r="G128" s="119">
        <f>SUM(G123:G127)</f>
        <v>0</v>
      </c>
      <c r="H128" s="72">
        <f t="shared" ref="H128:I128" si="46">SUM(H123:H127)</f>
        <v>0</v>
      </c>
      <c r="I128" s="72">
        <f t="shared" si="46"/>
        <v>0</v>
      </c>
      <c r="J128" s="118">
        <f t="shared" si="44"/>
        <v>0</v>
      </c>
    </row>
    <row r="129" spans="1:10" x14ac:dyDescent="0.25">
      <c r="A129" s="28" t="s">
        <v>180</v>
      </c>
      <c r="B129" s="29" t="s">
        <v>181</v>
      </c>
      <c r="C129" s="71">
        <v>0</v>
      </c>
      <c r="D129" s="72">
        <v>0</v>
      </c>
      <c r="E129" s="72">
        <v>0</v>
      </c>
      <c r="F129" s="101">
        <v>0</v>
      </c>
      <c r="G129" s="119">
        <v>0</v>
      </c>
      <c r="H129" s="72">
        <v>0</v>
      </c>
      <c r="I129" s="72">
        <v>0</v>
      </c>
      <c r="J129" s="118">
        <v>0</v>
      </c>
    </row>
    <row r="130" spans="1:10" x14ac:dyDescent="0.25">
      <c r="A130" s="13" t="s">
        <v>443</v>
      </c>
      <c r="B130" s="6" t="s">
        <v>442</v>
      </c>
      <c r="C130" s="71">
        <v>0</v>
      </c>
      <c r="D130" s="72">
        <v>0</v>
      </c>
      <c r="E130" s="72">
        <v>0</v>
      </c>
      <c r="F130" s="102">
        <f t="shared" si="22"/>
        <v>0</v>
      </c>
      <c r="G130" s="119">
        <v>0</v>
      </c>
      <c r="H130" s="72">
        <v>0</v>
      </c>
      <c r="I130" s="72">
        <v>0</v>
      </c>
      <c r="J130" s="120">
        <f t="shared" ref="J130:J131" si="47">SUM(G130:I130)</f>
        <v>0</v>
      </c>
    </row>
    <row r="131" spans="1:10" ht="15.75" x14ac:dyDescent="0.25">
      <c r="A131" s="62" t="s">
        <v>342</v>
      </c>
      <c r="B131" s="63" t="s">
        <v>182</v>
      </c>
      <c r="C131" s="81">
        <f>C122+C128+C129+C130</f>
        <v>0</v>
      </c>
      <c r="D131" s="81">
        <f t="shared" ref="D131:E131" si="48">D122+D128+D130</f>
        <v>0</v>
      </c>
      <c r="E131" s="81">
        <f t="shared" si="48"/>
        <v>0</v>
      </c>
      <c r="F131" s="104">
        <f t="shared" si="22"/>
        <v>0</v>
      </c>
      <c r="G131" s="126">
        <f>G122+G128+G129+G130</f>
        <v>0</v>
      </c>
      <c r="H131" s="81">
        <f t="shared" ref="H131:I131" si="49">H122+H128+H130</f>
        <v>0</v>
      </c>
      <c r="I131" s="81">
        <f t="shared" si="49"/>
        <v>0</v>
      </c>
      <c r="J131" s="124">
        <f t="shared" si="47"/>
        <v>0</v>
      </c>
    </row>
    <row r="132" spans="1:10" ht="15.75" x14ac:dyDescent="0.25">
      <c r="A132" s="64" t="s">
        <v>378</v>
      </c>
      <c r="B132" s="64"/>
      <c r="C132" s="82">
        <f>C101+C131</f>
        <v>54757020</v>
      </c>
      <c r="D132" s="83">
        <f>D101+D131</f>
        <v>0</v>
      </c>
      <c r="E132" s="83">
        <f>E101+E131</f>
        <v>0</v>
      </c>
      <c r="F132" s="105">
        <f>SUM(C132:E132)</f>
        <v>54757020</v>
      </c>
      <c r="G132" s="127">
        <f>G101+G131</f>
        <v>54943891</v>
      </c>
      <c r="H132" s="83">
        <f>H101+H131</f>
        <v>0</v>
      </c>
      <c r="I132" s="83">
        <f>I101+I131</f>
        <v>0</v>
      </c>
      <c r="J132" s="128">
        <f>SUM(G132:I132)</f>
        <v>54943891</v>
      </c>
    </row>
  </sheetData>
  <mergeCells count="5">
    <mergeCell ref="C1:K1"/>
    <mergeCell ref="A3:F3"/>
    <mergeCell ref="A4:F4"/>
    <mergeCell ref="C6:F6"/>
    <mergeCell ref="G6:J6"/>
  </mergeCells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5E27-40F2-47CE-A3D5-C7B5A773E622}">
  <sheetPr>
    <tabColor rgb="FFFF0000"/>
    <pageSetUpPr fitToPage="1"/>
  </sheetPr>
  <dimension ref="A1:K132"/>
  <sheetViews>
    <sheetView workbookViewId="0">
      <selection activeCell="C1" sqref="C1:K1"/>
    </sheetView>
  </sheetViews>
  <sheetFormatPr defaultRowHeight="15" x14ac:dyDescent="0.25"/>
  <cols>
    <col min="1" max="1" width="94.28515625" bestFit="1" customWidth="1"/>
    <col min="2" max="2" width="8.85546875" bestFit="1" customWidth="1"/>
    <col min="3" max="3" width="15.7109375" bestFit="1" customWidth="1"/>
    <col min="4" max="4" width="10.5703125" bestFit="1" customWidth="1"/>
    <col min="6" max="7" width="15.7109375" bestFit="1" customWidth="1"/>
    <col min="8" max="8" width="10.5703125" bestFit="1" customWidth="1"/>
    <col min="9" max="9" width="10.28515625" customWidth="1"/>
    <col min="10" max="10" width="15.7109375" bestFit="1" customWidth="1"/>
  </cols>
  <sheetData>
    <row r="1" spans="1:11" x14ac:dyDescent="0.25">
      <c r="C1" s="154" t="s">
        <v>470</v>
      </c>
      <c r="D1" s="154"/>
      <c r="E1" s="154"/>
      <c r="F1" s="154"/>
      <c r="G1" s="154"/>
      <c r="H1" s="154"/>
      <c r="I1" s="154"/>
      <c r="J1" s="154"/>
      <c r="K1" s="154"/>
    </row>
    <row r="3" spans="1:11" x14ac:dyDescent="0.25">
      <c r="A3" s="150" t="s">
        <v>460</v>
      </c>
      <c r="B3" s="151"/>
      <c r="C3" s="151"/>
      <c r="D3" s="151"/>
      <c r="E3" s="151"/>
      <c r="F3" s="152"/>
    </row>
    <row r="4" spans="1:11" x14ac:dyDescent="0.25">
      <c r="A4" s="153" t="s">
        <v>420</v>
      </c>
      <c r="B4" s="151"/>
      <c r="C4" s="151"/>
      <c r="D4" s="151"/>
      <c r="E4" s="151"/>
      <c r="F4" s="152"/>
    </row>
    <row r="5" spans="1:11" ht="18" x14ac:dyDescent="0.25">
      <c r="A5" s="43"/>
    </row>
    <row r="6" spans="1:11" x14ac:dyDescent="0.25">
      <c r="A6" s="42" t="s">
        <v>451</v>
      </c>
      <c r="B6" s="19"/>
      <c r="C6" s="148" t="s">
        <v>408</v>
      </c>
      <c r="D6" s="148"/>
      <c r="E6" s="148"/>
      <c r="F6" s="149"/>
      <c r="G6" s="155" t="s">
        <v>467</v>
      </c>
      <c r="H6" s="148"/>
      <c r="I6" s="148"/>
      <c r="J6" s="156"/>
    </row>
    <row r="7" spans="1:11" ht="60" x14ac:dyDescent="0.3">
      <c r="A7" s="2" t="s">
        <v>13</v>
      </c>
      <c r="B7" s="3" t="s">
        <v>14</v>
      </c>
      <c r="C7" s="44" t="s">
        <v>397</v>
      </c>
      <c r="D7" s="44" t="s">
        <v>398</v>
      </c>
      <c r="E7" s="44" t="s">
        <v>8</v>
      </c>
      <c r="F7" s="100" t="s">
        <v>3</v>
      </c>
      <c r="G7" s="115" t="s">
        <v>397</v>
      </c>
      <c r="H7" s="44" t="s">
        <v>398</v>
      </c>
      <c r="I7" s="44" t="s">
        <v>8</v>
      </c>
      <c r="J7" s="116" t="s">
        <v>3</v>
      </c>
    </row>
    <row r="8" spans="1:11" ht="15" customHeight="1" x14ac:dyDescent="0.25">
      <c r="A8" s="20" t="s">
        <v>15</v>
      </c>
      <c r="B8" s="21" t="s">
        <v>16</v>
      </c>
      <c r="C8" s="73">
        <f>'1A. melléklet'!C8+'1B melléklet'!C8</f>
        <v>45980000</v>
      </c>
      <c r="D8" s="74">
        <v>0</v>
      </c>
      <c r="E8" s="74">
        <v>0</v>
      </c>
      <c r="F8" s="101">
        <f>SUM(C8:E8)</f>
        <v>45980000</v>
      </c>
      <c r="G8" s="117">
        <f>'1A. melléklet'!G8+'1B melléklet'!G8</f>
        <v>42480000</v>
      </c>
      <c r="H8" s="74">
        <v>0</v>
      </c>
      <c r="I8" s="74">
        <v>0</v>
      </c>
      <c r="J8" s="118">
        <f>SUM(G8:I8)</f>
        <v>42480000</v>
      </c>
    </row>
    <row r="9" spans="1:11" ht="15" customHeight="1" x14ac:dyDescent="0.25">
      <c r="A9" s="20" t="s">
        <v>17</v>
      </c>
      <c r="B9" s="22" t="s">
        <v>18</v>
      </c>
      <c r="C9" s="73">
        <f>'1A. melléklet'!C9+'1B melléklet'!C9</f>
        <v>0</v>
      </c>
      <c r="D9" s="74">
        <v>0</v>
      </c>
      <c r="E9" s="74">
        <v>0</v>
      </c>
      <c r="F9" s="101">
        <f t="shared" ref="F9:F72" si="0">SUM(C9:E9)</f>
        <v>0</v>
      </c>
      <c r="G9" s="117">
        <f>'1A. melléklet'!G9+'1B melléklet'!G9</f>
        <v>0</v>
      </c>
      <c r="H9" s="74">
        <v>0</v>
      </c>
      <c r="I9" s="74">
        <v>0</v>
      </c>
      <c r="J9" s="118">
        <f t="shared" ref="J9:J72" si="1">SUM(G9:I9)</f>
        <v>0</v>
      </c>
    </row>
    <row r="10" spans="1:11" ht="15" customHeight="1" x14ac:dyDescent="0.25">
      <c r="A10" s="20" t="s">
        <v>19</v>
      </c>
      <c r="B10" s="22" t="s">
        <v>20</v>
      </c>
      <c r="C10" s="73">
        <f>'1A. melléklet'!C10+'1B melléklet'!C10</f>
        <v>1180000</v>
      </c>
      <c r="D10" s="74">
        <v>0</v>
      </c>
      <c r="E10" s="74">
        <v>0</v>
      </c>
      <c r="F10" s="101">
        <f t="shared" si="0"/>
        <v>1180000</v>
      </c>
      <c r="G10" s="117">
        <f>'1A. melléklet'!G10+'1B melléklet'!G10</f>
        <v>3380000</v>
      </c>
      <c r="H10" s="74">
        <v>0</v>
      </c>
      <c r="I10" s="74">
        <v>0</v>
      </c>
      <c r="J10" s="118">
        <f t="shared" si="1"/>
        <v>3380000</v>
      </c>
    </row>
    <row r="11" spans="1:11" ht="15" customHeight="1" x14ac:dyDescent="0.25">
      <c r="A11" s="23" t="s">
        <v>21</v>
      </c>
      <c r="B11" s="22" t="s">
        <v>22</v>
      </c>
      <c r="C11" s="73">
        <f>'1A. melléklet'!C11+'1B melléklet'!C11</f>
        <v>0</v>
      </c>
      <c r="D11" s="74">
        <v>0</v>
      </c>
      <c r="E11" s="74">
        <v>0</v>
      </c>
      <c r="F11" s="101">
        <f t="shared" si="0"/>
        <v>0</v>
      </c>
      <c r="G11" s="117">
        <f>'1A. melléklet'!G11+'1B melléklet'!G11</f>
        <v>0</v>
      </c>
      <c r="H11" s="74">
        <v>0</v>
      </c>
      <c r="I11" s="74">
        <v>0</v>
      </c>
      <c r="J11" s="118">
        <f t="shared" si="1"/>
        <v>0</v>
      </c>
    </row>
    <row r="12" spans="1:11" ht="15" customHeight="1" x14ac:dyDescent="0.25">
      <c r="A12" s="23" t="s">
        <v>23</v>
      </c>
      <c r="B12" s="22" t="s">
        <v>24</v>
      </c>
      <c r="C12" s="73">
        <f>'1A. melléklet'!C12+'1B melléklet'!C12</f>
        <v>0</v>
      </c>
      <c r="D12" s="74">
        <v>0</v>
      </c>
      <c r="E12" s="74">
        <v>0</v>
      </c>
      <c r="F12" s="101">
        <f t="shared" si="0"/>
        <v>0</v>
      </c>
      <c r="G12" s="117">
        <f>'1A. melléklet'!G12+'1B melléklet'!G12</f>
        <v>0</v>
      </c>
      <c r="H12" s="74">
        <v>0</v>
      </c>
      <c r="I12" s="74">
        <v>0</v>
      </c>
      <c r="J12" s="118">
        <f t="shared" si="1"/>
        <v>0</v>
      </c>
    </row>
    <row r="13" spans="1:11" ht="15" customHeight="1" x14ac:dyDescent="0.25">
      <c r="A13" s="23" t="s">
        <v>25</v>
      </c>
      <c r="B13" s="22" t="s">
        <v>26</v>
      </c>
      <c r="C13" s="73">
        <f>'1A. melléklet'!C13+'1B melléklet'!C13</f>
        <v>0</v>
      </c>
      <c r="D13" s="74">
        <v>0</v>
      </c>
      <c r="E13" s="74">
        <v>0</v>
      </c>
      <c r="F13" s="101">
        <f t="shared" si="0"/>
        <v>0</v>
      </c>
      <c r="G13" s="117">
        <f>'1A. melléklet'!G13+'1B melléklet'!G13</f>
        <v>0</v>
      </c>
      <c r="H13" s="74">
        <v>0</v>
      </c>
      <c r="I13" s="74">
        <v>0</v>
      </c>
      <c r="J13" s="118">
        <f t="shared" si="1"/>
        <v>0</v>
      </c>
    </row>
    <row r="14" spans="1:11" ht="15" customHeight="1" x14ac:dyDescent="0.25">
      <c r="A14" s="23" t="s">
        <v>27</v>
      </c>
      <c r="B14" s="22" t="s">
        <v>28</v>
      </c>
      <c r="C14" s="73">
        <f>'1A. melléklet'!C14+'1B melléklet'!C14</f>
        <v>1400000</v>
      </c>
      <c r="D14" s="74">
        <v>0</v>
      </c>
      <c r="E14" s="74">
        <v>0</v>
      </c>
      <c r="F14" s="101">
        <f t="shared" si="0"/>
        <v>1400000</v>
      </c>
      <c r="G14" s="117">
        <f>'1A. melléklet'!G14+'1B melléklet'!G14</f>
        <v>1400000</v>
      </c>
      <c r="H14" s="74">
        <v>0</v>
      </c>
      <c r="I14" s="74">
        <v>0</v>
      </c>
      <c r="J14" s="118">
        <f t="shared" si="1"/>
        <v>1400000</v>
      </c>
    </row>
    <row r="15" spans="1:11" ht="15" customHeight="1" x14ac:dyDescent="0.25">
      <c r="A15" s="23" t="s">
        <v>29</v>
      </c>
      <c r="B15" s="22" t="s">
        <v>30</v>
      </c>
      <c r="C15" s="73">
        <f>'1A. melléklet'!C15+'1B melléklet'!C15</f>
        <v>0</v>
      </c>
      <c r="D15" s="74">
        <v>0</v>
      </c>
      <c r="E15" s="74">
        <v>0</v>
      </c>
      <c r="F15" s="101">
        <f t="shared" si="0"/>
        <v>0</v>
      </c>
      <c r="G15" s="117">
        <f>'1A. melléklet'!G15+'1B melléklet'!G15</f>
        <v>0</v>
      </c>
      <c r="H15" s="74">
        <v>0</v>
      </c>
      <c r="I15" s="74">
        <v>0</v>
      </c>
      <c r="J15" s="118">
        <f t="shared" si="1"/>
        <v>0</v>
      </c>
    </row>
    <row r="16" spans="1:11" ht="15" customHeight="1" x14ac:dyDescent="0.25">
      <c r="A16" s="4" t="s">
        <v>31</v>
      </c>
      <c r="B16" s="22" t="s">
        <v>32</v>
      </c>
      <c r="C16" s="73">
        <f>'1A. melléklet'!C16+'1B melléklet'!C16</f>
        <v>950000</v>
      </c>
      <c r="D16" s="74">
        <v>0</v>
      </c>
      <c r="E16" s="74">
        <v>0</v>
      </c>
      <c r="F16" s="101">
        <f t="shared" si="0"/>
        <v>950000</v>
      </c>
      <c r="G16" s="117">
        <f>'1A. melléklet'!G16+'1B melléklet'!G16</f>
        <v>950000</v>
      </c>
      <c r="H16" s="74">
        <v>0</v>
      </c>
      <c r="I16" s="74">
        <v>0</v>
      </c>
      <c r="J16" s="118">
        <f t="shared" si="1"/>
        <v>950000</v>
      </c>
    </row>
    <row r="17" spans="1:10" ht="15" customHeight="1" x14ac:dyDescent="0.25">
      <c r="A17" s="4" t="s">
        <v>33</v>
      </c>
      <c r="B17" s="22" t="s">
        <v>34</v>
      </c>
      <c r="C17" s="73">
        <f>'1A. melléklet'!C17+'1B melléklet'!C17</f>
        <v>338000</v>
      </c>
      <c r="D17" s="74">
        <v>0</v>
      </c>
      <c r="E17" s="74">
        <v>0</v>
      </c>
      <c r="F17" s="101">
        <f t="shared" si="0"/>
        <v>338000</v>
      </c>
      <c r="G17" s="117">
        <f>'1A. melléklet'!G17+'1B melléklet'!G17</f>
        <v>356000</v>
      </c>
      <c r="H17" s="74">
        <v>0</v>
      </c>
      <c r="I17" s="74">
        <v>0</v>
      </c>
      <c r="J17" s="118">
        <f t="shared" si="1"/>
        <v>356000</v>
      </c>
    </row>
    <row r="18" spans="1:10" ht="15" customHeight="1" x14ac:dyDescent="0.25">
      <c r="A18" s="4" t="s">
        <v>35</v>
      </c>
      <c r="B18" s="22" t="s">
        <v>36</v>
      </c>
      <c r="C18" s="73">
        <f>'1A. melléklet'!C18+'1B melléklet'!C18</f>
        <v>0</v>
      </c>
      <c r="D18" s="74">
        <v>0</v>
      </c>
      <c r="E18" s="74">
        <v>0</v>
      </c>
      <c r="F18" s="101">
        <f t="shared" si="0"/>
        <v>0</v>
      </c>
      <c r="G18" s="117">
        <f>'1A. melléklet'!G18+'1B melléklet'!G18</f>
        <v>0</v>
      </c>
      <c r="H18" s="74">
        <v>0</v>
      </c>
      <c r="I18" s="74">
        <v>0</v>
      </c>
      <c r="J18" s="118">
        <f t="shared" si="1"/>
        <v>0</v>
      </c>
    </row>
    <row r="19" spans="1:10" ht="15" customHeight="1" x14ac:dyDescent="0.25">
      <c r="A19" s="4" t="s">
        <v>37</v>
      </c>
      <c r="B19" s="22" t="s">
        <v>38</v>
      </c>
      <c r="C19" s="73">
        <f>'1A. melléklet'!C19+'1B melléklet'!C19</f>
        <v>0</v>
      </c>
      <c r="D19" s="74">
        <v>0</v>
      </c>
      <c r="E19" s="74">
        <v>0</v>
      </c>
      <c r="F19" s="101">
        <f t="shared" si="0"/>
        <v>0</v>
      </c>
      <c r="G19" s="117">
        <f>'1A. melléklet'!G19+'1B melléklet'!G19</f>
        <v>0</v>
      </c>
      <c r="H19" s="74">
        <v>0</v>
      </c>
      <c r="I19" s="74">
        <v>0</v>
      </c>
      <c r="J19" s="118">
        <f t="shared" si="1"/>
        <v>0</v>
      </c>
    </row>
    <row r="20" spans="1:10" ht="15" customHeight="1" x14ac:dyDescent="0.25">
      <c r="A20" s="4" t="s">
        <v>313</v>
      </c>
      <c r="B20" s="22" t="s">
        <v>39</v>
      </c>
      <c r="C20" s="73">
        <f>'1A. melléklet'!C20+'1B melléklet'!C20</f>
        <v>625000</v>
      </c>
      <c r="D20" s="74">
        <v>0</v>
      </c>
      <c r="E20" s="74">
        <v>0</v>
      </c>
      <c r="F20" s="101">
        <f t="shared" si="0"/>
        <v>625000</v>
      </c>
      <c r="G20" s="117">
        <f>'1A. melléklet'!G20+'1B melléklet'!G20</f>
        <v>1450000</v>
      </c>
      <c r="H20" s="74">
        <v>0</v>
      </c>
      <c r="I20" s="74">
        <v>0</v>
      </c>
      <c r="J20" s="118">
        <f t="shared" si="1"/>
        <v>1450000</v>
      </c>
    </row>
    <row r="21" spans="1:10" ht="15" customHeight="1" x14ac:dyDescent="0.25">
      <c r="A21" s="24" t="s">
        <v>293</v>
      </c>
      <c r="B21" s="25" t="s">
        <v>40</v>
      </c>
      <c r="C21" s="71">
        <f>'1A. melléklet'!C21+'1B melléklet'!C21</f>
        <v>50473000</v>
      </c>
      <c r="D21" s="71">
        <f t="shared" ref="D21:E21" si="2">SUM(D8:D20)</f>
        <v>0</v>
      </c>
      <c r="E21" s="71">
        <f t="shared" si="2"/>
        <v>0</v>
      </c>
      <c r="F21" s="101">
        <f t="shared" si="0"/>
        <v>50473000</v>
      </c>
      <c r="G21" s="119">
        <f>'1A. melléklet'!G21+'1B melléklet'!G21</f>
        <v>50016000</v>
      </c>
      <c r="H21" s="71">
        <f t="shared" ref="H21:I21" si="3">SUM(H8:H20)</f>
        <v>0</v>
      </c>
      <c r="I21" s="71">
        <f t="shared" si="3"/>
        <v>0</v>
      </c>
      <c r="J21" s="118">
        <f t="shared" si="1"/>
        <v>50016000</v>
      </c>
    </row>
    <row r="22" spans="1:10" ht="15" customHeight="1" x14ac:dyDescent="0.25">
      <c r="A22" s="4" t="s">
        <v>41</v>
      </c>
      <c r="B22" s="22" t="s">
        <v>42</v>
      </c>
      <c r="C22" s="73">
        <f>'1A. melléklet'!C22+'1B melléklet'!C22</f>
        <v>3328000</v>
      </c>
      <c r="D22" s="74">
        <v>0</v>
      </c>
      <c r="E22" s="74">
        <v>0</v>
      </c>
      <c r="F22" s="101">
        <f t="shared" si="0"/>
        <v>3328000</v>
      </c>
      <c r="G22" s="117">
        <f>'1A. melléklet'!G22+'1B melléklet'!G22</f>
        <v>3328000</v>
      </c>
      <c r="H22" s="74">
        <v>0</v>
      </c>
      <c r="I22" s="74">
        <v>0</v>
      </c>
      <c r="J22" s="118">
        <f t="shared" si="1"/>
        <v>3328000</v>
      </c>
    </row>
    <row r="23" spans="1:10" ht="15" customHeight="1" x14ac:dyDescent="0.25">
      <c r="A23" s="4" t="s">
        <v>43</v>
      </c>
      <c r="B23" s="22" t="s">
        <v>44</v>
      </c>
      <c r="C23" s="73">
        <f>'1A. melléklet'!C23+'1B melléklet'!C23</f>
        <v>3113000</v>
      </c>
      <c r="D23" s="74">
        <v>0</v>
      </c>
      <c r="E23" s="74">
        <v>0</v>
      </c>
      <c r="F23" s="101">
        <f t="shared" si="0"/>
        <v>3113000</v>
      </c>
      <c r="G23" s="117">
        <f>'1A. melléklet'!G23+'1B melléklet'!G23</f>
        <v>2553000</v>
      </c>
      <c r="H23" s="74">
        <v>0</v>
      </c>
      <c r="I23" s="74">
        <v>0</v>
      </c>
      <c r="J23" s="118">
        <f t="shared" si="1"/>
        <v>2553000</v>
      </c>
    </row>
    <row r="24" spans="1:10" ht="15" customHeight="1" x14ac:dyDescent="0.25">
      <c r="A24" s="5" t="s">
        <v>45</v>
      </c>
      <c r="B24" s="22" t="s">
        <v>46</v>
      </c>
      <c r="C24" s="73">
        <f>'1A. melléklet'!C24+'1B melléklet'!C24</f>
        <v>850000</v>
      </c>
      <c r="D24" s="74">
        <v>0</v>
      </c>
      <c r="E24" s="74">
        <v>0</v>
      </c>
      <c r="F24" s="101">
        <f t="shared" si="0"/>
        <v>850000</v>
      </c>
      <c r="G24" s="117">
        <f>'1A. melléklet'!G24+'1B melléklet'!G24</f>
        <v>1350000</v>
      </c>
      <c r="H24" s="74">
        <v>0</v>
      </c>
      <c r="I24" s="74">
        <v>0</v>
      </c>
      <c r="J24" s="118">
        <f t="shared" si="1"/>
        <v>1350000</v>
      </c>
    </row>
    <row r="25" spans="1:10" ht="15" customHeight="1" x14ac:dyDescent="0.25">
      <c r="A25" s="6" t="s">
        <v>294</v>
      </c>
      <c r="B25" s="25" t="s">
        <v>47</v>
      </c>
      <c r="C25" s="71">
        <f>'1A. melléklet'!C25+'1B melléklet'!C25</f>
        <v>7291000</v>
      </c>
      <c r="D25" s="71">
        <f t="shared" ref="D25:E25" si="4">SUM(D22:D24)</f>
        <v>0</v>
      </c>
      <c r="E25" s="71">
        <f t="shared" si="4"/>
        <v>0</v>
      </c>
      <c r="F25" s="102">
        <f t="shared" si="0"/>
        <v>7291000</v>
      </c>
      <c r="G25" s="119">
        <f>'1A. melléklet'!G25+'1B melléklet'!G25</f>
        <v>7231000</v>
      </c>
      <c r="H25" s="71">
        <f t="shared" ref="H25:I25" si="5">SUM(H22:H24)</f>
        <v>0</v>
      </c>
      <c r="I25" s="71">
        <f t="shared" si="5"/>
        <v>0</v>
      </c>
      <c r="J25" s="120">
        <f t="shared" si="1"/>
        <v>7231000</v>
      </c>
    </row>
    <row r="26" spans="1:10" ht="15" customHeight="1" x14ac:dyDescent="0.25">
      <c r="A26" s="33" t="s">
        <v>339</v>
      </c>
      <c r="B26" s="34" t="s">
        <v>48</v>
      </c>
      <c r="C26" s="71">
        <f>'1A. melléklet'!C26+'1B melléklet'!C26</f>
        <v>57764000</v>
      </c>
      <c r="D26" s="71">
        <f t="shared" ref="D26:E26" si="6">D21+D25</f>
        <v>0</v>
      </c>
      <c r="E26" s="71">
        <f t="shared" si="6"/>
        <v>0</v>
      </c>
      <c r="F26" s="102">
        <f t="shared" si="0"/>
        <v>57764000</v>
      </c>
      <c r="G26" s="119">
        <f>'1A. melléklet'!G26+'1B melléklet'!G26</f>
        <v>57247000</v>
      </c>
      <c r="H26" s="71">
        <f t="shared" ref="H26:I26" si="7">H21+H25</f>
        <v>0</v>
      </c>
      <c r="I26" s="71">
        <f t="shared" si="7"/>
        <v>0</v>
      </c>
      <c r="J26" s="120">
        <f t="shared" si="1"/>
        <v>57247000</v>
      </c>
    </row>
    <row r="27" spans="1:10" ht="15" customHeight="1" x14ac:dyDescent="0.25">
      <c r="A27" s="29" t="s">
        <v>314</v>
      </c>
      <c r="B27" s="34" t="s">
        <v>49</v>
      </c>
      <c r="C27" s="71">
        <f>'1A. melléklet'!C27+'1B melléklet'!C27</f>
        <v>9407420</v>
      </c>
      <c r="D27" s="72">
        <v>0</v>
      </c>
      <c r="E27" s="72">
        <v>0</v>
      </c>
      <c r="F27" s="102">
        <f t="shared" si="0"/>
        <v>9407420</v>
      </c>
      <c r="G27" s="119">
        <f>'1A. melléklet'!G27+'1B melléklet'!G27</f>
        <v>9323400</v>
      </c>
      <c r="H27" s="72">
        <v>0</v>
      </c>
      <c r="I27" s="72">
        <v>0</v>
      </c>
      <c r="J27" s="120">
        <f t="shared" si="1"/>
        <v>9323400</v>
      </c>
    </row>
    <row r="28" spans="1:10" ht="15" customHeight="1" x14ac:dyDescent="0.25">
      <c r="A28" s="4" t="s">
        <v>50</v>
      </c>
      <c r="B28" s="22" t="s">
        <v>51</v>
      </c>
      <c r="C28" s="73">
        <f>'1A. melléklet'!C28+'1B melléklet'!C28</f>
        <v>80000</v>
      </c>
      <c r="D28" s="74">
        <v>0</v>
      </c>
      <c r="E28" s="74">
        <v>0</v>
      </c>
      <c r="F28" s="101">
        <f t="shared" si="0"/>
        <v>80000</v>
      </c>
      <c r="G28" s="117">
        <f>'1A. melléklet'!G28+'1B melléklet'!G28</f>
        <v>80000</v>
      </c>
      <c r="H28" s="74">
        <v>0</v>
      </c>
      <c r="I28" s="74">
        <v>0</v>
      </c>
      <c r="J28" s="118">
        <f t="shared" si="1"/>
        <v>80000</v>
      </c>
    </row>
    <row r="29" spans="1:10" ht="15" customHeight="1" x14ac:dyDescent="0.25">
      <c r="A29" s="4" t="s">
        <v>52</v>
      </c>
      <c r="B29" s="22" t="s">
        <v>53</v>
      </c>
      <c r="C29" s="73">
        <f>'1A. melléklet'!C29+'1B melléklet'!C29</f>
        <v>2580000</v>
      </c>
      <c r="D29" s="74">
        <v>0</v>
      </c>
      <c r="E29" s="74">
        <v>10000</v>
      </c>
      <c r="F29" s="101">
        <f t="shared" si="0"/>
        <v>2590000</v>
      </c>
      <c r="G29" s="117">
        <f>'1A. melléklet'!G29+'1B melléklet'!G29</f>
        <v>2580000</v>
      </c>
      <c r="H29" s="74">
        <v>0</v>
      </c>
      <c r="I29" s="74">
        <v>10000</v>
      </c>
      <c r="J29" s="118">
        <f t="shared" si="1"/>
        <v>2590000</v>
      </c>
    </row>
    <row r="30" spans="1:10" ht="15" customHeight="1" x14ac:dyDescent="0.25">
      <c r="A30" s="4" t="s">
        <v>54</v>
      </c>
      <c r="B30" s="22" t="s">
        <v>55</v>
      </c>
      <c r="C30" s="73">
        <f>'1A. melléklet'!C30+'1B melléklet'!C30</f>
        <v>0</v>
      </c>
      <c r="D30" s="74">
        <v>0</v>
      </c>
      <c r="E30" s="74">
        <v>0</v>
      </c>
      <c r="F30" s="101">
        <f t="shared" si="0"/>
        <v>0</v>
      </c>
      <c r="G30" s="117">
        <f>'1A. melléklet'!G30+'1B melléklet'!G30</f>
        <v>0</v>
      </c>
      <c r="H30" s="74">
        <v>0</v>
      </c>
      <c r="I30" s="74">
        <v>0</v>
      </c>
      <c r="J30" s="118">
        <f t="shared" si="1"/>
        <v>0</v>
      </c>
    </row>
    <row r="31" spans="1:10" ht="15" customHeight="1" x14ac:dyDescent="0.25">
      <c r="A31" s="6" t="s">
        <v>295</v>
      </c>
      <c r="B31" s="25" t="s">
        <v>56</v>
      </c>
      <c r="C31" s="71">
        <f>'1A. melléklet'!C31+'1B melléklet'!C31</f>
        <v>2660000</v>
      </c>
      <c r="D31" s="71">
        <f t="shared" ref="D31:E31" si="8">SUM(D28:D30)</f>
        <v>0</v>
      </c>
      <c r="E31" s="71">
        <f t="shared" si="8"/>
        <v>10000</v>
      </c>
      <c r="F31" s="102">
        <f t="shared" si="0"/>
        <v>2670000</v>
      </c>
      <c r="G31" s="119">
        <f>'1A. melléklet'!G31+'1B melléklet'!G31</f>
        <v>2660000</v>
      </c>
      <c r="H31" s="71">
        <f t="shared" ref="H31:I31" si="9">SUM(H28:H30)</f>
        <v>0</v>
      </c>
      <c r="I31" s="71">
        <f t="shared" si="9"/>
        <v>10000</v>
      </c>
      <c r="J31" s="120">
        <f t="shared" si="1"/>
        <v>2670000</v>
      </c>
    </row>
    <row r="32" spans="1:10" ht="15" customHeight="1" x14ac:dyDescent="0.25">
      <c r="A32" s="4" t="s">
        <v>57</v>
      </c>
      <c r="B32" s="22" t="s">
        <v>58</v>
      </c>
      <c r="C32" s="73">
        <f>'1A. melléklet'!C32+'1B melléklet'!C32</f>
        <v>1260000</v>
      </c>
      <c r="D32" s="74">
        <v>0</v>
      </c>
      <c r="E32" s="74">
        <v>0</v>
      </c>
      <c r="F32" s="101">
        <f t="shared" si="0"/>
        <v>1260000</v>
      </c>
      <c r="G32" s="117">
        <f>'1A. melléklet'!G32+'1B melléklet'!G32</f>
        <v>1260000</v>
      </c>
      <c r="H32" s="74">
        <v>0</v>
      </c>
      <c r="I32" s="74">
        <v>0</v>
      </c>
      <c r="J32" s="118">
        <f t="shared" si="1"/>
        <v>1260000</v>
      </c>
    </row>
    <row r="33" spans="1:10" ht="15" customHeight="1" x14ac:dyDescent="0.25">
      <c r="A33" s="4" t="s">
        <v>59</v>
      </c>
      <c r="B33" s="22" t="s">
        <v>60</v>
      </c>
      <c r="C33" s="73">
        <f>'1A. melléklet'!C33+'1B melléklet'!C33</f>
        <v>570000</v>
      </c>
      <c r="D33" s="74">
        <v>0</v>
      </c>
      <c r="E33" s="74">
        <v>0</v>
      </c>
      <c r="F33" s="101">
        <f t="shared" si="0"/>
        <v>570000</v>
      </c>
      <c r="G33" s="117">
        <f>'1A. melléklet'!G33+'1B melléklet'!G33</f>
        <v>570000</v>
      </c>
      <c r="H33" s="74">
        <v>0</v>
      </c>
      <c r="I33" s="74">
        <v>0</v>
      </c>
      <c r="J33" s="118">
        <f t="shared" si="1"/>
        <v>570000</v>
      </c>
    </row>
    <row r="34" spans="1:10" ht="15" customHeight="1" x14ac:dyDescent="0.25">
      <c r="A34" s="6" t="s">
        <v>340</v>
      </c>
      <c r="B34" s="25" t="s">
        <v>61</v>
      </c>
      <c r="C34" s="71">
        <f>'1A. melléklet'!C34+'1B melléklet'!C34</f>
        <v>1830000</v>
      </c>
      <c r="D34" s="71">
        <f t="shared" ref="D34:E34" si="10">SUM(D32:D33)</f>
        <v>0</v>
      </c>
      <c r="E34" s="71">
        <f t="shared" si="10"/>
        <v>0</v>
      </c>
      <c r="F34" s="102">
        <f t="shared" si="0"/>
        <v>1830000</v>
      </c>
      <c r="G34" s="119">
        <f>'1A. melléklet'!G34+'1B melléklet'!G34</f>
        <v>1830000</v>
      </c>
      <c r="H34" s="71">
        <f t="shared" ref="H34:I34" si="11">SUM(H32:H33)</f>
        <v>0</v>
      </c>
      <c r="I34" s="71">
        <f t="shared" si="11"/>
        <v>0</v>
      </c>
      <c r="J34" s="120">
        <f t="shared" si="1"/>
        <v>1830000</v>
      </c>
    </row>
    <row r="35" spans="1:10" ht="15" customHeight="1" x14ac:dyDescent="0.25">
      <c r="A35" s="4" t="s">
        <v>62</v>
      </c>
      <c r="B35" s="22" t="s">
        <v>63</v>
      </c>
      <c r="C35" s="73">
        <f>'1A. melléklet'!C35+'1B melléklet'!C35</f>
        <v>3630000</v>
      </c>
      <c r="D35" s="74">
        <v>0</v>
      </c>
      <c r="E35" s="74">
        <v>0</v>
      </c>
      <c r="F35" s="101">
        <f t="shared" si="0"/>
        <v>3630000</v>
      </c>
      <c r="G35" s="117">
        <f>'1A. melléklet'!G35+'1B melléklet'!G35</f>
        <v>3913891</v>
      </c>
      <c r="H35" s="74">
        <v>0</v>
      </c>
      <c r="I35" s="74">
        <v>0</v>
      </c>
      <c r="J35" s="118">
        <f t="shared" si="1"/>
        <v>3913891</v>
      </c>
    </row>
    <row r="36" spans="1:10" ht="15" customHeight="1" x14ac:dyDescent="0.25">
      <c r="A36" s="4" t="s">
        <v>64</v>
      </c>
      <c r="B36" s="22" t="s">
        <v>65</v>
      </c>
      <c r="C36" s="73">
        <f>'1A. melléklet'!C36+'1B melléklet'!C36</f>
        <v>12600000</v>
      </c>
      <c r="D36" s="74">
        <v>0</v>
      </c>
      <c r="E36" s="74">
        <v>0</v>
      </c>
      <c r="F36" s="101">
        <f t="shared" si="0"/>
        <v>12600000</v>
      </c>
      <c r="G36" s="117">
        <f>'1A. melléklet'!G36+'1B melléklet'!G36</f>
        <v>12600000</v>
      </c>
      <c r="H36" s="74">
        <v>0</v>
      </c>
      <c r="I36" s="74">
        <v>0</v>
      </c>
      <c r="J36" s="118">
        <f t="shared" si="1"/>
        <v>12600000</v>
      </c>
    </row>
    <row r="37" spans="1:10" ht="15" customHeight="1" x14ac:dyDescent="0.25">
      <c r="A37" s="4" t="s">
        <v>315</v>
      </c>
      <c r="B37" s="22" t="s">
        <v>66</v>
      </c>
      <c r="C37" s="73">
        <f>'1A. melléklet'!C37+'1B melléklet'!C37</f>
        <v>0</v>
      </c>
      <c r="D37" s="74">
        <v>0</v>
      </c>
      <c r="E37" s="74">
        <v>0</v>
      </c>
      <c r="F37" s="101">
        <f t="shared" si="0"/>
        <v>0</v>
      </c>
      <c r="G37" s="117">
        <f>'1A. melléklet'!G37+'1B melléklet'!G37</f>
        <v>0</v>
      </c>
      <c r="H37" s="74">
        <v>0</v>
      </c>
      <c r="I37" s="74">
        <v>0</v>
      </c>
      <c r="J37" s="118">
        <f t="shared" si="1"/>
        <v>0</v>
      </c>
    </row>
    <row r="38" spans="1:10" ht="15" customHeight="1" x14ac:dyDescent="0.25">
      <c r="A38" s="4" t="s">
        <v>67</v>
      </c>
      <c r="B38" s="22" t="s">
        <v>68</v>
      </c>
      <c r="C38" s="73">
        <f>'1A. melléklet'!C38+'1B melléklet'!C38</f>
        <v>690000</v>
      </c>
      <c r="D38" s="74">
        <v>0</v>
      </c>
      <c r="E38" s="74">
        <v>0</v>
      </c>
      <c r="F38" s="101">
        <f t="shared" si="0"/>
        <v>690000</v>
      </c>
      <c r="G38" s="117">
        <f>'1A. melléklet'!G38+'1B melléklet'!G38</f>
        <v>690000</v>
      </c>
      <c r="H38" s="74">
        <v>0</v>
      </c>
      <c r="I38" s="74">
        <v>0</v>
      </c>
      <c r="J38" s="118">
        <f t="shared" si="1"/>
        <v>690000</v>
      </c>
    </row>
    <row r="39" spans="1:10" ht="15" customHeight="1" x14ac:dyDescent="0.25">
      <c r="A39" s="9" t="s">
        <v>316</v>
      </c>
      <c r="B39" s="22" t="s">
        <v>69</v>
      </c>
      <c r="C39" s="73">
        <f>'1A. melléklet'!C39+'1B melléklet'!C39</f>
        <v>600000</v>
      </c>
      <c r="D39" s="74">
        <v>0</v>
      </c>
      <c r="E39" s="74">
        <v>0</v>
      </c>
      <c r="F39" s="101">
        <f t="shared" si="0"/>
        <v>600000</v>
      </c>
      <c r="G39" s="117">
        <f>'1A. melléklet'!G39+'1B melléklet'!G39</f>
        <v>600000</v>
      </c>
      <c r="H39" s="74">
        <v>0</v>
      </c>
      <c r="I39" s="74">
        <v>0</v>
      </c>
      <c r="J39" s="118">
        <f t="shared" si="1"/>
        <v>600000</v>
      </c>
    </row>
    <row r="40" spans="1:10" ht="15" customHeight="1" x14ac:dyDescent="0.25">
      <c r="A40" s="5" t="s">
        <v>70</v>
      </c>
      <c r="B40" s="22" t="s">
        <v>71</v>
      </c>
      <c r="C40" s="73">
        <f>'1A. melléklet'!C40+'1B melléklet'!C40</f>
        <v>2280000</v>
      </c>
      <c r="D40" s="74">
        <v>0</v>
      </c>
      <c r="E40" s="74">
        <v>0</v>
      </c>
      <c r="F40" s="101">
        <f t="shared" si="0"/>
        <v>2280000</v>
      </c>
      <c r="G40" s="117">
        <f>'1A. melléklet'!G40+'1B melléklet'!G40</f>
        <v>2634000</v>
      </c>
      <c r="H40" s="74">
        <v>0</v>
      </c>
      <c r="I40" s="74">
        <v>0</v>
      </c>
      <c r="J40" s="118">
        <f t="shared" si="1"/>
        <v>2634000</v>
      </c>
    </row>
    <row r="41" spans="1:10" ht="15" customHeight="1" x14ac:dyDescent="0.25">
      <c r="A41" s="4" t="s">
        <v>317</v>
      </c>
      <c r="B41" s="22" t="s">
        <v>72</v>
      </c>
      <c r="C41" s="73">
        <f>'1A. melléklet'!C41+'1B melléklet'!C41</f>
        <v>6563000</v>
      </c>
      <c r="D41" s="74">
        <v>0</v>
      </c>
      <c r="E41" s="74">
        <v>0</v>
      </c>
      <c r="F41" s="101">
        <f t="shared" si="0"/>
        <v>6563000</v>
      </c>
      <c r="G41" s="117">
        <f>'1A. melléklet'!G41+'1B melléklet'!G41</f>
        <v>6913000</v>
      </c>
      <c r="H41" s="74">
        <v>0</v>
      </c>
      <c r="I41" s="74">
        <v>0</v>
      </c>
      <c r="J41" s="118">
        <f t="shared" si="1"/>
        <v>6913000</v>
      </c>
    </row>
    <row r="42" spans="1:10" ht="15" customHeight="1" x14ac:dyDescent="0.25">
      <c r="A42" s="6" t="s">
        <v>296</v>
      </c>
      <c r="B42" s="25" t="s">
        <v>73</v>
      </c>
      <c r="C42" s="71">
        <f>'1A. melléklet'!C42+'1B melléklet'!C42</f>
        <v>26363000</v>
      </c>
      <c r="D42" s="71">
        <f t="shared" ref="D42:E42" si="12">SUM(D35:D41)</f>
        <v>0</v>
      </c>
      <c r="E42" s="71">
        <f t="shared" si="12"/>
        <v>0</v>
      </c>
      <c r="F42" s="102">
        <f t="shared" si="0"/>
        <v>26363000</v>
      </c>
      <c r="G42" s="119">
        <f>'1A. melléklet'!G42+'1B melléklet'!G42</f>
        <v>27350891</v>
      </c>
      <c r="H42" s="71">
        <f t="shared" ref="H42:I42" si="13">SUM(H35:H41)</f>
        <v>0</v>
      </c>
      <c r="I42" s="71">
        <f t="shared" si="13"/>
        <v>0</v>
      </c>
      <c r="J42" s="120">
        <f t="shared" si="1"/>
        <v>27350891</v>
      </c>
    </row>
    <row r="43" spans="1:10" ht="15" customHeight="1" x14ac:dyDescent="0.25">
      <c r="A43" s="4" t="s">
        <v>74</v>
      </c>
      <c r="B43" s="22" t="s">
        <v>75</v>
      </c>
      <c r="C43" s="73">
        <f>'1A. melléklet'!C43+'1B melléklet'!C43</f>
        <v>500000</v>
      </c>
      <c r="D43" s="74">
        <v>0</v>
      </c>
      <c r="E43" s="74">
        <v>0</v>
      </c>
      <c r="F43" s="101">
        <f t="shared" si="0"/>
        <v>500000</v>
      </c>
      <c r="G43" s="117">
        <f>'1A. melléklet'!G43+'1B melléklet'!G43</f>
        <v>150000</v>
      </c>
      <c r="H43" s="74">
        <v>0</v>
      </c>
      <c r="I43" s="74">
        <v>0</v>
      </c>
      <c r="J43" s="118">
        <f t="shared" si="1"/>
        <v>150000</v>
      </c>
    </row>
    <row r="44" spans="1:10" ht="15" customHeight="1" x14ac:dyDescent="0.25">
      <c r="A44" s="4" t="s">
        <v>76</v>
      </c>
      <c r="B44" s="22" t="s">
        <v>77</v>
      </c>
      <c r="C44" s="73">
        <f>'1A. melléklet'!C44+'1B melléklet'!C44</f>
        <v>0</v>
      </c>
      <c r="D44" s="74">
        <v>0</v>
      </c>
      <c r="E44" s="74">
        <v>0</v>
      </c>
      <c r="F44" s="101">
        <f t="shared" si="0"/>
        <v>0</v>
      </c>
      <c r="G44" s="117">
        <f>'1A. melléklet'!G44+'1B melléklet'!G44</f>
        <v>0</v>
      </c>
      <c r="H44" s="74">
        <v>0</v>
      </c>
      <c r="I44" s="74">
        <v>0</v>
      </c>
      <c r="J44" s="118">
        <f t="shared" si="1"/>
        <v>0</v>
      </c>
    </row>
    <row r="45" spans="1:10" ht="15" customHeight="1" x14ac:dyDescent="0.25">
      <c r="A45" s="6" t="s">
        <v>297</v>
      </c>
      <c r="B45" s="25" t="s">
        <v>78</v>
      </c>
      <c r="C45" s="71">
        <f>'1A. melléklet'!C45+'1B melléklet'!C45</f>
        <v>500000</v>
      </c>
      <c r="D45" s="71">
        <f t="shared" ref="D45:E45" si="14">SUM(D43:D44)</f>
        <v>0</v>
      </c>
      <c r="E45" s="71">
        <f t="shared" si="14"/>
        <v>0</v>
      </c>
      <c r="F45" s="102">
        <f t="shared" si="0"/>
        <v>500000</v>
      </c>
      <c r="G45" s="119">
        <f>'1A. melléklet'!G45+'1B melléklet'!G45</f>
        <v>150000</v>
      </c>
      <c r="H45" s="71">
        <f t="shared" ref="H45:I45" si="15">SUM(H43:H44)</f>
        <v>0</v>
      </c>
      <c r="I45" s="71">
        <f t="shared" si="15"/>
        <v>0</v>
      </c>
      <c r="J45" s="120">
        <f t="shared" si="1"/>
        <v>150000</v>
      </c>
    </row>
    <row r="46" spans="1:10" ht="15" customHeight="1" x14ac:dyDescent="0.25">
      <c r="A46" s="4" t="s">
        <v>79</v>
      </c>
      <c r="B46" s="22" t="s">
        <v>80</v>
      </c>
      <c r="C46" s="73">
        <f>'1A. melléklet'!C46+'1B melléklet'!C46</f>
        <v>7450500</v>
      </c>
      <c r="D46" s="74">
        <v>0</v>
      </c>
      <c r="E46" s="74">
        <v>3000</v>
      </c>
      <c r="F46" s="101">
        <f t="shared" si="0"/>
        <v>7453500</v>
      </c>
      <c r="G46" s="117">
        <f>'1A. melléklet'!G46+'1B melléklet'!G46</f>
        <v>7450500</v>
      </c>
      <c r="H46" s="74">
        <v>0</v>
      </c>
      <c r="I46" s="74">
        <v>3000</v>
      </c>
      <c r="J46" s="118">
        <f t="shared" si="1"/>
        <v>7453500</v>
      </c>
    </row>
    <row r="47" spans="1:10" ht="15" customHeight="1" x14ac:dyDescent="0.25">
      <c r="A47" s="4" t="s">
        <v>81</v>
      </c>
      <c r="B47" s="22" t="s">
        <v>82</v>
      </c>
      <c r="C47" s="73">
        <f>'1A. melléklet'!C47+'1B melléklet'!C47</f>
        <v>0</v>
      </c>
      <c r="D47" s="74">
        <v>0</v>
      </c>
      <c r="E47" s="74">
        <v>0</v>
      </c>
      <c r="F47" s="101">
        <f t="shared" si="0"/>
        <v>0</v>
      </c>
      <c r="G47" s="117">
        <f>'1A. melléklet'!G47+'1B melléklet'!G47</f>
        <v>0</v>
      </c>
      <c r="H47" s="74">
        <v>0</v>
      </c>
      <c r="I47" s="74">
        <v>0</v>
      </c>
      <c r="J47" s="118">
        <f t="shared" si="1"/>
        <v>0</v>
      </c>
    </row>
    <row r="48" spans="1:10" ht="15" customHeight="1" x14ac:dyDescent="0.25">
      <c r="A48" s="4" t="s">
        <v>318</v>
      </c>
      <c r="B48" s="22" t="s">
        <v>83</v>
      </c>
      <c r="C48" s="73">
        <f>'1A. melléklet'!C48+'1B melléklet'!C48</f>
        <v>0</v>
      </c>
      <c r="D48" s="74">
        <v>0</v>
      </c>
      <c r="E48" s="74">
        <v>0</v>
      </c>
      <c r="F48" s="101">
        <f t="shared" si="0"/>
        <v>0</v>
      </c>
      <c r="G48" s="117">
        <f>'1A. melléklet'!G48+'1B melléklet'!G48</f>
        <v>0</v>
      </c>
      <c r="H48" s="74">
        <v>0</v>
      </c>
      <c r="I48" s="74">
        <v>0</v>
      </c>
      <c r="J48" s="118">
        <f t="shared" si="1"/>
        <v>0</v>
      </c>
    </row>
    <row r="49" spans="1:10" ht="15" customHeight="1" x14ac:dyDescent="0.25">
      <c r="A49" s="4" t="s">
        <v>319</v>
      </c>
      <c r="B49" s="22" t="s">
        <v>84</v>
      </c>
      <c r="C49" s="73">
        <f>'1A. melléklet'!C49+'1B melléklet'!C49</f>
        <v>0</v>
      </c>
      <c r="D49" s="74">
        <v>0</v>
      </c>
      <c r="E49" s="74">
        <v>0</v>
      </c>
      <c r="F49" s="101">
        <f t="shared" si="0"/>
        <v>0</v>
      </c>
      <c r="G49" s="117">
        <f>'1A. melléklet'!G49+'1B melléklet'!G49</f>
        <v>10500</v>
      </c>
      <c r="H49" s="74">
        <v>0</v>
      </c>
      <c r="I49" s="74">
        <v>0</v>
      </c>
      <c r="J49" s="118">
        <f t="shared" si="1"/>
        <v>10500</v>
      </c>
    </row>
    <row r="50" spans="1:10" ht="15" customHeight="1" x14ac:dyDescent="0.25">
      <c r="A50" s="4" t="s">
        <v>85</v>
      </c>
      <c r="B50" s="22" t="s">
        <v>86</v>
      </c>
      <c r="C50" s="73">
        <f>'1A. melléklet'!C50+'1B melléklet'!C50</f>
        <v>20000</v>
      </c>
      <c r="D50" s="78">
        <v>0</v>
      </c>
      <c r="E50" s="78">
        <v>0</v>
      </c>
      <c r="F50" s="101">
        <f t="shared" si="0"/>
        <v>20000</v>
      </c>
      <c r="G50" s="117">
        <f>'1A. melléklet'!G50+'1B melléklet'!G50</f>
        <v>20000</v>
      </c>
      <c r="H50" s="78">
        <v>0</v>
      </c>
      <c r="I50" s="78">
        <v>0</v>
      </c>
      <c r="J50" s="118">
        <f t="shared" si="1"/>
        <v>20000</v>
      </c>
    </row>
    <row r="51" spans="1:10" ht="15" customHeight="1" x14ac:dyDescent="0.25">
      <c r="A51" s="6" t="s">
        <v>298</v>
      </c>
      <c r="B51" s="25" t="s">
        <v>87</v>
      </c>
      <c r="C51" s="71">
        <f>'1A. melléklet'!C51+'1B melléklet'!C51</f>
        <v>7470500</v>
      </c>
      <c r="D51" s="71">
        <f t="shared" ref="D51:E51" si="16">SUM(D46:D50)</f>
        <v>0</v>
      </c>
      <c r="E51" s="71">
        <f t="shared" si="16"/>
        <v>3000</v>
      </c>
      <c r="F51" s="102">
        <f t="shared" si="0"/>
        <v>7473500</v>
      </c>
      <c r="G51" s="119">
        <f>'1A. melléklet'!G51+'1B melléklet'!G51</f>
        <v>7481000</v>
      </c>
      <c r="H51" s="71">
        <f t="shared" ref="H51:I51" si="17">SUM(H46:H50)</f>
        <v>0</v>
      </c>
      <c r="I51" s="71">
        <f t="shared" si="17"/>
        <v>3000</v>
      </c>
      <c r="J51" s="120">
        <f t="shared" si="1"/>
        <v>7484000</v>
      </c>
    </row>
    <row r="52" spans="1:10" ht="15" customHeight="1" x14ac:dyDescent="0.25">
      <c r="A52" s="29" t="s">
        <v>299</v>
      </c>
      <c r="B52" s="34" t="s">
        <v>88</v>
      </c>
      <c r="C52" s="71">
        <f>'1A. melléklet'!C52+'1B melléklet'!C52</f>
        <v>38823500</v>
      </c>
      <c r="D52" s="72">
        <f t="shared" ref="D52:E52" si="18">D31+D34+D42+D45+D51</f>
        <v>0</v>
      </c>
      <c r="E52" s="72">
        <f t="shared" si="18"/>
        <v>13000</v>
      </c>
      <c r="F52" s="102">
        <f t="shared" si="0"/>
        <v>38836500</v>
      </c>
      <c r="G52" s="119">
        <f>'1A. melléklet'!G52+'1B melléklet'!G52</f>
        <v>39471891</v>
      </c>
      <c r="H52" s="72">
        <f t="shared" ref="H52:I52" si="19">H31+H34+H42+H45+H51</f>
        <v>0</v>
      </c>
      <c r="I52" s="72">
        <f t="shared" si="19"/>
        <v>13000</v>
      </c>
      <c r="J52" s="120">
        <f t="shared" si="1"/>
        <v>39484891</v>
      </c>
    </row>
    <row r="53" spans="1:10" ht="15" customHeight="1" x14ac:dyDescent="0.25">
      <c r="A53" s="11" t="s">
        <v>89</v>
      </c>
      <c r="B53" s="22" t="s">
        <v>90</v>
      </c>
      <c r="C53" s="73">
        <f>'1A. melléklet'!C53+'1B melléklet'!C53</f>
        <v>0</v>
      </c>
      <c r="D53" s="74">
        <v>0</v>
      </c>
      <c r="E53" s="74">
        <v>0</v>
      </c>
      <c r="F53" s="101">
        <f t="shared" si="0"/>
        <v>0</v>
      </c>
      <c r="G53" s="117">
        <f>'1A. melléklet'!G53+'1B melléklet'!G53</f>
        <v>0</v>
      </c>
      <c r="H53" s="74">
        <v>0</v>
      </c>
      <c r="I53" s="74">
        <v>0</v>
      </c>
      <c r="J53" s="118">
        <f t="shared" si="1"/>
        <v>0</v>
      </c>
    </row>
    <row r="54" spans="1:10" ht="15" customHeight="1" x14ac:dyDescent="0.25">
      <c r="A54" s="11" t="s">
        <v>300</v>
      </c>
      <c r="B54" s="22" t="s">
        <v>91</v>
      </c>
      <c r="C54" s="73">
        <f>'1A. melléklet'!C54+'1B melléklet'!C54</f>
        <v>0</v>
      </c>
      <c r="D54" s="74">
        <v>0</v>
      </c>
      <c r="E54" s="74">
        <v>0</v>
      </c>
      <c r="F54" s="101">
        <f t="shared" si="0"/>
        <v>0</v>
      </c>
      <c r="G54" s="117">
        <f>'1A. melléklet'!G54+'1B melléklet'!G54</f>
        <v>0</v>
      </c>
      <c r="H54" s="74">
        <v>0</v>
      </c>
      <c r="I54" s="74">
        <v>0</v>
      </c>
      <c r="J54" s="118">
        <f t="shared" si="1"/>
        <v>0</v>
      </c>
    </row>
    <row r="55" spans="1:10" ht="15" customHeight="1" x14ac:dyDescent="0.25">
      <c r="A55" s="14" t="s">
        <v>320</v>
      </c>
      <c r="B55" s="22" t="s">
        <v>92</v>
      </c>
      <c r="C55" s="73">
        <f>'1A. melléklet'!C55+'1B melléklet'!C55</f>
        <v>0</v>
      </c>
      <c r="D55" s="74">
        <v>0</v>
      </c>
      <c r="E55" s="74">
        <v>0</v>
      </c>
      <c r="F55" s="101">
        <f t="shared" si="0"/>
        <v>0</v>
      </c>
      <c r="G55" s="117">
        <f>'1A. melléklet'!G55+'1B melléklet'!G55</f>
        <v>0</v>
      </c>
      <c r="H55" s="74">
        <v>0</v>
      </c>
      <c r="I55" s="74">
        <v>0</v>
      </c>
      <c r="J55" s="118">
        <f t="shared" si="1"/>
        <v>0</v>
      </c>
    </row>
    <row r="56" spans="1:10" ht="15" customHeight="1" x14ac:dyDescent="0.25">
      <c r="A56" s="14" t="s">
        <v>321</v>
      </c>
      <c r="B56" s="22" t="s">
        <v>93</v>
      </c>
      <c r="C56" s="73">
        <f>'1A. melléklet'!C56+'1B melléklet'!C56</f>
        <v>0</v>
      </c>
      <c r="D56" s="74">
        <v>0</v>
      </c>
      <c r="E56" s="74">
        <v>0</v>
      </c>
      <c r="F56" s="101">
        <f t="shared" si="0"/>
        <v>0</v>
      </c>
      <c r="G56" s="117">
        <f>'1A. melléklet'!G56+'1B melléklet'!G56</f>
        <v>0</v>
      </c>
      <c r="H56" s="74">
        <v>0</v>
      </c>
      <c r="I56" s="74">
        <v>0</v>
      </c>
      <c r="J56" s="118">
        <f t="shared" si="1"/>
        <v>0</v>
      </c>
    </row>
    <row r="57" spans="1:10" ht="15" customHeight="1" x14ac:dyDescent="0.25">
      <c r="A57" s="14" t="s">
        <v>322</v>
      </c>
      <c r="B57" s="22" t="s">
        <v>94</v>
      </c>
      <c r="C57" s="73">
        <f>'1A. melléklet'!C57+'1B melléklet'!C57</f>
        <v>0</v>
      </c>
      <c r="D57" s="74">
        <v>0</v>
      </c>
      <c r="E57" s="74">
        <v>0</v>
      </c>
      <c r="F57" s="101">
        <f t="shared" si="0"/>
        <v>0</v>
      </c>
      <c r="G57" s="117">
        <f>'1A. melléklet'!G57+'1B melléklet'!G57</f>
        <v>0</v>
      </c>
      <c r="H57" s="74">
        <v>0</v>
      </c>
      <c r="I57" s="74">
        <v>0</v>
      </c>
      <c r="J57" s="118">
        <f t="shared" si="1"/>
        <v>0</v>
      </c>
    </row>
    <row r="58" spans="1:10" ht="15" customHeight="1" x14ac:dyDescent="0.25">
      <c r="A58" s="11" t="s">
        <v>323</v>
      </c>
      <c r="B58" s="22" t="s">
        <v>95</v>
      </c>
      <c r="C58" s="73">
        <f>'1A. melléklet'!C58+'1B melléklet'!C58</f>
        <v>0</v>
      </c>
      <c r="D58" s="74">
        <v>0</v>
      </c>
      <c r="E58" s="74">
        <v>0</v>
      </c>
      <c r="F58" s="101">
        <f t="shared" si="0"/>
        <v>0</v>
      </c>
      <c r="G58" s="117">
        <f>'1A. melléklet'!G58+'1B melléklet'!G58</f>
        <v>0</v>
      </c>
      <c r="H58" s="74">
        <v>0</v>
      </c>
      <c r="I58" s="74">
        <v>0</v>
      </c>
      <c r="J58" s="118">
        <f t="shared" si="1"/>
        <v>0</v>
      </c>
    </row>
    <row r="59" spans="1:10" ht="15" customHeight="1" x14ac:dyDescent="0.25">
      <c r="A59" s="11" t="s">
        <v>324</v>
      </c>
      <c r="B59" s="22" t="s">
        <v>96</v>
      </c>
      <c r="C59" s="73">
        <f>'1A. melléklet'!C59+'1B melléklet'!C59</f>
        <v>0</v>
      </c>
      <c r="D59" s="74">
        <v>0</v>
      </c>
      <c r="E59" s="74">
        <v>0</v>
      </c>
      <c r="F59" s="101">
        <f t="shared" si="0"/>
        <v>0</v>
      </c>
      <c r="G59" s="117">
        <f>'1A. melléklet'!G59+'1B melléklet'!G59</f>
        <v>0</v>
      </c>
      <c r="H59" s="74">
        <v>0</v>
      </c>
      <c r="I59" s="74">
        <v>0</v>
      </c>
      <c r="J59" s="118">
        <f t="shared" si="1"/>
        <v>0</v>
      </c>
    </row>
    <row r="60" spans="1:10" ht="15" customHeight="1" x14ac:dyDescent="0.25">
      <c r="A60" s="11" t="s">
        <v>325</v>
      </c>
      <c r="B60" s="22" t="s">
        <v>97</v>
      </c>
      <c r="C60" s="73">
        <f>'1A. melléklet'!C60+'1B melléklet'!C60</f>
        <v>4000000</v>
      </c>
      <c r="D60" s="74">
        <v>0</v>
      </c>
      <c r="E60" s="74">
        <v>0</v>
      </c>
      <c r="F60" s="101">
        <f t="shared" si="0"/>
        <v>4000000</v>
      </c>
      <c r="G60" s="117">
        <f>'1A. melléklet'!G60+'1B melléklet'!G60</f>
        <v>4000000</v>
      </c>
      <c r="H60" s="74">
        <v>0</v>
      </c>
      <c r="I60" s="74">
        <v>0</v>
      </c>
      <c r="J60" s="118">
        <f t="shared" si="1"/>
        <v>4000000</v>
      </c>
    </row>
    <row r="61" spans="1:10" ht="15" customHeight="1" x14ac:dyDescent="0.25">
      <c r="A61" s="31" t="s">
        <v>301</v>
      </c>
      <c r="B61" s="34" t="s">
        <v>98</v>
      </c>
      <c r="C61" s="71">
        <f>'1A. melléklet'!C61+'1B melléklet'!C61</f>
        <v>4000000</v>
      </c>
      <c r="D61" s="72">
        <f t="shared" ref="D61:E61" si="20">SUM(D53:D60)</f>
        <v>0</v>
      </c>
      <c r="E61" s="72">
        <f t="shared" si="20"/>
        <v>0</v>
      </c>
      <c r="F61" s="102">
        <f t="shared" si="0"/>
        <v>4000000</v>
      </c>
      <c r="G61" s="119">
        <f>'1A. melléklet'!G61+'1B melléklet'!G61</f>
        <v>4000000</v>
      </c>
      <c r="H61" s="72">
        <f t="shared" ref="H61:I61" si="21">SUM(H53:H60)</f>
        <v>0</v>
      </c>
      <c r="I61" s="72">
        <f t="shared" si="21"/>
        <v>0</v>
      </c>
      <c r="J61" s="120">
        <f t="shared" si="1"/>
        <v>4000000</v>
      </c>
    </row>
    <row r="62" spans="1:10" ht="15" customHeight="1" x14ac:dyDescent="0.25">
      <c r="A62" s="10" t="s">
        <v>326</v>
      </c>
      <c r="B62" s="22" t="s">
        <v>99</v>
      </c>
      <c r="C62" s="73">
        <f>'1A. melléklet'!C62+'1B melléklet'!C62</f>
        <v>0</v>
      </c>
      <c r="D62" s="74">
        <v>0</v>
      </c>
      <c r="E62" s="74">
        <v>0</v>
      </c>
      <c r="F62" s="101">
        <f t="shared" si="0"/>
        <v>0</v>
      </c>
      <c r="G62" s="117">
        <f>'1A. melléklet'!G62+'1B melléklet'!G62</f>
        <v>0</v>
      </c>
      <c r="H62" s="74">
        <v>0</v>
      </c>
      <c r="I62" s="74">
        <v>0</v>
      </c>
      <c r="J62" s="118">
        <f t="shared" si="1"/>
        <v>0</v>
      </c>
    </row>
    <row r="63" spans="1:10" ht="15" customHeight="1" x14ac:dyDescent="0.25">
      <c r="A63" s="10" t="s">
        <v>100</v>
      </c>
      <c r="B63" s="22" t="s">
        <v>101</v>
      </c>
      <c r="C63" s="73">
        <f>'1A. melléklet'!C63+'1B melléklet'!C63</f>
        <v>0</v>
      </c>
      <c r="D63" s="74">
        <v>0</v>
      </c>
      <c r="E63" s="74">
        <v>0</v>
      </c>
      <c r="F63" s="101">
        <f t="shared" si="0"/>
        <v>0</v>
      </c>
      <c r="G63" s="117">
        <f>'1A. melléklet'!G63+'1B melléklet'!G63</f>
        <v>1176</v>
      </c>
      <c r="H63" s="74">
        <v>0</v>
      </c>
      <c r="I63" s="74">
        <v>0</v>
      </c>
      <c r="J63" s="118">
        <f t="shared" si="1"/>
        <v>1176</v>
      </c>
    </row>
    <row r="64" spans="1:10" ht="15" customHeight="1" x14ac:dyDescent="0.25">
      <c r="A64" s="10" t="s">
        <v>102</v>
      </c>
      <c r="B64" s="22" t="s">
        <v>103</v>
      </c>
      <c r="C64" s="73">
        <f>'1A. melléklet'!C64+'1B melléklet'!C64</f>
        <v>0</v>
      </c>
      <c r="D64" s="74">
        <v>0</v>
      </c>
      <c r="E64" s="74">
        <v>0</v>
      </c>
      <c r="F64" s="101">
        <f t="shared" si="0"/>
        <v>0</v>
      </c>
      <c r="G64" s="117">
        <f>'1A. melléklet'!G64+'1B melléklet'!G64</f>
        <v>0</v>
      </c>
      <c r="H64" s="74">
        <v>0</v>
      </c>
      <c r="I64" s="74">
        <v>0</v>
      </c>
      <c r="J64" s="118">
        <f t="shared" si="1"/>
        <v>0</v>
      </c>
    </row>
    <row r="65" spans="1:10" ht="15" customHeight="1" x14ac:dyDescent="0.25">
      <c r="A65" s="10" t="s">
        <v>302</v>
      </c>
      <c r="B65" s="22" t="s">
        <v>104</v>
      </c>
      <c r="C65" s="73">
        <f>'1A. melléklet'!C65+'1B melléklet'!C65</f>
        <v>0</v>
      </c>
      <c r="D65" s="74">
        <v>0</v>
      </c>
      <c r="E65" s="74">
        <v>0</v>
      </c>
      <c r="F65" s="101">
        <f t="shared" si="0"/>
        <v>0</v>
      </c>
      <c r="G65" s="117">
        <f>'1A. melléklet'!G65+'1B melléklet'!G65</f>
        <v>0</v>
      </c>
      <c r="H65" s="74">
        <v>0</v>
      </c>
      <c r="I65" s="74">
        <v>0</v>
      </c>
      <c r="J65" s="118">
        <f t="shared" si="1"/>
        <v>0</v>
      </c>
    </row>
    <row r="66" spans="1:10" ht="15" customHeight="1" x14ac:dyDescent="0.25">
      <c r="A66" s="10" t="s">
        <v>327</v>
      </c>
      <c r="B66" s="22" t="s">
        <v>105</v>
      </c>
      <c r="C66" s="73">
        <f>'1A. melléklet'!C66+'1B melléklet'!C66</f>
        <v>0</v>
      </c>
      <c r="D66" s="74">
        <v>0</v>
      </c>
      <c r="E66" s="74">
        <v>0</v>
      </c>
      <c r="F66" s="101">
        <f t="shared" si="0"/>
        <v>0</v>
      </c>
      <c r="G66" s="117">
        <f>'1A. melléklet'!G66+'1B melléklet'!G66</f>
        <v>0</v>
      </c>
      <c r="H66" s="74">
        <v>0</v>
      </c>
      <c r="I66" s="74">
        <v>0</v>
      </c>
      <c r="J66" s="118">
        <f t="shared" si="1"/>
        <v>0</v>
      </c>
    </row>
    <row r="67" spans="1:10" ht="15" customHeight="1" x14ac:dyDescent="0.25">
      <c r="A67" s="10" t="s">
        <v>303</v>
      </c>
      <c r="B67" s="22" t="s">
        <v>106</v>
      </c>
      <c r="C67" s="73">
        <f>'1A. melléklet'!C67+'1B melléklet'!C67</f>
        <v>24896830</v>
      </c>
      <c r="D67" s="74">
        <v>0</v>
      </c>
      <c r="E67" s="74">
        <v>0</v>
      </c>
      <c r="F67" s="101">
        <f t="shared" si="0"/>
        <v>24896830</v>
      </c>
      <c r="G67" s="117">
        <f>'1A. melléklet'!G67+'1B melléklet'!G67</f>
        <v>24896830</v>
      </c>
      <c r="H67" s="74">
        <v>0</v>
      </c>
      <c r="I67" s="74">
        <v>0</v>
      </c>
      <c r="J67" s="118">
        <f t="shared" si="1"/>
        <v>24896830</v>
      </c>
    </row>
    <row r="68" spans="1:10" ht="15" customHeight="1" x14ac:dyDescent="0.25">
      <c r="A68" s="10" t="s">
        <v>328</v>
      </c>
      <c r="B68" s="22" t="s">
        <v>107</v>
      </c>
      <c r="C68" s="73">
        <f>'1A. melléklet'!C68+'1B melléklet'!C68</f>
        <v>0</v>
      </c>
      <c r="D68" s="74">
        <v>0</v>
      </c>
      <c r="E68" s="74">
        <v>0</v>
      </c>
      <c r="F68" s="101">
        <f t="shared" si="0"/>
        <v>0</v>
      </c>
      <c r="G68" s="117">
        <f>'1A. melléklet'!G68+'1B melléklet'!G68</f>
        <v>0</v>
      </c>
      <c r="H68" s="74">
        <v>0</v>
      </c>
      <c r="I68" s="74">
        <v>0</v>
      </c>
      <c r="J68" s="118">
        <f t="shared" si="1"/>
        <v>0</v>
      </c>
    </row>
    <row r="69" spans="1:10" ht="15" customHeight="1" x14ac:dyDescent="0.25">
      <c r="A69" s="10" t="s">
        <v>329</v>
      </c>
      <c r="B69" s="22" t="s">
        <v>108</v>
      </c>
      <c r="C69" s="73">
        <f>'1A. melléklet'!C69+'1B melléklet'!C69</f>
        <v>0</v>
      </c>
      <c r="D69" s="74">
        <v>0</v>
      </c>
      <c r="E69" s="74">
        <v>0</v>
      </c>
      <c r="F69" s="101">
        <f t="shared" si="0"/>
        <v>0</v>
      </c>
      <c r="G69" s="117">
        <f>'1A. melléklet'!G69+'1B melléklet'!G69</f>
        <v>0</v>
      </c>
      <c r="H69" s="74">
        <v>0</v>
      </c>
      <c r="I69" s="74">
        <v>0</v>
      </c>
      <c r="J69" s="118">
        <f t="shared" si="1"/>
        <v>0</v>
      </c>
    </row>
    <row r="70" spans="1:10" ht="15" customHeight="1" x14ac:dyDescent="0.25">
      <c r="A70" s="10" t="s">
        <v>109</v>
      </c>
      <c r="B70" s="22" t="s">
        <v>110</v>
      </c>
      <c r="C70" s="73">
        <f>'1A. melléklet'!C70+'1B melléklet'!C70</f>
        <v>0</v>
      </c>
      <c r="D70" s="74">
        <v>0</v>
      </c>
      <c r="E70" s="74">
        <v>0</v>
      </c>
      <c r="F70" s="101">
        <f t="shared" si="0"/>
        <v>0</v>
      </c>
      <c r="G70" s="117">
        <f>'1A. melléklet'!G70+'1B melléklet'!G70</f>
        <v>0</v>
      </c>
      <c r="H70" s="74">
        <v>0</v>
      </c>
      <c r="I70" s="74">
        <v>0</v>
      </c>
      <c r="J70" s="118">
        <f t="shared" si="1"/>
        <v>0</v>
      </c>
    </row>
    <row r="71" spans="1:10" ht="15" customHeight="1" x14ac:dyDescent="0.25">
      <c r="A71" s="16" t="s">
        <v>111</v>
      </c>
      <c r="B71" s="22" t="s">
        <v>112</v>
      </c>
      <c r="C71" s="73">
        <f>'1A. melléklet'!C71+'1B melléklet'!C71</f>
        <v>0</v>
      </c>
      <c r="D71" s="74">
        <v>0</v>
      </c>
      <c r="E71" s="74">
        <v>0</v>
      </c>
      <c r="F71" s="101">
        <f t="shared" si="0"/>
        <v>0</v>
      </c>
      <c r="G71" s="117">
        <f>'1A. melléklet'!G71+'1B melléklet'!G71</f>
        <v>0</v>
      </c>
      <c r="H71" s="74">
        <v>0</v>
      </c>
      <c r="I71" s="74">
        <v>0</v>
      </c>
      <c r="J71" s="118">
        <f t="shared" si="1"/>
        <v>0</v>
      </c>
    </row>
    <row r="72" spans="1:10" ht="15" customHeight="1" x14ac:dyDescent="0.25">
      <c r="A72" s="10" t="s">
        <v>411</v>
      </c>
      <c r="B72" s="22" t="s">
        <v>113</v>
      </c>
      <c r="C72" s="73">
        <f>'1A. melléklet'!C72+'1B melléklet'!C72</f>
        <v>0</v>
      </c>
      <c r="D72" s="74">
        <v>0</v>
      </c>
      <c r="E72" s="74">
        <v>0</v>
      </c>
      <c r="F72" s="101">
        <f t="shared" si="0"/>
        <v>0</v>
      </c>
      <c r="G72" s="117">
        <f>'1A. melléklet'!G72+'1B melléklet'!G72</f>
        <v>0</v>
      </c>
      <c r="H72" s="74">
        <v>0</v>
      </c>
      <c r="I72" s="74">
        <v>0</v>
      </c>
      <c r="J72" s="118">
        <f t="shared" si="1"/>
        <v>0</v>
      </c>
    </row>
    <row r="73" spans="1:10" ht="15" customHeight="1" x14ac:dyDescent="0.25">
      <c r="A73" s="16" t="s">
        <v>330</v>
      </c>
      <c r="B73" s="22" t="s">
        <v>114</v>
      </c>
      <c r="C73" s="73">
        <f>'1A. melléklet'!C73+'1B melléklet'!C73</f>
        <v>50000</v>
      </c>
      <c r="D73" s="78">
        <v>500000</v>
      </c>
      <c r="E73" s="78">
        <v>0</v>
      </c>
      <c r="F73" s="101">
        <f t="shared" ref="F73:F131" si="22">SUM(C73:E73)</f>
        <v>550000</v>
      </c>
      <c r="G73" s="117">
        <f>'1A. melléklet'!G73+'1B melléklet'!G73</f>
        <v>50000</v>
      </c>
      <c r="H73" s="78">
        <v>500000</v>
      </c>
      <c r="I73" s="78">
        <v>0</v>
      </c>
      <c r="J73" s="118">
        <f t="shared" ref="J73:J75" si="23">SUM(G73:I73)</f>
        <v>550000</v>
      </c>
    </row>
    <row r="74" spans="1:10" ht="15" customHeight="1" x14ac:dyDescent="0.25">
      <c r="A74" s="16" t="s">
        <v>413</v>
      </c>
      <c r="B74" s="22" t="s">
        <v>412</v>
      </c>
      <c r="C74" s="73">
        <f>'1A. melléklet'!C74+'1B melléklet'!C74</f>
        <v>1000299</v>
      </c>
      <c r="D74" s="74">
        <v>0</v>
      </c>
      <c r="E74" s="74">
        <v>0</v>
      </c>
      <c r="F74" s="101">
        <f t="shared" si="22"/>
        <v>1000299</v>
      </c>
      <c r="G74" s="117">
        <f>'1A. melléklet'!G74+'1B melléklet'!G74</f>
        <v>44884455</v>
      </c>
      <c r="H74" s="74">
        <v>0</v>
      </c>
      <c r="I74" s="74">
        <v>0</v>
      </c>
      <c r="J74" s="118">
        <f t="shared" si="23"/>
        <v>44884455</v>
      </c>
    </row>
    <row r="75" spans="1:10" ht="15" customHeight="1" x14ac:dyDescent="0.25">
      <c r="A75" s="31" t="s">
        <v>304</v>
      </c>
      <c r="B75" s="34" t="s">
        <v>115</v>
      </c>
      <c r="C75" s="71">
        <f>'1A. melléklet'!C75+'1B melléklet'!C75</f>
        <v>25947129</v>
      </c>
      <c r="D75" s="72">
        <f t="shared" ref="D75:E75" si="24">SUM(D62:D74)</f>
        <v>500000</v>
      </c>
      <c r="E75" s="72">
        <f t="shared" si="24"/>
        <v>0</v>
      </c>
      <c r="F75" s="102">
        <f t="shared" si="22"/>
        <v>26447129</v>
      </c>
      <c r="G75" s="119">
        <f>'1A. melléklet'!G75+'1B melléklet'!G75</f>
        <v>69832461</v>
      </c>
      <c r="H75" s="72">
        <f t="shared" ref="H75:I75" si="25">SUM(H62:H74)</f>
        <v>500000</v>
      </c>
      <c r="I75" s="72">
        <f t="shared" si="25"/>
        <v>0</v>
      </c>
      <c r="J75" s="120">
        <f t="shared" si="23"/>
        <v>70332461</v>
      </c>
    </row>
    <row r="76" spans="1:10" ht="15" customHeight="1" x14ac:dyDescent="0.25">
      <c r="A76" s="84" t="s">
        <v>6</v>
      </c>
      <c r="B76" s="85"/>
      <c r="C76" s="86">
        <f>'1A. melléklet'!C76+'1B melléklet'!C76</f>
        <v>135942049</v>
      </c>
      <c r="D76" s="87">
        <f t="shared" ref="D76:E76" si="26">D26+D27+D52+D61+D75</f>
        <v>500000</v>
      </c>
      <c r="E76" s="87">
        <f t="shared" si="26"/>
        <v>13000</v>
      </c>
      <c r="F76" s="103">
        <f>SUM(C76:E76)</f>
        <v>136455049</v>
      </c>
      <c r="G76" s="145">
        <f>'1A. melléklet'!G76+'1B melléklet'!G76</f>
        <v>179874752</v>
      </c>
      <c r="H76" s="87">
        <f t="shared" ref="H76:I76" si="27">H26+H27+H52+H61+H75</f>
        <v>500000</v>
      </c>
      <c r="I76" s="87">
        <f t="shared" si="27"/>
        <v>13000</v>
      </c>
      <c r="J76" s="122">
        <f>SUM(G76:I76)</f>
        <v>180387752</v>
      </c>
    </row>
    <row r="77" spans="1:10" ht="15" customHeight="1" x14ac:dyDescent="0.25">
      <c r="A77" s="26" t="s">
        <v>116</v>
      </c>
      <c r="B77" s="22" t="s">
        <v>117</v>
      </c>
      <c r="C77" s="73">
        <f>'1A. melléklet'!C77+'1B melléklet'!C77</f>
        <v>0</v>
      </c>
      <c r="D77" s="74">
        <v>0</v>
      </c>
      <c r="E77" s="74">
        <v>0</v>
      </c>
      <c r="F77" s="101">
        <f t="shared" si="22"/>
        <v>0</v>
      </c>
      <c r="G77" s="117">
        <f>'1A. melléklet'!G77+'1B melléklet'!G77</f>
        <v>0</v>
      </c>
      <c r="H77" s="74">
        <v>0</v>
      </c>
      <c r="I77" s="74">
        <v>0</v>
      </c>
      <c r="J77" s="118">
        <f t="shared" ref="J77:J125" si="28">SUM(G77:I77)</f>
        <v>0</v>
      </c>
    </row>
    <row r="78" spans="1:10" ht="15" customHeight="1" x14ac:dyDescent="0.25">
      <c r="A78" s="26" t="s">
        <v>331</v>
      </c>
      <c r="B78" s="22" t="s">
        <v>118</v>
      </c>
      <c r="C78" s="73">
        <f>'1A. melléklet'!C78+'1B melléklet'!C78</f>
        <v>0</v>
      </c>
      <c r="D78" s="74">
        <v>0</v>
      </c>
      <c r="E78" s="74">
        <v>0</v>
      </c>
      <c r="F78" s="101">
        <f t="shared" si="22"/>
        <v>0</v>
      </c>
      <c r="G78" s="117">
        <f>'1A. melléklet'!G78+'1B melléklet'!G78</f>
        <v>0</v>
      </c>
      <c r="H78" s="74">
        <v>0</v>
      </c>
      <c r="I78" s="74">
        <v>0</v>
      </c>
      <c r="J78" s="118">
        <f t="shared" si="28"/>
        <v>0</v>
      </c>
    </row>
    <row r="79" spans="1:10" ht="15" customHeight="1" x14ac:dyDescent="0.25">
      <c r="A79" s="26" t="s">
        <v>119</v>
      </c>
      <c r="B79" s="22" t="s">
        <v>120</v>
      </c>
      <c r="C79" s="73">
        <f>'1A. melléklet'!C79+'1B melléklet'!C79</f>
        <v>0</v>
      </c>
      <c r="D79" s="74">
        <v>0</v>
      </c>
      <c r="E79" s="74">
        <v>0</v>
      </c>
      <c r="F79" s="101">
        <f t="shared" si="22"/>
        <v>0</v>
      </c>
      <c r="G79" s="117">
        <f>'1A. melléklet'!G79+'1B melléklet'!G79</f>
        <v>0</v>
      </c>
      <c r="H79" s="74">
        <v>0</v>
      </c>
      <c r="I79" s="74">
        <v>0</v>
      </c>
      <c r="J79" s="118">
        <f t="shared" si="28"/>
        <v>0</v>
      </c>
    </row>
    <row r="80" spans="1:10" ht="15" customHeight="1" x14ac:dyDescent="0.25">
      <c r="A80" s="26" t="s">
        <v>121</v>
      </c>
      <c r="B80" s="22" t="s">
        <v>122</v>
      </c>
      <c r="C80" s="73">
        <f>'1A. melléklet'!C80+'1B melléklet'!C80</f>
        <v>11188274</v>
      </c>
      <c r="D80" s="74">
        <v>0</v>
      </c>
      <c r="E80" s="74">
        <v>0</v>
      </c>
      <c r="F80" s="101">
        <f t="shared" si="22"/>
        <v>11188274</v>
      </c>
      <c r="G80" s="117">
        <f>'1A. melléklet'!G80+'1B melléklet'!G80</f>
        <v>11338274</v>
      </c>
      <c r="H80" s="74">
        <v>0</v>
      </c>
      <c r="I80" s="74">
        <v>0</v>
      </c>
      <c r="J80" s="118">
        <f t="shared" si="28"/>
        <v>11338274</v>
      </c>
    </row>
    <row r="81" spans="1:10" ht="15" customHeight="1" x14ac:dyDescent="0.25">
      <c r="A81" s="5" t="s">
        <v>123</v>
      </c>
      <c r="B81" s="22" t="s">
        <v>124</v>
      </c>
      <c r="C81" s="73">
        <f>'1A. melléklet'!C81+'1B melléklet'!C81</f>
        <v>0</v>
      </c>
      <c r="D81" s="74">
        <v>0</v>
      </c>
      <c r="E81" s="74">
        <v>0</v>
      </c>
      <c r="F81" s="101">
        <f t="shared" si="22"/>
        <v>0</v>
      </c>
      <c r="G81" s="117">
        <f>'1A. melléklet'!G81+'1B melléklet'!G81</f>
        <v>0</v>
      </c>
      <c r="H81" s="74">
        <v>0</v>
      </c>
      <c r="I81" s="74">
        <v>0</v>
      </c>
      <c r="J81" s="118">
        <f t="shared" si="28"/>
        <v>0</v>
      </c>
    </row>
    <row r="82" spans="1:10" ht="15" customHeight="1" x14ac:dyDescent="0.25">
      <c r="A82" s="5" t="s">
        <v>125</v>
      </c>
      <c r="B82" s="22" t="s">
        <v>126</v>
      </c>
      <c r="C82" s="73">
        <f>'1A. melléklet'!C82+'1B melléklet'!C82</f>
        <v>0</v>
      </c>
      <c r="D82" s="74">
        <v>0</v>
      </c>
      <c r="E82" s="74">
        <v>0</v>
      </c>
      <c r="F82" s="101">
        <f t="shared" si="22"/>
        <v>0</v>
      </c>
      <c r="G82" s="117">
        <f>'1A. melléklet'!G82+'1B melléklet'!G82</f>
        <v>0</v>
      </c>
      <c r="H82" s="74">
        <v>0</v>
      </c>
      <c r="I82" s="74">
        <v>0</v>
      </c>
      <c r="J82" s="118">
        <f t="shared" si="28"/>
        <v>0</v>
      </c>
    </row>
    <row r="83" spans="1:10" ht="15" customHeight="1" x14ac:dyDescent="0.25">
      <c r="A83" s="5" t="s">
        <v>127</v>
      </c>
      <c r="B83" s="22" t="s">
        <v>128</v>
      </c>
      <c r="C83" s="73">
        <f>'1A. melléklet'!C83+'1B melléklet'!C83</f>
        <v>3028834</v>
      </c>
      <c r="D83" s="74">
        <v>0</v>
      </c>
      <c r="E83" s="74">
        <v>0</v>
      </c>
      <c r="F83" s="101">
        <f t="shared" si="22"/>
        <v>3028834</v>
      </c>
      <c r="G83" s="117">
        <f>'1A. melléklet'!G83+'1B melléklet'!G83</f>
        <v>3028834</v>
      </c>
      <c r="H83" s="74">
        <v>0</v>
      </c>
      <c r="I83" s="74">
        <v>0</v>
      </c>
      <c r="J83" s="118">
        <f t="shared" si="28"/>
        <v>3028834</v>
      </c>
    </row>
    <row r="84" spans="1:10" ht="15" customHeight="1" x14ac:dyDescent="0.25">
      <c r="A84" s="32" t="s">
        <v>306</v>
      </c>
      <c r="B84" s="34" t="s">
        <v>129</v>
      </c>
      <c r="C84" s="71">
        <f>'1A. melléklet'!C84+'1B melléklet'!C84</f>
        <v>14217108</v>
      </c>
      <c r="D84" s="72">
        <f t="shared" ref="D84:E84" si="29">SUM(D77:D83)</f>
        <v>0</v>
      </c>
      <c r="E84" s="72">
        <f t="shared" si="29"/>
        <v>0</v>
      </c>
      <c r="F84" s="102">
        <f t="shared" si="22"/>
        <v>14217108</v>
      </c>
      <c r="G84" s="119">
        <f>'1A. melléklet'!G84+'1B melléklet'!G84</f>
        <v>14367108</v>
      </c>
      <c r="H84" s="72">
        <f t="shared" ref="H84:I84" si="30">SUM(H77:H83)</f>
        <v>0</v>
      </c>
      <c r="I84" s="72">
        <f t="shared" si="30"/>
        <v>0</v>
      </c>
      <c r="J84" s="120">
        <f t="shared" si="28"/>
        <v>14367108</v>
      </c>
    </row>
    <row r="85" spans="1:10" ht="15" customHeight="1" x14ac:dyDescent="0.25">
      <c r="A85" s="11" t="s">
        <v>130</v>
      </c>
      <c r="B85" s="22" t="s">
        <v>131</v>
      </c>
      <c r="C85" s="73">
        <f>'1A. melléklet'!C85+'1B melléklet'!C85</f>
        <v>93303263</v>
      </c>
      <c r="D85" s="74">
        <v>0</v>
      </c>
      <c r="E85" s="74">
        <v>0</v>
      </c>
      <c r="F85" s="101">
        <f t="shared" si="22"/>
        <v>93303263</v>
      </c>
      <c r="G85" s="117">
        <f>'1A. melléklet'!G85+'1B melléklet'!G85</f>
        <v>93303263</v>
      </c>
      <c r="H85" s="74">
        <v>0</v>
      </c>
      <c r="I85" s="74">
        <v>0</v>
      </c>
      <c r="J85" s="118">
        <f t="shared" si="28"/>
        <v>93303263</v>
      </c>
    </row>
    <row r="86" spans="1:10" ht="15" customHeight="1" x14ac:dyDescent="0.25">
      <c r="A86" s="11" t="s">
        <v>132</v>
      </c>
      <c r="B86" s="22" t="s">
        <v>133</v>
      </c>
      <c r="C86" s="73">
        <f>'1A. melléklet'!C86+'1B melléklet'!C86</f>
        <v>0</v>
      </c>
      <c r="D86" s="74">
        <v>0</v>
      </c>
      <c r="E86" s="74">
        <v>0</v>
      </c>
      <c r="F86" s="101">
        <f t="shared" si="22"/>
        <v>0</v>
      </c>
      <c r="G86" s="117">
        <f>'1A. melléklet'!G86+'1B melléklet'!G86</f>
        <v>0</v>
      </c>
      <c r="H86" s="74">
        <v>0</v>
      </c>
      <c r="I86" s="74">
        <v>0</v>
      </c>
      <c r="J86" s="118">
        <f t="shared" si="28"/>
        <v>0</v>
      </c>
    </row>
    <row r="87" spans="1:10" ht="15" customHeight="1" x14ac:dyDescent="0.25">
      <c r="A87" s="11" t="s">
        <v>134</v>
      </c>
      <c r="B87" s="22" t="s">
        <v>135</v>
      </c>
      <c r="C87" s="73">
        <f>'1A. melléklet'!C87+'1B melléklet'!C87</f>
        <v>0</v>
      </c>
      <c r="D87" s="74">
        <v>0</v>
      </c>
      <c r="E87" s="74">
        <v>0</v>
      </c>
      <c r="F87" s="101">
        <f t="shared" si="22"/>
        <v>0</v>
      </c>
      <c r="G87" s="117">
        <f>'1A. melléklet'!G87+'1B melléklet'!G87</f>
        <v>0</v>
      </c>
      <c r="H87" s="74">
        <v>0</v>
      </c>
      <c r="I87" s="74">
        <v>0</v>
      </c>
      <c r="J87" s="118">
        <f t="shared" si="28"/>
        <v>0</v>
      </c>
    </row>
    <row r="88" spans="1:10" ht="15" customHeight="1" x14ac:dyDescent="0.25">
      <c r="A88" s="11" t="s">
        <v>136</v>
      </c>
      <c r="B88" s="22" t="s">
        <v>137</v>
      </c>
      <c r="C88" s="73">
        <f>'1A. melléklet'!C88+'1B melléklet'!C88</f>
        <v>25191881</v>
      </c>
      <c r="D88" s="74">
        <v>0</v>
      </c>
      <c r="E88" s="74">
        <v>0</v>
      </c>
      <c r="F88" s="101">
        <f t="shared" si="22"/>
        <v>25191881</v>
      </c>
      <c r="G88" s="117">
        <f>'1A. melléklet'!G88+'1B melléklet'!G88</f>
        <v>25191881</v>
      </c>
      <c r="H88" s="74">
        <v>0</v>
      </c>
      <c r="I88" s="74">
        <v>0</v>
      </c>
      <c r="J88" s="118">
        <f t="shared" si="28"/>
        <v>25191881</v>
      </c>
    </row>
    <row r="89" spans="1:10" ht="15" customHeight="1" x14ac:dyDescent="0.25">
      <c r="A89" s="31" t="s">
        <v>307</v>
      </c>
      <c r="B89" s="34" t="s">
        <v>138</v>
      </c>
      <c r="C89" s="71">
        <f>'1A. melléklet'!C89+'1B melléklet'!C89</f>
        <v>118495144</v>
      </c>
      <c r="D89" s="72">
        <f t="shared" ref="D89:E89" si="31">SUM(D85:D88)</f>
        <v>0</v>
      </c>
      <c r="E89" s="72">
        <f t="shared" si="31"/>
        <v>0</v>
      </c>
      <c r="F89" s="102">
        <f t="shared" si="22"/>
        <v>118495144</v>
      </c>
      <c r="G89" s="119">
        <f>'1A. melléklet'!G89+'1B melléklet'!G89</f>
        <v>118495144</v>
      </c>
      <c r="H89" s="72">
        <f t="shared" ref="H89:I89" si="32">SUM(H85:H88)</f>
        <v>0</v>
      </c>
      <c r="I89" s="72">
        <f t="shared" si="32"/>
        <v>0</v>
      </c>
      <c r="J89" s="120">
        <f t="shared" si="28"/>
        <v>118495144</v>
      </c>
    </row>
    <row r="90" spans="1:10" ht="15" customHeight="1" x14ac:dyDescent="0.25">
      <c r="A90" s="11" t="s">
        <v>139</v>
      </c>
      <c r="B90" s="22" t="s">
        <v>140</v>
      </c>
      <c r="C90" s="73">
        <f>'1A. melléklet'!C90+'1B melléklet'!C90</f>
        <v>0</v>
      </c>
      <c r="D90" s="74">
        <v>0</v>
      </c>
      <c r="E90" s="74">
        <v>0</v>
      </c>
      <c r="F90" s="101">
        <f t="shared" si="22"/>
        <v>0</v>
      </c>
      <c r="G90" s="117">
        <f>'1A. melléklet'!G90+'1B melléklet'!G90</f>
        <v>0</v>
      </c>
      <c r="H90" s="74">
        <v>0</v>
      </c>
      <c r="I90" s="74">
        <v>0</v>
      </c>
      <c r="J90" s="118">
        <f t="shared" si="28"/>
        <v>0</v>
      </c>
    </row>
    <row r="91" spans="1:10" ht="15" customHeight="1" x14ac:dyDescent="0.25">
      <c r="A91" s="11" t="s">
        <v>332</v>
      </c>
      <c r="B91" s="22" t="s">
        <v>141</v>
      </c>
      <c r="C91" s="73">
        <f>'1A. melléklet'!C91+'1B melléklet'!C91</f>
        <v>0</v>
      </c>
      <c r="D91" s="74">
        <v>0</v>
      </c>
      <c r="E91" s="74">
        <v>0</v>
      </c>
      <c r="F91" s="101">
        <f t="shared" si="22"/>
        <v>0</v>
      </c>
      <c r="G91" s="117">
        <f>'1A. melléklet'!G91+'1B melléklet'!G91</f>
        <v>0</v>
      </c>
      <c r="H91" s="74">
        <v>0</v>
      </c>
      <c r="I91" s="74">
        <v>0</v>
      </c>
      <c r="J91" s="118">
        <f t="shared" si="28"/>
        <v>0</v>
      </c>
    </row>
    <row r="92" spans="1:10" ht="15" customHeight="1" x14ac:dyDescent="0.25">
      <c r="A92" s="11" t="s">
        <v>333</v>
      </c>
      <c r="B92" s="22" t="s">
        <v>142</v>
      </c>
      <c r="C92" s="73">
        <f>'1A. melléklet'!C92+'1B melléklet'!C92</f>
        <v>0</v>
      </c>
      <c r="D92" s="74">
        <v>0</v>
      </c>
      <c r="E92" s="74">
        <v>0</v>
      </c>
      <c r="F92" s="101">
        <f t="shared" si="22"/>
        <v>0</v>
      </c>
      <c r="G92" s="117">
        <f>'1A. melléklet'!G92+'1B melléklet'!G92</f>
        <v>0</v>
      </c>
      <c r="H92" s="74">
        <v>0</v>
      </c>
      <c r="I92" s="74">
        <v>0</v>
      </c>
      <c r="J92" s="118">
        <f t="shared" si="28"/>
        <v>0</v>
      </c>
    </row>
    <row r="93" spans="1:10" ht="15" customHeight="1" x14ac:dyDescent="0.25">
      <c r="A93" s="11" t="s">
        <v>334</v>
      </c>
      <c r="B93" s="22" t="s">
        <v>143</v>
      </c>
      <c r="C93" s="73">
        <f>'1A. melléklet'!C93+'1B melléklet'!C93</f>
        <v>0</v>
      </c>
      <c r="D93" s="74">
        <v>0</v>
      </c>
      <c r="E93" s="74">
        <v>0</v>
      </c>
      <c r="F93" s="101">
        <f t="shared" si="22"/>
        <v>0</v>
      </c>
      <c r="G93" s="117">
        <f>'1A. melléklet'!G93+'1B melléklet'!G93</f>
        <v>0</v>
      </c>
      <c r="H93" s="74">
        <v>0</v>
      </c>
      <c r="I93" s="74">
        <v>0</v>
      </c>
      <c r="J93" s="118">
        <f t="shared" si="28"/>
        <v>0</v>
      </c>
    </row>
    <row r="94" spans="1:10" ht="15" customHeight="1" x14ac:dyDescent="0.25">
      <c r="A94" s="11" t="s">
        <v>335</v>
      </c>
      <c r="B94" s="22" t="s">
        <v>144</v>
      </c>
      <c r="C94" s="73">
        <f>'1A. melléklet'!C94+'1B melléklet'!C94</f>
        <v>0</v>
      </c>
      <c r="D94" s="74">
        <v>0</v>
      </c>
      <c r="E94" s="74">
        <v>0</v>
      </c>
      <c r="F94" s="101">
        <f t="shared" si="22"/>
        <v>0</v>
      </c>
      <c r="G94" s="117">
        <f>'1A. melléklet'!G94+'1B melléklet'!G94</f>
        <v>0</v>
      </c>
      <c r="H94" s="74">
        <v>0</v>
      </c>
      <c r="I94" s="74">
        <v>0</v>
      </c>
      <c r="J94" s="118">
        <f t="shared" si="28"/>
        <v>0</v>
      </c>
    </row>
    <row r="95" spans="1:10" ht="15" customHeight="1" x14ac:dyDescent="0.25">
      <c r="A95" s="11" t="s">
        <v>336</v>
      </c>
      <c r="B95" s="22" t="s">
        <v>145</v>
      </c>
      <c r="C95" s="73">
        <f>'1A. melléklet'!C95+'1B melléklet'!C95</f>
        <v>0</v>
      </c>
      <c r="D95" s="74">
        <v>0</v>
      </c>
      <c r="E95" s="74">
        <v>0</v>
      </c>
      <c r="F95" s="101">
        <f t="shared" si="22"/>
        <v>0</v>
      </c>
      <c r="G95" s="117">
        <f>'1A. melléklet'!G95+'1B melléklet'!G95</f>
        <v>0</v>
      </c>
      <c r="H95" s="74">
        <v>0</v>
      </c>
      <c r="I95" s="74">
        <v>0</v>
      </c>
      <c r="J95" s="118">
        <f t="shared" si="28"/>
        <v>0</v>
      </c>
    </row>
    <row r="96" spans="1:10" ht="15" customHeight="1" x14ac:dyDescent="0.25">
      <c r="A96" s="11" t="s">
        <v>146</v>
      </c>
      <c r="B96" s="22" t="s">
        <v>147</v>
      </c>
      <c r="C96" s="73">
        <f>'1A. melléklet'!C96+'1B melléklet'!C96</f>
        <v>0</v>
      </c>
      <c r="D96" s="74">
        <v>0</v>
      </c>
      <c r="E96" s="74">
        <v>0</v>
      </c>
      <c r="F96" s="101">
        <f t="shared" si="22"/>
        <v>0</v>
      </c>
      <c r="G96" s="117">
        <f>'1A. melléklet'!G96+'1B melléklet'!G96</f>
        <v>0</v>
      </c>
      <c r="H96" s="74">
        <v>0</v>
      </c>
      <c r="I96" s="74">
        <v>0</v>
      </c>
      <c r="J96" s="118">
        <f t="shared" si="28"/>
        <v>0</v>
      </c>
    </row>
    <row r="97" spans="1:10" ht="15" customHeight="1" x14ac:dyDescent="0.25">
      <c r="A97" s="11" t="s">
        <v>414</v>
      </c>
      <c r="B97" s="22" t="s">
        <v>148</v>
      </c>
      <c r="C97" s="73">
        <f>'1A. melléklet'!C97+'1B melléklet'!C97</f>
        <v>0</v>
      </c>
      <c r="D97" s="74">
        <v>0</v>
      </c>
      <c r="E97" s="74">
        <v>0</v>
      </c>
      <c r="F97" s="101">
        <f t="shared" si="22"/>
        <v>0</v>
      </c>
      <c r="G97" s="117">
        <f>'1A. melléklet'!G97+'1B melléklet'!G97</f>
        <v>0</v>
      </c>
      <c r="H97" s="74">
        <v>0</v>
      </c>
      <c r="I97" s="74">
        <v>0</v>
      </c>
      <c r="J97" s="118">
        <f t="shared" si="28"/>
        <v>0</v>
      </c>
    </row>
    <row r="98" spans="1:10" ht="15" customHeight="1" x14ac:dyDescent="0.25">
      <c r="A98" s="11" t="s">
        <v>415</v>
      </c>
      <c r="B98" s="22" t="s">
        <v>416</v>
      </c>
      <c r="C98" s="73">
        <f>'1A. melléklet'!C98+'1B melléklet'!C98</f>
        <v>0</v>
      </c>
      <c r="D98" s="74">
        <v>0</v>
      </c>
      <c r="E98" s="74">
        <v>0</v>
      </c>
      <c r="F98" s="101">
        <f t="shared" si="22"/>
        <v>0</v>
      </c>
      <c r="G98" s="117">
        <f>'1A. melléklet'!G98+'1B melléklet'!G98</f>
        <v>0</v>
      </c>
      <c r="H98" s="74">
        <v>0</v>
      </c>
      <c r="I98" s="74">
        <v>0</v>
      </c>
      <c r="J98" s="118">
        <f t="shared" si="28"/>
        <v>0</v>
      </c>
    </row>
    <row r="99" spans="1:10" ht="15" customHeight="1" x14ac:dyDescent="0.25">
      <c r="A99" s="31" t="s">
        <v>308</v>
      </c>
      <c r="B99" s="34" t="s">
        <v>149</v>
      </c>
      <c r="C99" s="73">
        <f>'1A. melléklet'!C99+'1B melléklet'!C99</f>
        <v>0</v>
      </c>
      <c r="D99" s="72">
        <f t="shared" ref="D99:E99" si="33">SUM(D90:D98)</f>
        <v>0</v>
      </c>
      <c r="E99" s="72">
        <f t="shared" si="33"/>
        <v>0</v>
      </c>
      <c r="F99" s="102">
        <f t="shared" si="22"/>
        <v>0</v>
      </c>
      <c r="G99" s="117">
        <f>'1A. melléklet'!G99+'1B melléklet'!G99</f>
        <v>0</v>
      </c>
      <c r="H99" s="72">
        <f t="shared" ref="H99:I99" si="34">SUM(H90:H98)</f>
        <v>0</v>
      </c>
      <c r="I99" s="72">
        <f t="shared" si="34"/>
        <v>0</v>
      </c>
      <c r="J99" s="120">
        <f t="shared" si="28"/>
        <v>0</v>
      </c>
    </row>
    <row r="100" spans="1:10" ht="15" customHeight="1" x14ac:dyDescent="0.25">
      <c r="A100" s="84" t="s">
        <v>7</v>
      </c>
      <c r="B100" s="85"/>
      <c r="C100" s="86">
        <f>'1A. melléklet'!C100+'1B melléklet'!C100</f>
        <v>132712252</v>
      </c>
      <c r="D100" s="87">
        <f t="shared" ref="D100:E100" si="35">D84+D89+D99</f>
        <v>0</v>
      </c>
      <c r="E100" s="87">
        <f t="shared" si="35"/>
        <v>0</v>
      </c>
      <c r="F100" s="103">
        <f t="shared" si="22"/>
        <v>132712252</v>
      </c>
      <c r="G100" s="145">
        <f>'1A. melléklet'!G100+'1B melléklet'!G100</f>
        <v>132862252</v>
      </c>
      <c r="H100" s="87">
        <f t="shared" ref="H100:I100" si="36">H84+H89+H99</f>
        <v>0</v>
      </c>
      <c r="I100" s="87">
        <f t="shared" si="36"/>
        <v>0</v>
      </c>
      <c r="J100" s="122">
        <f t="shared" si="28"/>
        <v>132862252</v>
      </c>
    </row>
    <row r="101" spans="1:10" ht="15" customHeight="1" x14ac:dyDescent="0.25">
      <c r="A101" s="59" t="s">
        <v>341</v>
      </c>
      <c r="B101" s="60" t="s">
        <v>150</v>
      </c>
      <c r="C101" s="79">
        <f>'1A. melléklet'!C101+'1B melléklet'!C101</f>
        <v>268654301</v>
      </c>
      <c r="D101" s="80">
        <f>D26+D27+D52+D61+D75+D84+D89+D99</f>
        <v>500000</v>
      </c>
      <c r="E101" s="80">
        <f>E26+E27+E52+E61+E75+E84+E89+E99</f>
        <v>13000</v>
      </c>
      <c r="F101" s="104">
        <f t="shared" si="22"/>
        <v>269167301</v>
      </c>
      <c r="G101" s="123">
        <f>'1A. melléklet'!G101+'1B melléklet'!G101</f>
        <v>312737004</v>
      </c>
      <c r="H101" s="80">
        <f>H26+H27+H52+H61+H75+H84+H89+H99</f>
        <v>500000</v>
      </c>
      <c r="I101" s="80">
        <f>I26+I27+I52+I61+I75+I84+I89+I99</f>
        <v>13000</v>
      </c>
      <c r="J101" s="124">
        <f t="shared" si="28"/>
        <v>313250004</v>
      </c>
    </row>
    <row r="102" spans="1:10" ht="15" customHeight="1" x14ac:dyDescent="0.25">
      <c r="A102" s="11" t="s">
        <v>417</v>
      </c>
      <c r="B102" s="4" t="s">
        <v>151</v>
      </c>
      <c r="C102" s="73">
        <f>'1A. melléklet'!C102+'1B melléklet'!C102</f>
        <v>0</v>
      </c>
      <c r="D102" s="74">
        <v>0</v>
      </c>
      <c r="E102" s="74">
        <v>0</v>
      </c>
      <c r="F102" s="101">
        <f t="shared" si="22"/>
        <v>0</v>
      </c>
      <c r="G102" s="117">
        <f>'1A. melléklet'!G102+'1B melléklet'!G102</f>
        <v>0</v>
      </c>
      <c r="H102" s="74">
        <v>0</v>
      </c>
      <c r="I102" s="74">
        <v>0</v>
      </c>
      <c r="J102" s="118">
        <f t="shared" si="28"/>
        <v>0</v>
      </c>
    </row>
    <row r="103" spans="1:10" ht="15" customHeight="1" x14ac:dyDescent="0.25">
      <c r="A103" s="11" t="s">
        <v>152</v>
      </c>
      <c r="B103" s="4" t="s">
        <v>153</v>
      </c>
      <c r="C103" s="73">
        <f>'1A. melléklet'!C103+'1B melléklet'!C103</f>
        <v>0</v>
      </c>
      <c r="D103" s="74">
        <v>0</v>
      </c>
      <c r="E103" s="74">
        <v>0</v>
      </c>
      <c r="F103" s="101">
        <f t="shared" si="22"/>
        <v>0</v>
      </c>
      <c r="G103" s="117">
        <f>'1A. melléklet'!G103+'1B melléklet'!G103</f>
        <v>0</v>
      </c>
      <c r="H103" s="74">
        <v>0</v>
      </c>
      <c r="I103" s="74">
        <v>0</v>
      </c>
      <c r="J103" s="118">
        <f t="shared" si="28"/>
        <v>0</v>
      </c>
    </row>
    <row r="104" spans="1:10" ht="15" customHeight="1" x14ac:dyDescent="0.25">
      <c r="A104" s="11" t="s">
        <v>424</v>
      </c>
      <c r="B104" s="4" t="s">
        <v>154</v>
      </c>
      <c r="C104" s="73">
        <f>'1A. melléklet'!C104+'1B melléklet'!C104</f>
        <v>0</v>
      </c>
      <c r="D104" s="74">
        <v>0</v>
      </c>
      <c r="E104" s="74">
        <v>0</v>
      </c>
      <c r="F104" s="101">
        <f t="shared" si="22"/>
        <v>0</v>
      </c>
      <c r="G104" s="117">
        <f>'1A. melléklet'!G104+'1B melléklet'!G104</f>
        <v>0</v>
      </c>
      <c r="H104" s="74">
        <v>0</v>
      </c>
      <c r="I104" s="74">
        <v>0</v>
      </c>
      <c r="J104" s="118">
        <f t="shared" si="28"/>
        <v>0</v>
      </c>
    </row>
    <row r="105" spans="1:10" ht="15" customHeight="1" x14ac:dyDescent="0.25">
      <c r="A105" s="13" t="s">
        <v>309</v>
      </c>
      <c r="B105" s="6" t="s">
        <v>155</v>
      </c>
      <c r="C105" s="71">
        <f>'1A. melléklet'!C105+'1B melléklet'!C105</f>
        <v>0</v>
      </c>
      <c r="D105" s="72">
        <f t="shared" ref="D105:E105" si="37">SUM(D102:D104)</f>
        <v>0</v>
      </c>
      <c r="E105" s="72">
        <f t="shared" si="37"/>
        <v>0</v>
      </c>
      <c r="F105" s="102">
        <f t="shared" si="22"/>
        <v>0</v>
      </c>
      <c r="G105" s="119">
        <f>'1A. melléklet'!G105+'1B melléklet'!G105</f>
        <v>0</v>
      </c>
      <c r="H105" s="72">
        <f t="shared" ref="H105:I105" si="38">SUM(H102:H104)</f>
        <v>0</v>
      </c>
      <c r="I105" s="72">
        <f t="shared" si="38"/>
        <v>0</v>
      </c>
      <c r="J105" s="120">
        <f t="shared" si="28"/>
        <v>0</v>
      </c>
    </row>
    <row r="106" spans="1:10" ht="15" customHeight="1" x14ac:dyDescent="0.25">
      <c r="A106" s="27" t="s">
        <v>337</v>
      </c>
      <c r="B106" s="4" t="s">
        <v>156</v>
      </c>
      <c r="C106" s="73">
        <f>'1A. melléklet'!C106+'1B melléklet'!C106</f>
        <v>0</v>
      </c>
      <c r="D106" s="74">
        <v>0</v>
      </c>
      <c r="E106" s="74">
        <v>0</v>
      </c>
      <c r="F106" s="101">
        <f t="shared" si="22"/>
        <v>0</v>
      </c>
      <c r="G106" s="117">
        <f>'1A. melléklet'!G106+'1B melléklet'!G106</f>
        <v>0</v>
      </c>
      <c r="H106" s="74">
        <v>0</v>
      </c>
      <c r="I106" s="74">
        <v>0</v>
      </c>
      <c r="J106" s="118">
        <f t="shared" si="28"/>
        <v>0</v>
      </c>
    </row>
    <row r="107" spans="1:10" ht="15" customHeight="1" x14ac:dyDescent="0.25">
      <c r="A107" s="27" t="s">
        <v>425</v>
      </c>
      <c r="B107" s="4" t="s">
        <v>157</v>
      </c>
      <c r="C107" s="73">
        <f>'1A. melléklet'!C107+'1B melléklet'!C107</f>
        <v>0</v>
      </c>
      <c r="D107" s="74">
        <v>0</v>
      </c>
      <c r="E107" s="74">
        <v>0</v>
      </c>
      <c r="F107" s="101">
        <f t="shared" si="22"/>
        <v>0</v>
      </c>
      <c r="G107" s="117">
        <f>'1A. melléklet'!G107+'1B melléklet'!G107</f>
        <v>0</v>
      </c>
      <c r="H107" s="74">
        <v>0</v>
      </c>
      <c r="I107" s="74">
        <v>0</v>
      </c>
      <c r="J107" s="118">
        <f t="shared" si="28"/>
        <v>0</v>
      </c>
    </row>
    <row r="108" spans="1:10" ht="15" customHeight="1" x14ac:dyDescent="0.25">
      <c r="A108" s="11" t="s">
        <v>426</v>
      </c>
      <c r="B108" s="4" t="s">
        <v>158</v>
      </c>
      <c r="C108" s="73">
        <f>'1A. melléklet'!C108+'1B melléklet'!C108</f>
        <v>0</v>
      </c>
      <c r="D108" s="74">
        <v>0</v>
      </c>
      <c r="E108" s="74">
        <v>0</v>
      </c>
      <c r="F108" s="101">
        <f t="shared" si="22"/>
        <v>0</v>
      </c>
      <c r="G108" s="117">
        <f>'1A. melléklet'!G108+'1B melléklet'!G108</f>
        <v>0</v>
      </c>
      <c r="H108" s="74">
        <v>0</v>
      </c>
      <c r="I108" s="74">
        <v>0</v>
      </c>
      <c r="J108" s="118">
        <f t="shared" si="28"/>
        <v>0</v>
      </c>
    </row>
    <row r="109" spans="1:10" ht="15" customHeight="1" x14ac:dyDescent="0.25">
      <c r="A109" s="11" t="s">
        <v>427</v>
      </c>
      <c r="B109" s="4" t="s">
        <v>159</v>
      </c>
      <c r="C109" s="73">
        <f>'1A. melléklet'!C109+'1B melléklet'!C109</f>
        <v>0</v>
      </c>
      <c r="D109" s="74">
        <v>0</v>
      </c>
      <c r="E109" s="74">
        <v>0</v>
      </c>
      <c r="F109" s="101">
        <f t="shared" si="22"/>
        <v>0</v>
      </c>
      <c r="G109" s="117">
        <f>'1A. melléklet'!G109+'1B melléklet'!G109</f>
        <v>0</v>
      </c>
      <c r="H109" s="74">
        <v>0</v>
      </c>
      <c r="I109" s="74">
        <v>0</v>
      </c>
      <c r="J109" s="118">
        <f t="shared" si="28"/>
        <v>0</v>
      </c>
    </row>
    <row r="110" spans="1:10" ht="15" customHeight="1" x14ac:dyDescent="0.25">
      <c r="A110" s="11" t="s">
        <v>430</v>
      </c>
      <c r="B110" s="4" t="s">
        <v>428</v>
      </c>
      <c r="C110" s="73">
        <f>'1A. melléklet'!C110+'1B melléklet'!C110</f>
        <v>0</v>
      </c>
      <c r="D110" s="74">
        <v>0</v>
      </c>
      <c r="E110" s="74">
        <v>0</v>
      </c>
      <c r="F110" s="101">
        <f t="shared" si="22"/>
        <v>0</v>
      </c>
      <c r="G110" s="117">
        <f>'1A. melléklet'!G110+'1B melléklet'!G110</f>
        <v>0</v>
      </c>
      <c r="H110" s="74">
        <v>0</v>
      </c>
      <c r="I110" s="74">
        <v>0</v>
      </c>
      <c r="J110" s="118">
        <f t="shared" si="28"/>
        <v>0</v>
      </c>
    </row>
    <row r="111" spans="1:10" ht="15" customHeight="1" x14ac:dyDescent="0.25">
      <c r="A111" s="11" t="s">
        <v>431</v>
      </c>
      <c r="B111" s="4" t="s">
        <v>429</v>
      </c>
      <c r="C111" s="73">
        <f>'1A. melléklet'!C111+'1B melléklet'!C111</f>
        <v>0</v>
      </c>
      <c r="D111" s="74">
        <v>0</v>
      </c>
      <c r="E111" s="74">
        <v>0</v>
      </c>
      <c r="F111" s="101">
        <f t="shared" si="22"/>
        <v>0</v>
      </c>
      <c r="G111" s="117">
        <f>'1A. melléklet'!G111+'1B melléklet'!G111</f>
        <v>0</v>
      </c>
      <c r="H111" s="74">
        <v>0</v>
      </c>
      <c r="I111" s="74">
        <v>0</v>
      </c>
      <c r="J111" s="118">
        <f t="shared" si="28"/>
        <v>0</v>
      </c>
    </row>
    <row r="112" spans="1:10" ht="15" customHeight="1" x14ac:dyDescent="0.25">
      <c r="A112" s="12" t="s">
        <v>310</v>
      </c>
      <c r="B112" s="6" t="s">
        <v>160</v>
      </c>
      <c r="C112" s="71">
        <f>'1A. melléklet'!C112+'1B melléklet'!C112</f>
        <v>0</v>
      </c>
      <c r="D112" s="72">
        <f t="shared" ref="D112:E112" si="39">SUM(D106:D111)</f>
        <v>0</v>
      </c>
      <c r="E112" s="72">
        <f t="shared" si="39"/>
        <v>0</v>
      </c>
      <c r="F112" s="102">
        <f t="shared" si="22"/>
        <v>0</v>
      </c>
      <c r="G112" s="119">
        <f>'1A. melléklet'!G112+'1B melléklet'!G112</f>
        <v>0</v>
      </c>
      <c r="H112" s="72">
        <f t="shared" ref="H112:I112" si="40">SUM(H106:H111)</f>
        <v>0</v>
      </c>
      <c r="I112" s="72">
        <f t="shared" si="40"/>
        <v>0</v>
      </c>
      <c r="J112" s="120">
        <f t="shared" si="28"/>
        <v>0</v>
      </c>
    </row>
    <row r="113" spans="1:10" ht="15" customHeight="1" x14ac:dyDescent="0.25">
      <c r="A113" s="12" t="s">
        <v>161</v>
      </c>
      <c r="B113" s="6" t="s">
        <v>162</v>
      </c>
      <c r="C113" s="71">
        <f>'1A. melléklet'!C113+'1B melléklet'!C113</f>
        <v>0</v>
      </c>
      <c r="D113" s="72">
        <v>0</v>
      </c>
      <c r="E113" s="72">
        <v>0</v>
      </c>
      <c r="F113" s="102">
        <f t="shared" si="22"/>
        <v>0</v>
      </c>
      <c r="G113" s="119">
        <f>'1A. melléklet'!G113+'1B melléklet'!G113</f>
        <v>0</v>
      </c>
      <c r="H113" s="72">
        <v>0</v>
      </c>
      <c r="I113" s="72">
        <v>0</v>
      </c>
      <c r="J113" s="120">
        <f t="shared" si="28"/>
        <v>0</v>
      </c>
    </row>
    <row r="114" spans="1:10" ht="15" customHeight="1" x14ac:dyDescent="0.25">
      <c r="A114" s="12" t="s">
        <v>163</v>
      </c>
      <c r="B114" s="6" t="s">
        <v>164</v>
      </c>
      <c r="C114" s="71">
        <f>'1A. melléklet'!C114+'1B melléklet'!C114</f>
        <v>4500730</v>
      </c>
      <c r="D114" s="72">
        <v>0</v>
      </c>
      <c r="E114" s="72">
        <v>0</v>
      </c>
      <c r="F114" s="102">
        <f t="shared" si="22"/>
        <v>4500730</v>
      </c>
      <c r="G114" s="119">
        <f>'1A. melléklet'!G114+'1B melléklet'!G114</f>
        <v>4500730</v>
      </c>
      <c r="H114" s="72">
        <v>0</v>
      </c>
      <c r="I114" s="72">
        <v>0</v>
      </c>
      <c r="J114" s="120">
        <f t="shared" si="28"/>
        <v>4500730</v>
      </c>
    </row>
    <row r="115" spans="1:10" ht="15" customHeight="1" x14ac:dyDescent="0.25">
      <c r="A115" s="12" t="s">
        <v>165</v>
      </c>
      <c r="B115" s="6" t="s">
        <v>166</v>
      </c>
      <c r="C115" s="71">
        <v>0</v>
      </c>
      <c r="D115" s="72">
        <f t="shared" ref="D115:E115" si="41">SUM(D113:D114)</f>
        <v>0</v>
      </c>
      <c r="E115" s="72">
        <f t="shared" si="41"/>
        <v>0</v>
      </c>
      <c r="F115" s="102">
        <f t="shared" si="22"/>
        <v>0</v>
      </c>
      <c r="G115" s="119">
        <v>0</v>
      </c>
      <c r="H115" s="72">
        <f t="shared" ref="H115:I115" si="42">SUM(H113:H114)</f>
        <v>0</v>
      </c>
      <c r="I115" s="72">
        <f t="shared" si="42"/>
        <v>0</v>
      </c>
      <c r="J115" s="120">
        <f t="shared" si="28"/>
        <v>0</v>
      </c>
    </row>
    <row r="116" spans="1:10" ht="15" customHeight="1" x14ac:dyDescent="0.25">
      <c r="A116" s="12" t="s">
        <v>432</v>
      </c>
      <c r="B116" s="6" t="s">
        <v>167</v>
      </c>
      <c r="C116" s="71">
        <f>'1A. melléklet'!C116+'1B melléklet'!C116</f>
        <v>0</v>
      </c>
      <c r="D116" s="75">
        <v>0</v>
      </c>
      <c r="E116" s="75">
        <v>0</v>
      </c>
      <c r="F116" s="102">
        <f t="shared" si="22"/>
        <v>0</v>
      </c>
      <c r="G116" s="119">
        <f>'1A. melléklet'!G116+'1B melléklet'!G116</f>
        <v>0</v>
      </c>
      <c r="H116" s="75">
        <v>0</v>
      </c>
      <c r="I116" s="75">
        <v>0</v>
      </c>
      <c r="J116" s="120">
        <f t="shared" si="28"/>
        <v>0</v>
      </c>
    </row>
    <row r="117" spans="1:10" ht="15" customHeight="1" x14ac:dyDescent="0.25">
      <c r="A117" s="12" t="s">
        <v>168</v>
      </c>
      <c r="B117" s="6" t="s">
        <v>169</v>
      </c>
      <c r="C117" s="71">
        <f>'1A. melléklet'!C117+'1B melléklet'!C117</f>
        <v>0</v>
      </c>
      <c r="D117" s="75">
        <v>0</v>
      </c>
      <c r="E117" s="75">
        <v>0</v>
      </c>
      <c r="F117" s="102">
        <f t="shared" si="22"/>
        <v>0</v>
      </c>
      <c r="G117" s="119">
        <f>'1A. melléklet'!G117+'1B melléklet'!G117</f>
        <v>0</v>
      </c>
      <c r="H117" s="75">
        <v>0</v>
      </c>
      <c r="I117" s="75">
        <v>0</v>
      </c>
      <c r="J117" s="120">
        <f t="shared" si="28"/>
        <v>0</v>
      </c>
    </row>
    <row r="118" spans="1:10" ht="15" customHeight="1" x14ac:dyDescent="0.25">
      <c r="A118" s="12" t="s">
        <v>170</v>
      </c>
      <c r="B118" s="6" t="s">
        <v>171</v>
      </c>
      <c r="C118" s="71">
        <f>'1A. melléklet'!C118+'1B melléklet'!C118</f>
        <v>0</v>
      </c>
      <c r="D118" s="75">
        <v>0</v>
      </c>
      <c r="E118" s="75">
        <v>0</v>
      </c>
      <c r="F118" s="102">
        <f t="shared" si="22"/>
        <v>0</v>
      </c>
      <c r="G118" s="119">
        <f>'1A. melléklet'!G118+'1B melléklet'!G118</f>
        <v>0</v>
      </c>
      <c r="H118" s="75">
        <v>0</v>
      </c>
      <c r="I118" s="75">
        <v>0</v>
      </c>
      <c r="J118" s="120">
        <f t="shared" si="28"/>
        <v>0</v>
      </c>
    </row>
    <row r="119" spans="1:10" ht="15" customHeight="1" x14ac:dyDescent="0.25">
      <c r="A119" s="27" t="s">
        <v>436</v>
      </c>
      <c r="B119" s="4" t="s">
        <v>433</v>
      </c>
      <c r="C119" s="73">
        <f>'1A. melléklet'!C119+'1B melléklet'!C119</f>
        <v>0</v>
      </c>
      <c r="D119" s="75">
        <v>0</v>
      </c>
      <c r="E119" s="75">
        <v>0</v>
      </c>
      <c r="F119" s="102">
        <f t="shared" si="22"/>
        <v>0</v>
      </c>
      <c r="G119" s="117">
        <f>'1A. melléklet'!G119+'1B melléklet'!G119</f>
        <v>0</v>
      </c>
      <c r="H119" s="75">
        <v>0</v>
      </c>
      <c r="I119" s="75">
        <v>0</v>
      </c>
      <c r="J119" s="120">
        <f t="shared" si="28"/>
        <v>0</v>
      </c>
    </row>
    <row r="120" spans="1:10" ht="15" customHeight="1" x14ac:dyDescent="0.25">
      <c r="A120" s="27" t="s">
        <v>437</v>
      </c>
      <c r="B120" s="4" t="s">
        <v>434</v>
      </c>
      <c r="C120" s="73">
        <f>'1A. melléklet'!C120+'1B melléklet'!C120</f>
        <v>0</v>
      </c>
      <c r="D120" s="75">
        <v>0</v>
      </c>
      <c r="E120" s="75">
        <v>0</v>
      </c>
      <c r="F120" s="102">
        <f t="shared" si="22"/>
        <v>0</v>
      </c>
      <c r="G120" s="117">
        <f>'1A. melléklet'!G120+'1B melléklet'!G120</f>
        <v>0</v>
      </c>
      <c r="H120" s="75">
        <v>0</v>
      </c>
      <c r="I120" s="75">
        <v>0</v>
      </c>
      <c r="J120" s="120">
        <f t="shared" si="28"/>
        <v>0</v>
      </c>
    </row>
    <row r="121" spans="1:10" ht="15" customHeight="1" x14ac:dyDescent="0.25">
      <c r="A121" s="12" t="s">
        <v>438</v>
      </c>
      <c r="B121" s="6" t="s">
        <v>435</v>
      </c>
      <c r="C121" s="73">
        <f>'1A. melléklet'!C121+'1B melléklet'!C121</f>
        <v>0</v>
      </c>
      <c r="D121" s="75">
        <v>0</v>
      </c>
      <c r="E121" s="75">
        <v>0</v>
      </c>
      <c r="F121" s="102">
        <f t="shared" si="22"/>
        <v>0</v>
      </c>
      <c r="G121" s="117">
        <f>'1A. melléklet'!G121+'1B melléklet'!G121</f>
        <v>0</v>
      </c>
      <c r="H121" s="75">
        <v>0</v>
      </c>
      <c r="I121" s="75">
        <v>0</v>
      </c>
      <c r="J121" s="120">
        <f t="shared" si="28"/>
        <v>0</v>
      </c>
    </row>
    <row r="122" spans="1:10" ht="15" customHeight="1" x14ac:dyDescent="0.25">
      <c r="A122" s="28" t="s">
        <v>311</v>
      </c>
      <c r="B122" s="29" t="s">
        <v>172</v>
      </c>
      <c r="C122" s="71">
        <f>C105+C112+C113+C114+C115+C116+C117+C118+C121</f>
        <v>4500730</v>
      </c>
      <c r="D122" s="75">
        <f t="shared" ref="D122:E122" si="43">D105+D112+D113+D114+D115+D116+D117+D121</f>
        <v>0</v>
      </c>
      <c r="E122" s="75">
        <f t="shared" si="43"/>
        <v>0</v>
      </c>
      <c r="F122" s="102">
        <f t="shared" si="22"/>
        <v>4500730</v>
      </c>
      <c r="G122" s="119">
        <f>G105+G112+G113+G114+G115+G116+G117+G118+G121</f>
        <v>4500730</v>
      </c>
      <c r="H122" s="75">
        <f t="shared" ref="H122:I122" si="44">H105+H112+H113+H114+H115+H116+H117+H121</f>
        <v>0</v>
      </c>
      <c r="I122" s="75">
        <f t="shared" si="44"/>
        <v>0</v>
      </c>
      <c r="J122" s="120">
        <f t="shared" si="28"/>
        <v>4500730</v>
      </c>
    </row>
    <row r="123" spans="1:10" ht="15" customHeight="1" x14ac:dyDescent="0.25">
      <c r="A123" s="27" t="s">
        <v>173</v>
      </c>
      <c r="B123" s="4" t="s">
        <v>174</v>
      </c>
      <c r="C123" s="73">
        <f>'1A. melléklet'!C123+'1B melléklet'!C123</f>
        <v>0</v>
      </c>
      <c r="D123" s="74">
        <v>0</v>
      </c>
      <c r="E123" s="74">
        <v>0</v>
      </c>
      <c r="F123" s="101">
        <f t="shared" si="22"/>
        <v>0</v>
      </c>
      <c r="G123" s="117">
        <f>'1A. melléklet'!G123+'1B melléklet'!G123</f>
        <v>0</v>
      </c>
      <c r="H123" s="74">
        <v>0</v>
      </c>
      <c r="I123" s="74">
        <v>0</v>
      </c>
      <c r="J123" s="118">
        <f t="shared" si="28"/>
        <v>0</v>
      </c>
    </row>
    <row r="124" spans="1:10" x14ac:dyDescent="0.25">
      <c r="A124" s="11" t="s">
        <v>175</v>
      </c>
      <c r="B124" s="4" t="s">
        <v>176</v>
      </c>
      <c r="C124" s="73">
        <f>'1A. melléklet'!C124+'1B melléklet'!C124</f>
        <v>0</v>
      </c>
      <c r="D124" s="74">
        <v>0</v>
      </c>
      <c r="E124" s="74">
        <v>0</v>
      </c>
      <c r="F124" s="101">
        <f t="shared" si="22"/>
        <v>0</v>
      </c>
      <c r="G124" s="117">
        <f>'1A. melléklet'!G124+'1B melléklet'!G124</f>
        <v>0</v>
      </c>
      <c r="H124" s="74">
        <v>0</v>
      </c>
      <c r="I124" s="74">
        <v>0</v>
      </c>
      <c r="J124" s="118">
        <f t="shared" si="28"/>
        <v>0</v>
      </c>
    </row>
    <row r="125" spans="1:10" x14ac:dyDescent="0.25">
      <c r="A125" s="27" t="s">
        <v>338</v>
      </c>
      <c r="B125" s="4" t="s">
        <v>177</v>
      </c>
      <c r="C125" s="73">
        <f>'1A. melléklet'!C125+'1B melléklet'!C125</f>
        <v>0</v>
      </c>
      <c r="D125" s="74">
        <v>0</v>
      </c>
      <c r="E125" s="74">
        <v>0</v>
      </c>
      <c r="F125" s="101">
        <f t="shared" si="22"/>
        <v>0</v>
      </c>
      <c r="G125" s="117">
        <f>'1A. melléklet'!G125+'1B melléklet'!G125</f>
        <v>0</v>
      </c>
      <c r="H125" s="74">
        <v>0</v>
      </c>
      <c r="I125" s="74">
        <v>0</v>
      </c>
      <c r="J125" s="118">
        <f t="shared" si="28"/>
        <v>0</v>
      </c>
    </row>
    <row r="126" spans="1:10" x14ac:dyDescent="0.25">
      <c r="A126" s="27" t="s">
        <v>439</v>
      </c>
      <c r="B126" s="4" t="s">
        <v>178</v>
      </c>
      <c r="C126" s="73">
        <f>'1A. melléklet'!C126+'1B melléklet'!C126</f>
        <v>0</v>
      </c>
      <c r="D126" s="74"/>
      <c r="E126" s="74"/>
      <c r="F126" s="101"/>
      <c r="G126" s="117">
        <f>'1A. melléklet'!G126+'1B melléklet'!G126</f>
        <v>0</v>
      </c>
      <c r="H126" s="74"/>
      <c r="I126" s="74"/>
      <c r="J126" s="118"/>
    </row>
    <row r="127" spans="1:10" x14ac:dyDescent="0.25">
      <c r="A127" s="27" t="s">
        <v>441</v>
      </c>
      <c r="B127" s="4" t="s">
        <v>440</v>
      </c>
      <c r="C127" s="73">
        <f>'1A. melléklet'!C127+'1B melléklet'!C127</f>
        <v>0</v>
      </c>
      <c r="D127" s="74">
        <v>0</v>
      </c>
      <c r="E127" s="74">
        <v>0</v>
      </c>
      <c r="F127" s="101">
        <f t="shared" si="22"/>
        <v>0</v>
      </c>
      <c r="G127" s="117">
        <f>'1A. melléklet'!G127+'1B melléklet'!G127</f>
        <v>0</v>
      </c>
      <c r="H127" s="74">
        <v>0</v>
      </c>
      <c r="I127" s="74">
        <v>0</v>
      </c>
      <c r="J127" s="118">
        <f t="shared" ref="J127:J128" si="45">SUM(G127:I127)</f>
        <v>0</v>
      </c>
    </row>
    <row r="128" spans="1:10" x14ac:dyDescent="0.25">
      <c r="A128" s="28" t="s">
        <v>312</v>
      </c>
      <c r="B128" s="29" t="s">
        <v>179</v>
      </c>
      <c r="C128" s="71">
        <f>'1A. melléklet'!C128+'1B melléklet'!C128</f>
        <v>0</v>
      </c>
      <c r="D128" s="72">
        <f t="shared" ref="D128:E128" si="46">SUM(D123:D127)</f>
        <v>0</v>
      </c>
      <c r="E128" s="72">
        <f t="shared" si="46"/>
        <v>0</v>
      </c>
      <c r="F128" s="101">
        <f t="shared" si="22"/>
        <v>0</v>
      </c>
      <c r="G128" s="119">
        <f>'1A. melléklet'!G128+'1B melléklet'!G128</f>
        <v>0</v>
      </c>
      <c r="H128" s="72">
        <f t="shared" ref="H128:I128" si="47">SUM(H123:H127)</f>
        <v>0</v>
      </c>
      <c r="I128" s="72">
        <f t="shared" si="47"/>
        <v>0</v>
      </c>
      <c r="J128" s="118">
        <f t="shared" si="45"/>
        <v>0</v>
      </c>
    </row>
    <row r="129" spans="1:10" x14ac:dyDescent="0.25">
      <c r="A129" s="28" t="s">
        <v>180</v>
      </c>
      <c r="B129" s="29" t="s">
        <v>181</v>
      </c>
      <c r="C129" s="71">
        <f>'1A. melléklet'!C129+'1B melléklet'!C129</f>
        <v>0</v>
      </c>
      <c r="D129" s="72">
        <v>0</v>
      </c>
      <c r="E129" s="72">
        <v>0</v>
      </c>
      <c r="F129" s="101">
        <v>0</v>
      </c>
      <c r="G129" s="119">
        <f>'1A. melléklet'!G129+'1B melléklet'!G129</f>
        <v>0</v>
      </c>
      <c r="H129" s="72">
        <v>0</v>
      </c>
      <c r="I129" s="72">
        <v>0</v>
      </c>
      <c r="J129" s="118">
        <v>0</v>
      </c>
    </row>
    <row r="130" spans="1:10" x14ac:dyDescent="0.25">
      <c r="A130" s="13" t="s">
        <v>443</v>
      </c>
      <c r="B130" s="6" t="s">
        <v>442</v>
      </c>
      <c r="C130" s="71">
        <f>'1A. melléklet'!C130+'1B melléklet'!C130</f>
        <v>0</v>
      </c>
      <c r="D130" s="72">
        <v>0</v>
      </c>
      <c r="E130" s="72">
        <v>0</v>
      </c>
      <c r="F130" s="102">
        <f t="shared" si="22"/>
        <v>0</v>
      </c>
      <c r="G130" s="119">
        <f>'1A. melléklet'!G130+'1B melléklet'!G130</f>
        <v>0</v>
      </c>
      <c r="H130" s="72">
        <v>0</v>
      </c>
      <c r="I130" s="72">
        <v>0</v>
      </c>
      <c r="J130" s="120">
        <f t="shared" ref="J130:J131" si="48">SUM(G130:I130)</f>
        <v>0</v>
      </c>
    </row>
    <row r="131" spans="1:10" ht="15.75" x14ac:dyDescent="0.25">
      <c r="A131" s="62" t="s">
        <v>342</v>
      </c>
      <c r="B131" s="63" t="s">
        <v>182</v>
      </c>
      <c r="C131" s="79">
        <f>C122+C128+C129+C130</f>
        <v>4500730</v>
      </c>
      <c r="D131" s="81">
        <f t="shared" ref="D131:E131" si="49">D122+D128+D130</f>
        <v>0</v>
      </c>
      <c r="E131" s="81">
        <f t="shared" si="49"/>
        <v>0</v>
      </c>
      <c r="F131" s="104">
        <f t="shared" si="22"/>
        <v>4500730</v>
      </c>
      <c r="G131" s="123">
        <f>G122+G128+G129+G130</f>
        <v>4500730</v>
      </c>
      <c r="H131" s="81">
        <f t="shared" ref="H131:I131" si="50">H122+H128+H130</f>
        <v>0</v>
      </c>
      <c r="I131" s="81">
        <f t="shared" si="50"/>
        <v>0</v>
      </c>
      <c r="J131" s="124">
        <f t="shared" si="48"/>
        <v>4500730</v>
      </c>
    </row>
    <row r="132" spans="1:10" ht="15.75" x14ac:dyDescent="0.25">
      <c r="A132" s="64" t="s">
        <v>378</v>
      </c>
      <c r="B132" s="64"/>
      <c r="C132" s="82">
        <f>C101+C131</f>
        <v>273155031</v>
      </c>
      <c r="D132" s="83">
        <f>D101+D131</f>
        <v>500000</v>
      </c>
      <c r="E132" s="83">
        <f>E101+E131</f>
        <v>13000</v>
      </c>
      <c r="F132" s="105">
        <f>SUM(C132:E132)</f>
        <v>273668031</v>
      </c>
      <c r="G132" s="127">
        <f>G101+G131</f>
        <v>317237734</v>
      </c>
      <c r="H132" s="83">
        <f>H101+H131</f>
        <v>500000</v>
      </c>
      <c r="I132" s="83">
        <f>I101+I131</f>
        <v>13000</v>
      </c>
      <c r="J132" s="128">
        <f>SUM(G132:I132)</f>
        <v>317750734</v>
      </c>
    </row>
  </sheetData>
  <mergeCells count="5">
    <mergeCell ref="C1:K1"/>
    <mergeCell ref="A3:F3"/>
    <mergeCell ref="A4:F4"/>
    <mergeCell ref="C6:F6"/>
    <mergeCell ref="G6:J6"/>
  </mergeCells>
  <pageMargins left="0.7" right="0.7" top="0.75" bottom="0.75" header="0.3" footer="0.3"/>
  <pageSetup paperSize="9" scale="37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J100"/>
  <sheetViews>
    <sheetView workbookViewId="0">
      <selection activeCell="B1" sqref="B1:J1"/>
    </sheetView>
  </sheetViews>
  <sheetFormatPr defaultRowHeight="15" x14ac:dyDescent="0.25"/>
  <cols>
    <col min="1" max="1" width="92.5703125" customWidth="1"/>
    <col min="3" max="3" width="14.140625" bestFit="1" customWidth="1"/>
    <col min="4" max="4" width="14.140625" customWidth="1"/>
    <col min="5" max="5" width="15.85546875" customWidth="1"/>
    <col min="6" max="6" width="14" customWidth="1"/>
    <col min="7" max="7" width="14.140625" bestFit="1" customWidth="1"/>
    <col min="8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54" t="s">
        <v>471</v>
      </c>
      <c r="C1" s="154"/>
      <c r="D1" s="154"/>
      <c r="E1" s="154"/>
      <c r="F1" s="154"/>
      <c r="G1" s="154"/>
      <c r="H1" s="154"/>
      <c r="I1" s="154"/>
      <c r="J1" s="154"/>
    </row>
    <row r="3" spans="1:10" ht="24" customHeight="1" x14ac:dyDescent="0.25">
      <c r="A3" s="150" t="s">
        <v>460</v>
      </c>
      <c r="B3" s="157"/>
      <c r="C3" s="157"/>
      <c r="D3" s="157"/>
      <c r="E3" s="157"/>
      <c r="F3" s="152"/>
    </row>
    <row r="4" spans="1:10" ht="24" customHeight="1" x14ac:dyDescent="0.25">
      <c r="A4" s="153" t="s">
        <v>421</v>
      </c>
      <c r="B4" s="151"/>
      <c r="C4" s="151"/>
      <c r="D4" s="151"/>
      <c r="E4" s="151"/>
      <c r="F4" s="152"/>
      <c r="H4" s="37"/>
    </row>
    <row r="5" spans="1:10" ht="18" x14ac:dyDescent="0.25">
      <c r="A5" s="43"/>
    </row>
    <row r="6" spans="1:10" x14ac:dyDescent="0.25">
      <c r="A6" s="42" t="s">
        <v>447</v>
      </c>
      <c r="B6" s="19"/>
      <c r="C6" s="148" t="s">
        <v>408</v>
      </c>
      <c r="D6" s="148"/>
      <c r="E6" s="148"/>
      <c r="F6" s="149"/>
      <c r="G6" s="155" t="s">
        <v>467</v>
      </c>
      <c r="H6" s="148"/>
      <c r="I6" s="148"/>
      <c r="J6" s="156"/>
    </row>
    <row r="7" spans="1:10" ht="45" x14ac:dyDescent="0.3">
      <c r="A7" s="2" t="s">
        <v>13</v>
      </c>
      <c r="B7" s="3" t="s">
        <v>5</v>
      </c>
      <c r="C7" s="44" t="s">
        <v>397</v>
      </c>
      <c r="D7" s="44" t="s">
        <v>398</v>
      </c>
      <c r="E7" s="44" t="s">
        <v>8</v>
      </c>
      <c r="F7" s="100" t="s">
        <v>3</v>
      </c>
      <c r="G7" s="115" t="s">
        <v>397</v>
      </c>
      <c r="H7" s="44" t="s">
        <v>398</v>
      </c>
      <c r="I7" s="44" t="s">
        <v>8</v>
      </c>
      <c r="J7" s="116" t="s">
        <v>3</v>
      </c>
    </row>
    <row r="8" spans="1:10" ht="15" customHeight="1" x14ac:dyDescent="0.25">
      <c r="A8" s="23" t="s">
        <v>183</v>
      </c>
      <c r="B8" s="5" t="s">
        <v>184</v>
      </c>
      <c r="C8" s="38">
        <v>71740153</v>
      </c>
      <c r="D8" s="38">
        <v>0</v>
      </c>
      <c r="E8" s="38">
        <v>0</v>
      </c>
      <c r="F8" s="106">
        <f>SUM(C8:E8)</f>
        <v>71740153</v>
      </c>
      <c r="G8" s="131">
        <v>71740153</v>
      </c>
      <c r="H8" s="38">
        <v>0</v>
      </c>
      <c r="I8" s="38">
        <v>0</v>
      </c>
      <c r="J8" s="132">
        <f>SUM(G8:I8)</f>
        <v>71740153</v>
      </c>
    </row>
    <row r="9" spans="1:10" ht="15" customHeight="1" x14ac:dyDescent="0.25">
      <c r="A9" s="4" t="s">
        <v>185</v>
      </c>
      <c r="B9" s="5" t="s">
        <v>186</v>
      </c>
      <c r="C9" s="38">
        <v>21801830</v>
      </c>
      <c r="D9" s="38">
        <v>0</v>
      </c>
      <c r="E9" s="38">
        <v>0</v>
      </c>
      <c r="F9" s="106">
        <f t="shared" ref="F9:F74" si="0">SUM(C9:E9)</f>
        <v>21801830</v>
      </c>
      <c r="G9" s="131">
        <v>21801830</v>
      </c>
      <c r="H9" s="38">
        <v>0</v>
      </c>
      <c r="I9" s="38">
        <v>0</v>
      </c>
      <c r="J9" s="132">
        <f t="shared" ref="J9:J10" si="1">SUM(G9:I9)</f>
        <v>21801830</v>
      </c>
    </row>
    <row r="10" spans="1:10" ht="15" customHeight="1" x14ac:dyDescent="0.25">
      <c r="A10" s="4" t="s">
        <v>465</v>
      </c>
      <c r="B10" s="5" t="s">
        <v>464</v>
      </c>
      <c r="C10" s="38">
        <v>4524000</v>
      </c>
      <c r="D10" s="38">
        <v>0</v>
      </c>
      <c r="E10" s="38">
        <v>0</v>
      </c>
      <c r="F10" s="106">
        <f t="shared" si="0"/>
        <v>4524000</v>
      </c>
      <c r="G10" s="131">
        <v>4524000</v>
      </c>
      <c r="H10" s="38">
        <v>0</v>
      </c>
      <c r="I10" s="38">
        <v>0</v>
      </c>
      <c r="J10" s="132">
        <f t="shared" si="1"/>
        <v>4524000</v>
      </c>
    </row>
    <row r="11" spans="1:10" ht="15" customHeight="1" x14ac:dyDescent="0.25">
      <c r="A11" s="99" t="s">
        <v>462</v>
      </c>
      <c r="B11" s="114" t="s">
        <v>463</v>
      </c>
      <c r="C11" s="38">
        <v>12182265</v>
      </c>
      <c r="D11" s="38">
        <v>0</v>
      </c>
      <c r="E11" s="38">
        <v>0</v>
      </c>
      <c r="F11" s="106">
        <f>SUM(C11:E11)</f>
        <v>12182265</v>
      </c>
      <c r="G11" s="131">
        <v>12182265</v>
      </c>
      <c r="H11" s="38">
        <v>0</v>
      </c>
      <c r="I11" s="38">
        <v>0</v>
      </c>
      <c r="J11" s="132">
        <f>SUM(G11:I11)</f>
        <v>12182265</v>
      </c>
    </row>
    <row r="12" spans="1:10" ht="15" customHeight="1" x14ac:dyDescent="0.25">
      <c r="A12" s="4" t="s">
        <v>187</v>
      </c>
      <c r="B12" s="5" t="s">
        <v>188</v>
      </c>
      <c r="C12" s="38">
        <v>2270000</v>
      </c>
      <c r="D12" s="38">
        <v>0</v>
      </c>
      <c r="E12" s="38">
        <v>0</v>
      </c>
      <c r="F12" s="106">
        <f t="shared" si="0"/>
        <v>2270000</v>
      </c>
      <c r="G12" s="131">
        <v>2270000</v>
      </c>
      <c r="H12" s="38">
        <v>0</v>
      </c>
      <c r="I12" s="38">
        <v>0</v>
      </c>
      <c r="J12" s="132">
        <f t="shared" ref="J12:J44" si="2">SUM(G12:I12)</f>
        <v>2270000</v>
      </c>
    </row>
    <row r="13" spans="1:10" ht="15" customHeight="1" x14ac:dyDescent="0.25">
      <c r="A13" s="4" t="s">
        <v>189</v>
      </c>
      <c r="B13" s="5" t="s">
        <v>190</v>
      </c>
      <c r="C13" s="38">
        <v>0</v>
      </c>
      <c r="D13" s="38">
        <v>0</v>
      </c>
      <c r="E13" s="38">
        <v>0</v>
      </c>
      <c r="F13" s="106">
        <f t="shared" si="0"/>
        <v>0</v>
      </c>
      <c r="G13" s="131">
        <v>0</v>
      </c>
      <c r="H13" s="38">
        <v>0</v>
      </c>
      <c r="I13" s="38">
        <v>0</v>
      </c>
      <c r="J13" s="132">
        <f t="shared" si="2"/>
        <v>0</v>
      </c>
    </row>
    <row r="14" spans="1:10" ht="15" customHeight="1" x14ac:dyDescent="0.25">
      <c r="A14" s="4" t="s">
        <v>418</v>
      </c>
      <c r="B14" s="5" t="s">
        <v>191</v>
      </c>
      <c r="C14" s="38">
        <v>0</v>
      </c>
      <c r="D14" s="38">
        <v>0</v>
      </c>
      <c r="E14" s="38">
        <v>0</v>
      </c>
      <c r="F14" s="106">
        <f t="shared" si="0"/>
        <v>0</v>
      </c>
      <c r="G14" s="131">
        <v>0</v>
      </c>
      <c r="H14" s="38">
        <v>0</v>
      </c>
      <c r="I14" s="38">
        <v>0</v>
      </c>
      <c r="J14" s="132">
        <f t="shared" si="2"/>
        <v>0</v>
      </c>
    </row>
    <row r="15" spans="1:10" s="40" customFormat="1" ht="15" customHeight="1" x14ac:dyDescent="0.25">
      <c r="A15" s="6" t="s">
        <v>380</v>
      </c>
      <c r="B15" s="7" t="s">
        <v>192</v>
      </c>
      <c r="C15" s="41">
        <f>SUM(C8:C14)</f>
        <v>112518248</v>
      </c>
      <c r="D15" s="41">
        <f t="shared" ref="D15:E15" si="3">SUM(D8:D14)</f>
        <v>0</v>
      </c>
      <c r="E15" s="41">
        <f t="shared" si="3"/>
        <v>0</v>
      </c>
      <c r="F15" s="107">
        <f t="shared" si="0"/>
        <v>112518248</v>
      </c>
      <c r="G15" s="133">
        <f>SUM(G8:G14)</f>
        <v>112518248</v>
      </c>
      <c r="H15" s="41">
        <f t="shared" ref="H15:I15" si="4">SUM(H8:H14)</f>
        <v>0</v>
      </c>
      <c r="I15" s="41">
        <f t="shared" si="4"/>
        <v>0</v>
      </c>
      <c r="J15" s="134">
        <f t="shared" si="2"/>
        <v>112518248</v>
      </c>
    </row>
    <row r="16" spans="1:10" ht="15" customHeight="1" x14ac:dyDescent="0.25">
      <c r="A16" s="4" t="s">
        <v>193</v>
      </c>
      <c r="B16" s="5" t="s">
        <v>194</v>
      </c>
      <c r="C16" s="38">
        <v>0</v>
      </c>
      <c r="D16" s="38">
        <v>0</v>
      </c>
      <c r="E16" s="38">
        <v>0</v>
      </c>
      <c r="F16" s="106">
        <f t="shared" si="0"/>
        <v>0</v>
      </c>
      <c r="G16" s="131">
        <v>0</v>
      </c>
      <c r="H16" s="38">
        <v>0</v>
      </c>
      <c r="I16" s="38">
        <v>0</v>
      </c>
      <c r="J16" s="132">
        <f t="shared" si="2"/>
        <v>0</v>
      </c>
    </row>
    <row r="17" spans="1:10" ht="15" customHeight="1" x14ac:dyDescent="0.25">
      <c r="A17" s="4" t="s">
        <v>195</v>
      </c>
      <c r="B17" s="5" t="s">
        <v>196</v>
      </c>
      <c r="C17" s="38">
        <v>0</v>
      </c>
      <c r="D17" s="38">
        <v>0</v>
      </c>
      <c r="E17" s="38">
        <v>0</v>
      </c>
      <c r="F17" s="106">
        <f t="shared" si="0"/>
        <v>0</v>
      </c>
      <c r="G17" s="131">
        <v>0</v>
      </c>
      <c r="H17" s="38">
        <v>0</v>
      </c>
      <c r="I17" s="38">
        <v>0</v>
      </c>
      <c r="J17" s="132">
        <f t="shared" si="2"/>
        <v>0</v>
      </c>
    </row>
    <row r="18" spans="1:10" ht="15" customHeight="1" x14ac:dyDescent="0.25">
      <c r="A18" s="4" t="s">
        <v>343</v>
      </c>
      <c r="B18" s="5" t="s">
        <v>197</v>
      </c>
      <c r="C18" s="38">
        <v>0</v>
      </c>
      <c r="D18" s="38">
        <v>0</v>
      </c>
      <c r="E18" s="38">
        <v>0</v>
      </c>
      <c r="F18" s="106">
        <f t="shared" si="0"/>
        <v>0</v>
      </c>
      <c r="G18" s="131">
        <v>0</v>
      </c>
      <c r="H18" s="38">
        <v>0</v>
      </c>
      <c r="I18" s="38">
        <v>0</v>
      </c>
      <c r="J18" s="132">
        <f t="shared" si="2"/>
        <v>0</v>
      </c>
    </row>
    <row r="19" spans="1:10" ht="15" customHeight="1" x14ac:dyDescent="0.25">
      <c r="A19" s="4" t="s">
        <v>344</v>
      </c>
      <c r="B19" s="5" t="s">
        <v>198</v>
      </c>
      <c r="C19" s="38">
        <v>0</v>
      </c>
      <c r="D19" s="38">
        <v>0</v>
      </c>
      <c r="E19" s="38">
        <v>0</v>
      </c>
      <c r="F19" s="106">
        <f t="shared" si="0"/>
        <v>0</v>
      </c>
      <c r="G19" s="131">
        <v>0</v>
      </c>
      <c r="H19" s="38">
        <v>0</v>
      </c>
      <c r="I19" s="38">
        <v>0</v>
      </c>
      <c r="J19" s="132">
        <f t="shared" si="2"/>
        <v>0</v>
      </c>
    </row>
    <row r="20" spans="1:10" ht="15" customHeight="1" x14ac:dyDescent="0.25">
      <c r="A20" s="4" t="s">
        <v>345</v>
      </c>
      <c r="B20" s="5" t="s">
        <v>199</v>
      </c>
      <c r="C20" s="38">
        <v>9399640</v>
      </c>
      <c r="D20" s="38">
        <v>0</v>
      </c>
      <c r="E20" s="38">
        <v>0</v>
      </c>
      <c r="F20" s="106">
        <f t="shared" si="0"/>
        <v>9399640</v>
      </c>
      <c r="G20" s="131">
        <v>9399640</v>
      </c>
      <c r="H20" s="38">
        <v>0</v>
      </c>
      <c r="I20" s="38">
        <v>0</v>
      </c>
      <c r="J20" s="132">
        <f t="shared" si="2"/>
        <v>9399640</v>
      </c>
    </row>
    <row r="21" spans="1:10" s="40" customFormat="1" ht="15" customHeight="1" x14ac:dyDescent="0.25">
      <c r="A21" s="29" t="s">
        <v>381</v>
      </c>
      <c r="B21" s="32" t="s">
        <v>200</v>
      </c>
      <c r="C21" s="54">
        <f>SUM(C15:C20)</f>
        <v>121917888</v>
      </c>
      <c r="D21" s="54">
        <f t="shared" ref="D21:E21" si="5">SUM(D15:D20)</f>
        <v>0</v>
      </c>
      <c r="E21" s="54">
        <f t="shared" si="5"/>
        <v>0</v>
      </c>
      <c r="F21" s="107">
        <f t="shared" si="0"/>
        <v>121917888</v>
      </c>
      <c r="G21" s="135">
        <f>SUM(G15:G20)</f>
        <v>121917888</v>
      </c>
      <c r="H21" s="54">
        <f t="shared" ref="H21:I21" si="6">SUM(H15:H20)</f>
        <v>0</v>
      </c>
      <c r="I21" s="54">
        <f t="shared" si="6"/>
        <v>0</v>
      </c>
      <c r="J21" s="134">
        <f t="shared" si="2"/>
        <v>121917888</v>
      </c>
    </row>
    <row r="22" spans="1:10" ht="15" customHeight="1" x14ac:dyDescent="0.25">
      <c r="A22" s="4" t="s">
        <v>349</v>
      </c>
      <c r="B22" s="5" t="s">
        <v>209</v>
      </c>
      <c r="C22" s="38">
        <v>0</v>
      </c>
      <c r="D22" s="38">
        <v>0</v>
      </c>
      <c r="E22" s="38">
        <v>0</v>
      </c>
      <c r="F22" s="106">
        <f t="shared" si="0"/>
        <v>0</v>
      </c>
      <c r="G22" s="131">
        <v>0</v>
      </c>
      <c r="H22" s="38">
        <v>0</v>
      </c>
      <c r="I22" s="38">
        <v>0</v>
      </c>
      <c r="J22" s="132">
        <f t="shared" si="2"/>
        <v>0</v>
      </c>
    </row>
    <row r="23" spans="1:10" ht="15" customHeight="1" x14ac:dyDescent="0.25">
      <c r="A23" s="4" t="s">
        <v>350</v>
      </c>
      <c r="B23" s="5" t="s">
        <v>210</v>
      </c>
      <c r="C23" s="38">
        <v>0</v>
      </c>
      <c r="D23" s="38">
        <v>0</v>
      </c>
      <c r="E23" s="38">
        <v>0</v>
      </c>
      <c r="F23" s="106">
        <f t="shared" si="0"/>
        <v>0</v>
      </c>
      <c r="G23" s="131">
        <v>0</v>
      </c>
      <c r="H23" s="38">
        <v>0</v>
      </c>
      <c r="I23" s="38">
        <v>0</v>
      </c>
      <c r="J23" s="132">
        <f t="shared" si="2"/>
        <v>0</v>
      </c>
    </row>
    <row r="24" spans="1:10" s="40" customFormat="1" ht="15" customHeight="1" x14ac:dyDescent="0.25">
      <c r="A24" s="6" t="s">
        <v>383</v>
      </c>
      <c r="B24" s="7" t="s">
        <v>211</v>
      </c>
      <c r="C24" s="41">
        <v>0</v>
      </c>
      <c r="D24" s="41">
        <f t="shared" ref="D24:E24" si="7">SUM(D22:D23)</f>
        <v>0</v>
      </c>
      <c r="E24" s="41">
        <f t="shared" si="7"/>
        <v>0</v>
      </c>
      <c r="F24" s="107">
        <f t="shared" si="0"/>
        <v>0</v>
      </c>
      <c r="G24" s="133">
        <v>0</v>
      </c>
      <c r="H24" s="41">
        <f t="shared" ref="H24:I24" si="8">SUM(H22:H23)</f>
        <v>0</v>
      </c>
      <c r="I24" s="41">
        <f t="shared" si="8"/>
        <v>0</v>
      </c>
      <c r="J24" s="134">
        <f t="shared" si="2"/>
        <v>0</v>
      </c>
    </row>
    <row r="25" spans="1:10" ht="15" customHeight="1" x14ac:dyDescent="0.25">
      <c r="A25" s="6" t="s">
        <v>351</v>
      </c>
      <c r="B25" s="7" t="s">
        <v>212</v>
      </c>
      <c r="C25" s="41">
        <v>0</v>
      </c>
      <c r="D25" s="41">
        <v>0</v>
      </c>
      <c r="E25" s="41">
        <v>0</v>
      </c>
      <c r="F25" s="107">
        <f t="shared" si="0"/>
        <v>0</v>
      </c>
      <c r="G25" s="133">
        <v>0</v>
      </c>
      <c r="H25" s="41">
        <v>0</v>
      </c>
      <c r="I25" s="41">
        <v>0</v>
      </c>
      <c r="J25" s="134">
        <f t="shared" si="2"/>
        <v>0</v>
      </c>
    </row>
    <row r="26" spans="1:10" ht="15" customHeight="1" x14ac:dyDescent="0.25">
      <c r="A26" s="6" t="s">
        <v>352</v>
      </c>
      <c r="B26" s="7" t="s">
        <v>213</v>
      </c>
      <c r="C26" s="41">
        <v>0</v>
      </c>
      <c r="D26" s="41">
        <v>0</v>
      </c>
      <c r="E26" s="41">
        <v>0</v>
      </c>
      <c r="F26" s="107">
        <f t="shared" si="0"/>
        <v>0</v>
      </c>
      <c r="G26" s="133">
        <v>0</v>
      </c>
      <c r="H26" s="41">
        <v>0</v>
      </c>
      <c r="I26" s="41">
        <v>0</v>
      </c>
      <c r="J26" s="134">
        <f t="shared" si="2"/>
        <v>0</v>
      </c>
    </row>
    <row r="27" spans="1:10" ht="15" customHeight="1" x14ac:dyDescent="0.25">
      <c r="A27" s="6" t="s">
        <v>353</v>
      </c>
      <c r="B27" s="7" t="s">
        <v>214</v>
      </c>
      <c r="C27" s="41">
        <v>520000</v>
      </c>
      <c r="D27" s="41">
        <v>0</v>
      </c>
      <c r="E27" s="41">
        <v>0</v>
      </c>
      <c r="F27" s="107">
        <f t="shared" si="0"/>
        <v>520000</v>
      </c>
      <c r="G27" s="133">
        <v>520000</v>
      </c>
      <c r="H27" s="41">
        <v>0</v>
      </c>
      <c r="I27" s="41">
        <v>0</v>
      </c>
      <c r="J27" s="134">
        <f t="shared" si="2"/>
        <v>520000</v>
      </c>
    </row>
    <row r="28" spans="1:10" ht="15" customHeight="1" x14ac:dyDescent="0.25">
      <c r="A28" s="4" t="s">
        <v>354</v>
      </c>
      <c r="B28" s="5" t="s">
        <v>215</v>
      </c>
      <c r="C28" s="38">
        <v>2400000</v>
      </c>
      <c r="D28" s="38">
        <v>0</v>
      </c>
      <c r="E28" s="38">
        <v>0</v>
      </c>
      <c r="F28" s="106">
        <f t="shared" si="0"/>
        <v>2400000</v>
      </c>
      <c r="G28" s="131">
        <v>2400000</v>
      </c>
      <c r="H28" s="38">
        <v>0</v>
      </c>
      <c r="I28" s="38">
        <v>0</v>
      </c>
      <c r="J28" s="132">
        <f t="shared" si="2"/>
        <v>2400000</v>
      </c>
    </row>
    <row r="29" spans="1:10" ht="15" customHeight="1" x14ac:dyDescent="0.25">
      <c r="A29" s="4" t="s">
        <v>355</v>
      </c>
      <c r="B29" s="5" t="s">
        <v>216</v>
      </c>
      <c r="C29" s="38">
        <v>0</v>
      </c>
      <c r="D29" s="38">
        <v>0</v>
      </c>
      <c r="E29" s="38">
        <v>0</v>
      </c>
      <c r="F29" s="106">
        <f t="shared" si="0"/>
        <v>0</v>
      </c>
      <c r="G29" s="131">
        <v>0</v>
      </c>
      <c r="H29" s="38">
        <v>0</v>
      </c>
      <c r="I29" s="38">
        <v>0</v>
      </c>
      <c r="J29" s="132">
        <f t="shared" si="2"/>
        <v>0</v>
      </c>
    </row>
    <row r="30" spans="1:10" ht="15" customHeight="1" x14ac:dyDescent="0.25">
      <c r="A30" s="4" t="s">
        <v>217</v>
      </c>
      <c r="B30" s="5" t="s">
        <v>218</v>
      </c>
      <c r="C30" s="38">
        <v>0</v>
      </c>
      <c r="D30" s="38">
        <v>0</v>
      </c>
      <c r="E30" s="38">
        <v>0</v>
      </c>
      <c r="F30" s="106">
        <f t="shared" si="0"/>
        <v>0</v>
      </c>
      <c r="G30" s="131">
        <v>0</v>
      </c>
      <c r="H30" s="38">
        <v>0</v>
      </c>
      <c r="I30" s="38">
        <v>0</v>
      </c>
      <c r="J30" s="132">
        <f t="shared" si="2"/>
        <v>0</v>
      </c>
    </row>
    <row r="31" spans="1:10" ht="15" customHeight="1" x14ac:dyDescent="0.25">
      <c r="A31" s="4" t="s">
        <v>356</v>
      </c>
      <c r="B31" s="5" t="s">
        <v>219</v>
      </c>
      <c r="C31" s="38">
        <v>0</v>
      </c>
      <c r="D31" s="38">
        <v>0</v>
      </c>
      <c r="E31" s="38">
        <v>0</v>
      </c>
      <c r="F31" s="106">
        <f t="shared" si="0"/>
        <v>0</v>
      </c>
      <c r="G31" s="131">
        <v>0</v>
      </c>
      <c r="H31" s="38">
        <v>0</v>
      </c>
      <c r="I31" s="38">
        <v>0</v>
      </c>
      <c r="J31" s="132">
        <f t="shared" si="2"/>
        <v>0</v>
      </c>
    </row>
    <row r="32" spans="1:10" ht="15" customHeight="1" x14ac:dyDescent="0.25">
      <c r="A32" s="4" t="s">
        <v>357</v>
      </c>
      <c r="B32" s="5" t="s">
        <v>220</v>
      </c>
      <c r="C32" s="38">
        <v>0</v>
      </c>
      <c r="D32" s="38">
        <v>0</v>
      </c>
      <c r="E32" s="38">
        <v>0</v>
      </c>
      <c r="F32" s="106">
        <f t="shared" si="0"/>
        <v>0</v>
      </c>
      <c r="G32" s="131">
        <v>0</v>
      </c>
      <c r="H32" s="38">
        <v>0</v>
      </c>
      <c r="I32" s="38">
        <v>0</v>
      </c>
      <c r="J32" s="132">
        <f t="shared" si="2"/>
        <v>0</v>
      </c>
    </row>
    <row r="33" spans="1:10" s="40" customFormat="1" ht="15" customHeight="1" x14ac:dyDescent="0.25">
      <c r="A33" s="6" t="s">
        <v>384</v>
      </c>
      <c r="B33" s="7" t="s">
        <v>221</v>
      </c>
      <c r="C33" s="41">
        <f>SUM(C28:C32)</f>
        <v>2400000</v>
      </c>
      <c r="D33" s="41">
        <f t="shared" ref="D33:E33" si="9">SUM(D28:D32)</f>
        <v>0</v>
      </c>
      <c r="E33" s="41">
        <f t="shared" si="9"/>
        <v>0</v>
      </c>
      <c r="F33" s="107">
        <f t="shared" si="0"/>
        <v>2400000</v>
      </c>
      <c r="G33" s="133">
        <f>SUM(G28:G32)</f>
        <v>2400000</v>
      </c>
      <c r="H33" s="41">
        <f t="shared" ref="H33:I33" si="10">SUM(H28:H32)</f>
        <v>0</v>
      </c>
      <c r="I33" s="41">
        <f t="shared" si="10"/>
        <v>0</v>
      </c>
      <c r="J33" s="134">
        <f t="shared" si="2"/>
        <v>2400000</v>
      </c>
    </row>
    <row r="34" spans="1:10" ht="15" customHeight="1" x14ac:dyDescent="0.25">
      <c r="A34" s="6" t="s">
        <v>358</v>
      </c>
      <c r="B34" s="7" t="s">
        <v>222</v>
      </c>
      <c r="C34" s="41">
        <v>15000</v>
      </c>
      <c r="D34" s="41">
        <v>0</v>
      </c>
      <c r="E34" s="41">
        <v>10000</v>
      </c>
      <c r="F34" s="107">
        <f t="shared" si="0"/>
        <v>25000</v>
      </c>
      <c r="G34" s="133">
        <v>15000</v>
      </c>
      <c r="H34" s="41">
        <v>0</v>
      </c>
      <c r="I34" s="41">
        <v>10000</v>
      </c>
      <c r="J34" s="134">
        <f t="shared" si="2"/>
        <v>25000</v>
      </c>
    </row>
    <row r="35" spans="1:10" s="40" customFormat="1" ht="15" customHeight="1" x14ac:dyDescent="0.25">
      <c r="A35" s="29" t="s">
        <v>385</v>
      </c>
      <c r="B35" s="32" t="s">
        <v>223</v>
      </c>
      <c r="C35" s="54">
        <f>C24+C25+C26+C27+C33+C34</f>
        <v>2935000</v>
      </c>
      <c r="D35" s="54">
        <f t="shared" ref="D35:E35" si="11">D24+D25+D26+D27+D33+D34</f>
        <v>0</v>
      </c>
      <c r="E35" s="54">
        <f t="shared" si="11"/>
        <v>10000</v>
      </c>
      <c r="F35" s="108">
        <f t="shared" si="0"/>
        <v>2945000</v>
      </c>
      <c r="G35" s="135">
        <f>G24+G25+G26+G27+G33+G34</f>
        <v>2935000</v>
      </c>
      <c r="H35" s="54">
        <f t="shared" ref="H35:I35" si="12">H24+H25+H26+H27+H33+H34</f>
        <v>0</v>
      </c>
      <c r="I35" s="54">
        <f t="shared" si="12"/>
        <v>10000</v>
      </c>
      <c r="J35" s="136">
        <f t="shared" si="2"/>
        <v>2945000</v>
      </c>
    </row>
    <row r="36" spans="1:10" ht="15" customHeight="1" x14ac:dyDescent="0.25">
      <c r="A36" s="11" t="s">
        <v>224</v>
      </c>
      <c r="B36" s="5" t="s">
        <v>225</v>
      </c>
      <c r="C36" s="38">
        <v>0</v>
      </c>
      <c r="D36" s="38">
        <v>0</v>
      </c>
      <c r="E36" s="38">
        <v>0</v>
      </c>
      <c r="F36" s="106">
        <f t="shared" si="0"/>
        <v>0</v>
      </c>
      <c r="G36" s="131">
        <v>0</v>
      </c>
      <c r="H36" s="38">
        <v>0</v>
      </c>
      <c r="I36" s="38">
        <v>0</v>
      </c>
      <c r="J36" s="132">
        <f t="shared" si="2"/>
        <v>0</v>
      </c>
    </row>
    <row r="37" spans="1:10" ht="15" customHeight="1" x14ac:dyDescent="0.25">
      <c r="A37" s="11" t="s">
        <v>359</v>
      </c>
      <c r="B37" s="5" t="s">
        <v>226</v>
      </c>
      <c r="C37" s="38">
        <v>0</v>
      </c>
      <c r="D37" s="38">
        <v>0</v>
      </c>
      <c r="E37" s="38">
        <v>0</v>
      </c>
      <c r="F37" s="106">
        <f t="shared" si="0"/>
        <v>0</v>
      </c>
      <c r="G37" s="131">
        <v>1500000</v>
      </c>
      <c r="H37" s="38">
        <v>0</v>
      </c>
      <c r="I37" s="38">
        <v>0</v>
      </c>
      <c r="J37" s="132">
        <f t="shared" si="2"/>
        <v>1500000</v>
      </c>
    </row>
    <row r="38" spans="1:10" ht="15" customHeight="1" x14ac:dyDescent="0.25">
      <c r="A38" s="11" t="s">
        <v>360</v>
      </c>
      <c r="B38" s="5" t="s">
        <v>227</v>
      </c>
      <c r="C38" s="38">
        <v>600000</v>
      </c>
      <c r="D38" s="38">
        <v>0</v>
      </c>
      <c r="E38" s="38">
        <v>0</v>
      </c>
      <c r="F38" s="106">
        <f t="shared" si="0"/>
        <v>600000</v>
      </c>
      <c r="G38" s="131">
        <v>600000</v>
      </c>
      <c r="H38" s="38">
        <v>0</v>
      </c>
      <c r="I38" s="38">
        <v>0</v>
      </c>
      <c r="J38" s="132">
        <f t="shared" si="2"/>
        <v>600000</v>
      </c>
    </row>
    <row r="39" spans="1:10" ht="15" customHeight="1" x14ac:dyDescent="0.25">
      <c r="A39" s="11" t="s">
        <v>361</v>
      </c>
      <c r="B39" s="5" t="s">
        <v>228</v>
      </c>
      <c r="C39" s="38">
        <v>2820000</v>
      </c>
      <c r="D39" s="38">
        <v>300000</v>
      </c>
      <c r="E39" s="38">
        <v>0</v>
      </c>
      <c r="F39" s="106">
        <f t="shared" si="0"/>
        <v>3120000</v>
      </c>
      <c r="G39" s="131">
        <v>1120000</v>
      </c>
      <c r="H39" s="38">
        <v>300000</v>
      </c>
      <c r="I39" s="38">
        <v>0</v>
      </c>
      <c r="J39" s="132">
        <f t="shared" si="2"/>
        <v>1420000</v>
      </c>
    </row>
    <row r="40" spans="1:10" ht="15" customHeight="1" x14ac:dyDescent="0.25">
      <c r="A40" s="11" t="s">
        <v>229</v>
      </c>
      <c r="B40" s="5" t="s">
        <v>230</v>
      </c>
      <c r="C40" s="38">
        <v>3500000</v>
      </c>
      <c r="D40" s="38">
        <v>0</v>
      </c>
      <c r="E40" s="38">
        <v>0</v>
      </c>
      <c r="F40" s="106">
        <f t="shared" si="0"/>
        <v>3500000</v>
      </c>
      <c r="G40" s="131">
        <v>3500000</v>
      </c>
      <c r="H40" s="38">
        <v>0</v>
      </c>
      <c r="I40" s="38">
        <v>0</v>
      </c>
      <c r="J40" s="132">
        <f t="shared" si="2"/>
        <v>3500000</v>
      </c>
    </row>
    <row r="41" spans="1:10" ht="15" customHeight="1" x14ac:dyDescent="0.25">
      <c r="A41" s="11" t="s">
        <v>231</v>
      </c>
      <c r="B41" s="5" t="s">
        <v>232</v>
      </c>
      <c r="C41" s="38">
        <v>0</v>
      </c>
      <c r="D41" s="38">
        <v>0</v>
      </c>
      <c r="E41" s="38">
        <v>0</v>
      </c>
      <c r="F41" s="106">
        <f t="shared" si="0"/>
        <v>0</v>
      </c>
      <c r="G41" s="131">
        <v>0</v>
      </c>
      <c r="H41" s="38">
        <v>0</v>
      </c>
      <c r="I41" s="38">
        <v>0</v>
      </c>
      <c r="J41" s="132">
        <f t="shared" si="2"/>
        <v>0</v>
      </c>
    </row>
    <row r="42" spans="1:10" ht="15" customHeight="1" x14ac:dyDescent="0.25">
      <c r="A42" s="11" t="s">
        <v>233</v>
      </c>
      <c r="B42" s="5" t="s">
        <v>234</v>
      </c>
      <c r="C42" s="38">
        <v>0</v>
      </c>
      <c r="D42" s="38">
        <v>0</v>
      </c>
      <c r="E42" s="38">
        <v>0</v>
      </c>
      <c r="F42" s="106">
        <f t="shared" si="0"/>
        <v>0</v>
      </c>
      <c r="G42" s="131">
        <v>0</v>
      </c>
      <c r="H42" s="38">
        <v>0</v>
      </c>
      <c r="I42" s="38">
        <v>0</v>
      </c>
      <c r="J42" s="132">
        <f t="shared" si="2"/>
        <v>0</v>
      </c>
    </row>
    <row r="43" spans="1:10" ht="15" customHeight="1" x14ac:dyDescent="0.25">
      <c r="A43" s="11" t="s">
        <v>362</v>
      </c>
      <c r="B43" s="5" t="s">
        <v>235</v>
      </c>
      <c r="C43" s="38">
        <v>0</v>
      </c>
      <c r="D43" s="38">
        <v>0</v>
      </c>
      <c r="E43" s="38">
        <v>0</v>
      </c>
      <c r="F43" s="106">
        <f t="shared" si="0"/>
        <v>0</v>
      </c>
      <c r="G43" s="131">
        <v>0</v>
      </c>
      <c r="H43" s="38">
        <v>0</v>
      </c>
      <c r="I43" s="38">
        <v>0</v>
      </c>
      <c r="J43" s="132">
        <f t="shared" si="2"/>
        <v>0</v>
      </c>
    </row>
    <row r="44" spans="1:10" ht="15" customHeight="1" x14ac:dyDescent="0.25">
      <c r="A44" s="11" t="s">
        <v>363</v>
      </c>
      <c r="B44" s="5" t="s">
        <v>236</v>
      </c>
      <c r="C44" s="38">
        <v>0</v>
      </c>
      <c r="D44" s="38">
        <v>0</v>
      </c>
      <c r="E44" s="38">
        <v>0</v>
      </c>
      <c r="F44" s="106">
        <f t="shared" si="0"/>
        <v>0</v>
      </c>
      <c r="G44" s="131">
        <v>0</v>
      </c>
      <c r="H44" s="38">
        <v>0</v>
      </c>
      <c r="I44" s="38">
        <v>0</v>
      </c>
      <c r="J44" s="132">
        <f t="shared" si="2"/>
        <v>0</v>
      </c>
    </row>
    <row r="45" spans="1:10" ht="15" customHeight="1" x14ac:dyDescent="0.25">
      <c r="A45" s="11" t="s">
        <v>445</v>
      </c>
      <c r="B45" s="5" t="s">
        <v>237</v>
      </c>
      <c r="C45" s="38">
        <v>0</v>
      </c>
      <c r="D45" s="38"/>
      <c r="E45" s="38"/>
      <c r="F45" s="106"/>
      <c r="G45" s="131">
        <v>0</v>
      </c>
      <c r="H45" s="38"/>
      <c r="I45" s="38"/>
      <c r="J45" s="132"/>
    </row>
    <row r="46" spans="1:10" ht="15" customHeight="1" x14ac:dyDescent="0.25">
      <c r="A46" s="11" t="s">
        <v>364</v>
      </c>
      <c r="B46" s="5" t="s">
        <v>444</v>
      </c>
      <c r="C46" s="38">
        <v>0</v>
      </c>
      <c r="D46" s="38">
        <v>0</v>
      </c>
      <c r="E46" s="38">
        <v>0</v>
      </c>
      <c r="F46" s="106">
        <f t="shared" si="0"/>
        <v>0</v>
      </c>
      <c r="G46" s="131">
        <v>200000</v>
      </c>
      <c r="H46" s="38">
        <v>0</v>
      </c>
      <c r="I46" s="38">
        <v>0</v>
      </c>
      <c r="J46" s="132">
        <f t="shared" ref="J46:J69" si="13">SUM(G46:I46)</f>
        <v>200000</v>
      </c>
    </row>
    <row r="47" spans="1:10" s="40" customFormat="1" ht="15" customHeight="1" x14ac:dyDescent="0.25">
      <c r="A47" s="31" t="s">
        <v>386</v>
      </c>
      <c r="B47" s="32" t="s">
        <v>238</v>
      </c>
      <c r="C47" s="54">
        <f>SUM(C36:C46)</f>
        <v>6920000</v>
      </c>
      <c r="D47" s="54">
        <f t="shared" ref="D47:E47" si="14">SUM(D36:D46)</f>
        <v>300000</v>
      </c>
      <c r="E47" s="54">
        <f t="shared" si="14"/>
        <v>0</v>
      </c>
      <c r="F47" s="108">
        <f t="shared" si="0"/>
        <v>7220000</v>
      </c>
      <c r="G47" s="135">
        <f>SUM(G36:G46)</f>
        <v>6920000</v>
      </c>
      <c r="H47" s="54">
        <f t="shared" ref="H47:I47" si="15">SUM(H36:H46)</f>
        <v>300000</v>
      </c>
      <c r="I47" s="54">
        <f t="shared" si="15"/>
        <v>0</v>
      </c>
      <c r="J47" s="136">
        <f t="shared" si="13"/>
        <v>7220000</v>
      </c>
    </row>
    <row r="48" spans="1:10" ht="15" customHeight="1" x14ac:dyDescent="0.25">
      <c r="A48" s="11" t="s">
        <v>247</v>
      </c>
      <c r="B48" s="5" t="s">
        <v>248</v>
      </c>
      <c r="C48" s="38">
        <v>0</v>
      </c>
      <c r="D48" s="38">
        <v>0</v>
      </c>
      <c r="E48" s="38">
        <v>0</v>
      </c>
      <c r="F48" s="106">
        <f t="shared" si="0"/>
        <v>0</v>
      </c>
      <c r="G48" s="131">
        <v>0</v>
      </c>
      <c r="H48" s="38">
        <v>0</v>
      </c>
      <c r="I48" s="38">
        <v>0</v>
      </c>
      <c r="J48" s="132">
        <f t="shared" si="13"/>
        <v>0</v>
      </c>
    </row>
    <row r="49" spans="1:10" ht="15" customHeight="1" x14ac:dyDescent="0.25">
      <c r="A49" s="4" t="s">
        <v>368</v>
      </c>
      <c r="B49" s="5" t="s">
        <v>249</v>
      </c>
      <c r="C49" s="38">
        <v>0</v>
      </c>
      <c r="D49" s="38">
        <v>0</v>
      </c>
      <c r="E49" s="38">
        <v>0</v>
      </c>
      <c r="F49" s="106">
        <f t="shared" si="0"/>
        <v>0</v>
      </c>
      <c r="G49" s="131">
        <v>0</v>
      </c>
      <c r="H49" s="38">
        <v>0</v>
      </c>
      <c r="I49" s="38">
        <v>0</v>
      </c>
      <c r="J49" s="132">
        <f t="shared" si="13"/>
        <v>0</v>
      </c>
    </row>
    <row r="50" spans="1:10" ht="15" customHeight="1" x14ac:dyDescent="0.25">
      <c r="A50" s="11" t="s">
        <v>369</v>
      </c>
      <c r="B50" s="5" t="s">
        <v>419</v>
      </c>
      <c r="C50" s="38">
        <v>0</v>
      </c>
      <c r="D50" s="38">
        <v>0</v>
      </c>
      <c r="E50" s="38">
        <v>0</v>
      </c>
      <c r="F50" s="106">
        <f t="shared" si="0"/>
        <v>0</v>
      </c>
      <c r="G50" s="131">
        <v>0</v>
      </c>
      <c r="H50" s="38">
        <v>0</v>
      </c>
      <c r="I50" s="38">
        <v>0</v>
      </c>
      <c r="J50" s="132">
        <f t="shared" si="13"/>
        <v>0</v>
      </c>
    </row>
    <row r="51" spans="1:10" s="40" customFormat="1" ht="15" customHeight="1" x14ac:dyDescent="0.25">
      <c r="A51" s="29" t="s">
        <v>388</v>
      </c>
      <c r="B51" s="32" t="s">
        <v>250</v>
      </c>
      <c r="C51" s="54">
        <f>SUM(C48:C50)</f>
        <v>0</v>
      </c>
      <c r="D51" s="54">
        <f t="shared" ref="D51:E51" si="16">SUM(D48:D50)</f>
        <v>0</v>
      </c>
      <c r="E51" s="54">
        <f t="shared" si="16"/>
        <v>0</v>
      </c>
      <c r="F51" s="108">
        <f t="shared" si="0"/>
        <v>0</v>
      </c>
      <c r="G51" s="135">
        <f>SUM(G48:G50)</f>
        <v>0</v>
      </c>
      <c r="H51" s="54">
        <f t="shared" ref="H51:I51" si="17">SUM(H48:H50)</f>
        <v>0</v>
      </c>
      <c r="I51" s="54">
        <f t="shared" si="17"/>
        <v>0</v>
      </c>
      <c r="J51" s="136">
        <f t="shared" si="13"/>
        <v>0</v>
      </c>
    </row>
    <row r="52" spans="1:10" s="40" customFormat="1" ht="15" customHeight="1" x14ac:dyDescent="0.25">
      <c r="A52" s="84" t="s">
        <v>9</v>
      </c>
      <c r="B52" s="88"/>
      <c r="C52" s="89">
        <f>C21+C35+C47+C51</f>
        <v>131772888</v>
      </c>
      <c r="D52" s="89">
        <f t="shared" ref="D52:E52" si="18">D21+D35+D47+D51</f>
        <v>300000</v>
      </c>
      <c r="E52" s="89">
        <f t="shared" si="18"/>
        <v>10000</v>
      </c>
      <c r="F52" s="109">
        <f t="shared" si="0"/>
        <v>132082888</v>
      </c>
      <c r="G52" s="137">
        <f>G21+G35+G47+G51</f>
        <v>131772888</v>
      </c>
      <c r="H52" s="89">
        <f t="shared" ref="H52:I52" si="19">H21+H35+H47+H51</f>
        <v>300000</v>
      </c>
      <c r="I52" s="89">
        <f t="shared" si="19"/>
        <v>10000</v>
      </c>
      <c r="J52" s="138">
        <f t="shared" si="13"/>
        <v>132082888</v>
      </c>
    </row>
    <row r="53" spans="1:10" ht="15" customHeight="1" x14ac:dyDescent="0.25">
      <c r="A53" s="4" t="s">
        <v>201</v>
      </c>
      <c r="B53" s="5" t="s">
        <v>202</v>
      </c>
      <c r="C53" s="38">
        <v>0</v>
      </c>
      <c r="D53" s="38">
        <v>0</v>
      </c>
      <c r="E53" s="38">
        <v>0</v>
      </c>
      <c r="F53" s="106">
        <f t="shared" si="0"/>
        <v>0</v>
      </c>
      <c r="G53" s="131">
        <v>0</v>
      </c>
      <c r="H53" s="38">
        <v>0</v>
      </c>
      <c r="I53" s="38">
        <v>0</v>
      </c>
      <c r="J53" s="132">
        <f t="shared" si="13"/>
        <v>0</v>
      </c>
    </row>
    <row r="54" spans="1:10" ht="15" customHeight="1" x14ac:dyDescent="0.25">
      <c r="A54" s="4" t="s">
        <v>203</v>
      </c>
      <c r="B54" s="5" t="s">
        <v>204</v>
      </c>
      <c r="C54" s="38">
        <v>0</v>
      </c>
      <c r="D54" s="38">
        <v>0</v>
      </c>
      <c r="E54" s="38">
        <v>0</v>
      </c>
      <c r="F54" s="106">
        <f t="shared" si="0"/>
        <v>0</v>
      </c>
      <c r="G54" s="131">
        <v>0</v>
      </c>
      <c r="H54" s="38">
        <v>0</v>
      </c>
      <c r="I54" s="38">
        <v>0</v>
      </c>
      <c r="J54" s="132">
        <f t="shared" si="13"/>
        <v>0</v>
      </c>
    </row>
    <row r="55" spans="1:10" ht="15" customHeight="1" x14ac:dyDescent="0.25">
      <c r="A55" s="4" t="s">
        <v>346</v>
      </c>
      <c r="B55" s="5" t="s">
        <v>205</v>
      </c>
      <c r="C55" s="38">
        <v>0</v>
      </c>
      <c r="D55" s="38">
        <v>0</v>
      </c>
      <c r="E55" s="38">
        <v>0</v>
      </c>
      <c r="F55" s="106">
        <f t="shared" si="0"/>
        <v>0</v>
      </c>
      <c r="G55" s="131">
        <v>0</v>
      </c>
      <c r="H55" s="38">
        <v>0</v>
      </c>
      <c r="I55" s="38">
        <v>0</v>
      </c>
      <c r="J55" s="132">
        <f t="shared" si="13"/>
        <v>0</v>
      </c>
    </row>
    <row r="56" spans="1:10" ht="15" customHeight="1" x14ac:dyDescent="0.25">
      <c r="A56" s="4" t="s">
        <v>347</v>
      </c>
      <c r="B56" s="5" t="s">
        <v>206</v>
      </c>
      <c r="C56" s="38">
        <v>0</v>
      </c>
      <c r="D56" s="38">
        <v>0</v>
      </c>
      <c r="E56" s="38">
        <v>0</v>
      </c>
      <c r="F56" s="106">
        <f t="shared" si="0"/>
        <v>0</v>
      </c>
      <c r="G56" s="131">
        <v>0</v>
      </c>
      <c r="H56" s="38">
        <v>0</v>
      </c>
      <c r="I56" s="38">
        <v>0</v>
      </c>
      <c r="J56" s="132">
        <f t="shared" si="13"/>
        <v>0</v>
      </c>
    </row>
    <row r="57" spans="1:10" ht="15" customHeight="1" x14ac:dyDescent="0.25">
      <c r="A57" s="4" t="s">
        <v>348</v>
      </c>
      <c r="B57" s="5" t="s">
        <v>207</v>
      </c>
      <c r="C57" s="38">
        <v>20585143</v>
      </c>
      <c r="D57" s="38">
        <v>0</v>
      </c>
      <c r="E57" s="38">
        <v>0</v>
      </c>
      <c r="F57" s="106">
        <f t="shared" si="0"/>
        <v>20585143</v>
      </c>
      <c r="G57" s="131">
        <v>20585143</v>
      </c>
      <c r="H57" s="38">
        <v>0</v>
      </c>
      <c r="I57" s="38">
        <v>0</v>
      </c>
      <c r="J57" s="132">
        <f t="shared" si="13"/>
        <v>20585143</v>
      </c>
    </row>
    <row r="58" spans="1:10" s="40" customFormat="1" ht="15" customHeight="1" x14ac:dyDescent="0.25">
      <c r="A58" s="29" t="s">
        <v>382</v>
      </c>
      <c r="B58" s="32" t="s">
        <v>208</v>
      </c>
      <c r="C58" s="41">
        <f>SUM(C53:C57)</f>
        <v>20585143</v>
      </c>
      <c r="D58" s="41">
        <f t="shared" ref="D58:E58" si="20">SUM(D53:D57)</f>
        <v>0</v>
      </c>
      <c r="E58" s="41">
        <f t="shared" si="20"/>
        <v>0</v>
      </c>
      <c r="F58" s="107">
        <f t="shared" si="0"/>
        <v>20585143</v>
      </c>
      <c r="G58" s="133">
        <f>SUM(G53:G57)</f>
        <v>20585143</v>
      </c>
      <c r="H58" s="41">
        <f t="shared" ref="H58:I58" si="21">SUM(H53:H57)</f>
        <v>0</v>
      </c>
      <c r="I58" s="41">
        <f t="shared" si="21"/>
        <v>0</v>
      </c>
      <c r="J58" s="134">
        <f t="shared" si="13"/>
        <v>20585143</v>
      </c>
    </row>
    <row r="59" spans="1:10" ht="15" customHeight="1" x14ac:dyDescent="0.25">
      <c r="A59" s="11" t="s">
        <v>365</v>
      </c>
      <c r="B59" s="5" t="s">
        <v>239</v>
      </c>
      <c r="C59" s="38">
        <v>0</v>
      </c>
      <c r="D59" s="38">
        <v>0</v>
      </c>
      <c r="E59" s="38">
        <v>0</v>
      </c>
      <c r="F59" s="106">
        <f t="shared" si="0"/>
        <v>0</v>
      </c>
      <c r="G59" s="131">
        <v>0</v>
      </c>
      <c r="H59" s="38">
        <v>0</v>
      </c>
      <c r="I59" s="38">
        <v>0</v>
      </c>
      <c r="J59" s="132">
        <f t="shared" si="13"/>
        <v>0</v>
      </c>
    </row>
    <row r="60" spans="1:10" ht="15" customHeight="1" x14ac:dyDescent="0.25">
      <c r="A60" s="11" t="s">
        <v>366</v>
      </c>
      <c r="B60" s="5" t="s">
        <v>240</v>
      </c>
      <c r="C60" s="38">
        <v>0</v>
      </c>
      <c r="D60" s="38">
        <v>0</v>
      </c>
      <c r="E60" s="38">
        <v>0</v>
      </c>
      <c r="F60" s="106">
        <f t="shared" si="0"/>
        <v>0</v>
      </c>
      <c r="G60" s="131">
        <v>0</v>
      </c>
      <c r="H60" s="38">
        <v>0</v>
      </c>
      <c r="I60" s="38">
        <v>0</v>
      </c>
      <c r="J60" s="132">
        <f t="shared" si="13"/>
        <v>0</v>
      </c>
    </row>
    <row r="61" spans="1:10" ht="15" customHeight="1" x14ac:dyDescent="0.25">
      <c r="A61" s="11" t="s">
        <v>241</v>
      </c>
      <c r="B61" s="5" t="s">
        <v>242</v>
      </c>
      <c r="C61" s="38">
        <v>0</v>
      </c>
      <c r="D61" s="38">
        <v>0</v>
      </c>
      <c r="E61" s="38">
        <v>0</v>
      </c>
      <c r="F61" s="106">
        <f t="shared" si="0"/>
        <v>0</v>
      </c>
      <c r="G61" s="131">
        <v>0</v>
      </c>
      <c r="H61" s="38">
        <v>0</v>
      </c>
      <c r="I61" s="38">
        <v>0</v>
      </c>
      <c r="J61" s="132">
        <f t="shared" si="13"/>
        <v>0</v>
      </c>
    </row>
    <row r="62" spans="1:10" ht="15" customHeight="1" x14ac:dyDescent="0.25">
      <c r="A62" s="11" t="s">
        <v>367</v>
      </c>
      <c r="B62" s="5" t="s">
        <v>243</v>
      </c>
      <c r="C62" s="38">
        <v>0</v>
      </c>
      <c r="D62" s="38">
        <v>0</v>
      </c>
      <c r="E62" s="38">
        <v>0</v>
      </c>
      <c r="F62" s="106">
        <f t="shared" si="0"/>
        <v>0</v>
      </c>
      <c r="G62" s="131">
        <v>0</v>
      </c>
      <c r="H62" s="38">
        <v>0</v>
      </c>
      <c r="I62" s="38">
        <v>0</v>
      </c>
      <c r="J62" s="132">
        <f t="shared" si="13"/>
        <v>0</v>
      </c>
    </row>
    <row r="63" spans="1:10" ht="15" customHeight="1" x14ac:dyDescent="0.25">
      <c r="A63" s="11" t="s">
        <v>244</v>
      </c>
      <c r="B63" s="5" t="s">
        <v>245</v>
      </c>
      <c r="C63" s="38">
        <v>0</v>
      </c>
      <c r="D63" s="38">
        <v>0</v>
      </c>
      <c r="E63" s="38">
        <v>0</v>
      </c>
      <c r="F63" s="106">
        <f t="shared" si="0"/>
        <v>0</v>
      </c>
      <c r="G63" s="131">
        <v>0</v>
      </c>
      <c r="H63" s="38">
        <v>0</v>
      </c>
      <c r="I63" s="38">
        <v>0</v>
      </c>
      <c r="J63" s="132">
        <f t="shared" si="13"/>
        <v>0</v>
      </c>
    </row>
    <row r="64" spans="1:10" s="40" customFormat="1" ht="15" customHeight="1" x14ac:dyDescent="0.25">
      <c r="A64" s="29" t="s">
        <v>387</v>
      </c>
      <c r="B64" s="32" t="s">
        <v>246</v>
      </c>
      <c r="C64" s="41">
        <f>SUM(C59:C63)</f>
        <v>0</v>
      </c>
      <c r="D64" s="41">
        <f t="shared" ref="D64:E64" si="22">SUM(D59:D63)</f>
        <v>0</v>
      </c>
      <c r="E64" s="41">
        <f t="shared" si="22"/>
        <v>0</v>
      </c>
      <c r="F64" s="107">
        <f t="shared" si="0"/>
        <v>0</v>
      </c>
      <c r="G64" s="133">
        <f>SUM(G59:G63)</f>
        <v>0</v>
      </c>
      <c r="H64" s="41">
        <f t="shared" ref="H64:I64" si="23">SUM(H59:H63)</f>
        <v>0</v>
      </c>
      <c r="I64" s="41">
        <f t="shared" si="23"/>
        <v>0</v>
      </c>
      <c r="J64" s="134">
        <f t="shared" si="13"/>
        <v>0</v>
      </c>
    </row>
    <row r="65" spans="1:10" ht="15" customHeight="1" x14ac:dyDescent="0.25">
      <c r="A65" s="11" t="s">
        <v>251</v>
      </c>
      <c r="B65" s="5" t="s">
        <v>252</v>
      </c>
      <c r="C65" s="38">
        <v>0</v>
      </c>
      <c r="D65" s="38">
        <v>0</v>
      </c>
      <c r="E65" s="38">
        <v>0</v>
      </c>
      <c r="F65" s="106">
        <f t="shared" si="0"/>
        <v>0</v>
      </c>
      <c r="G65" s="131">
        <v>0</v>
      </c>
      <c r="H65" s="38">
        <v>0</v>
      </c>
      <c r="I65" s="38">
        <v>0</v>
      </c>
      <c r="J65" s="132">
        <f t="shared" si="13"/>
        <v>0</v>
      </c>
    </row>
    <row r="66" spans="1:10" ht="15" customHeight="1" x14ac:dyDescent="0.25">
      <c r="A66" s="4" t="s">
        <v>370</v>
      </c>
      <c r="B66" s="5" t="s">
        <v>253</v>
      </c>
      <c r="C66" s="38">
        <v>0</v>
      </c>
      <c r="D66" s="38">
        <v>0</v>
      </c>
      <c r="E66" s="38">
        <v>0</v>
      </c>
      <c r="F66" s="106">
        <f t="shared" si="0"/>
        <v>0</v>
      </c>
      <c r="G66" s="131">
        <v>0</v>
      </c>
      <c r="H66" s="38">
        <v>0</v>
      </c>
      <c r="I66" s="38">
        <v>0</v>
      </c>
      <c r="J66" s="132">
        <f t="shared" si="13"/>
        <v>0</v>
      </c>
    </row>
    <row r="67" spans="1:10" ht="15" customHeight="1" x14ac:dyDescent="0.25">
      <c r="A67" s="11" t="s">
        <v>371</v>
      </c>
      <c r="B67" s="5" t="s">
        <v>254</v>
      </c>
      <c r="C67" s="38">
        <v>0</v>
      </c>
      <c r="D67" s="38">
        <v>0</v>
      </c>
      <c r="E67" s="38">
        <v>0</v>
      </c>
      <c r="F67" s="106">
        <f t="shared" si="0"/>
        <v>0</v>
      </c>
      <c r="G67" s="131">
        <v>0</v>
      </c>
      <c r="H67" s="38">
        <v>0</v>
      </c>
      <c r="I67" s="38">
        <v>0</v>
      </c>
      <c r="J67" s="132">
        <f t="shared" si="13"/>
        <v>0</v>
      </c>
    </row>
    <row r="68" spans="1:10" s="40" customFormat="1" ht="15" customHeight="1" x14ac:dyDescent="0.25">
      <c r="A68" s="29" t="s">
        <v>390</v>
      </c>
      <c r="B68" s="32" t="s">
        <v>255</v>
      </c>
      <c r="C68" s="41">
        <f>SUM(C65:C67)</f>
        <v>0</v>
      </c>
      <c r="D68" s="41">
        <f t="shared" ref="D68:E68" si="24">SUM(D65:D67)</f>
        <v>0</v>
      </c>
      <c r="E68" s="41">
        <f t="shared" si="24"/>
        <v>0</v>
      </c>
      <c r="F68" s="107">
        <f t="shared" si="0"/>
        <v>0</v>
      </c>
      <c r="G68" s="133">
        <f>SUM(G65:G67)</f>
        <v>0</v>
      </c>
      <c r="H68" s="41">
        <f t="shared" ref="H68:I68" si="25">SUM(H65:H67)</f>
        <v>0</v>
      </c>
      <c r="I68" s="41">
        <f t="shared" si="25"/>
        <v>0</v>
      </c>
      <c r="J68" s="134">
        <f t="shared" si="13"/>
        <v>0</v>
      </c>
    </row>
    <row r="69" spans="1:10" s="40" customFormat="1" ht="15" customHeight="1" x14ac:dyDescent="0.25">
      <c r="A69" s="84" t="s">
        <v>10</v>
      </c>
      <c r="B69" s="88"/>
      <c r="C69" s="89">
        <f>C58+C64+C68</f>
        <v>20585143</v>
      </c>
      <c r="D69" s="89">
        <f t="shared" ref="D69:E69" si="26">D58+D64+D68</f>
        <v>0</v>
      </c>
      <c r="E69" s="89">
        <f t="shared" si="26"/>
        <v>0</v>
      </c>
      <c r="F69" s="109">
        <f t="shared" si="0"/>
        <v>20585143</v>
      </c>
      <c r="G69" s="137">
        <f>G58+G64+G68</f>
        <v>20585143</v>
      </c>
      <c r="H69" s="89">
        <f t="shared" ref="H69:I69" si="27">H58+H64+H68</f>
        <v>0</v>
      </c>
      <c r="I69" s="89">
        <f t="shared" si="27"/>
        <v>0</v>
      </c>
      <c r="J69" s="138">
        <f t="shared" si="13"/>
        <v>20585143</v>
      </c>
    </row>
    <row r="70" spans="1:10" s="40" customFormat="1" ht="15.75" x14ac:dyDescent="0.25">
      <c r="A70" s="65" t="s">
        <v>389</v>
      </c>
      <c r="B70" s="59" t="s">
        <v>256</v>
      </c>
      <c r="C70" s="61">
        <f>C21+C35+C47+C51+C58+C64+C68</f>
        <v>152358031</v>
      </c>
      <c r="D70" s="61">
        <f t="shared" ref="D70:E70" si="28">D21+D35+D47+D51+D58+D64+D68</f>
        <v>300000</v>
      </c>
      <c r="E70" s="61">
        <f t="shared" si="28"/>
        <v>10000</v>
      </c>
      <c r="F70" s="110">
        <f>SUM(C70:E70)</f>
        <v>152668031</v>
      </c>
      <c r="G70" s="139">
        <f>G21+G35+G47+G51+G58+G64+G68</f>
        <v>152358031</v>
      </c>
      <c r="H70" s="61">
        <f t="shared" ref="H70:I70" si="29">H21+H35+H47+H51+H58+H64+H68</f>
        <v>300000</v>
      </c>
      <c r="I70" s="61">
        <f t="shared" si="29"/>
        <v>10000</v>
      </c>
      <c r="J70" s="140">
        <f>SUM(G70:I70)</f>
        <v>152668031</v>
      </c>
    </row>
    <row r="71" spans="1:10" s="40" customFormat="1" ht="15.75" x14ac:dyDescent="0.25">
      <c r="A71" s="90" t="s">
        <v>11</v>
      </c>
      <c r="B71" s="91"/>
      <c r="C71" s="92">
        <f>C52-'1A. melléklet'!C76</f>
        <v>50460859</v>
      </c>
      <c r="D71" s="92">
        <f>D52-'1A. melléklet'!D76</f>
        <v>-200000</v>
      </c>
      <c r="E71" s="92">
        <f>E52-'1A. melléklet'!E76</f>
        <v>-3000</v>
      </c>
      <c r="F71" s="111">
        <f>SUM(C71:E71)</f>
        <v>50257859</v>
      </c>
      <c r="G71" s="141">
        <f>G52-'1A. melléklet'!G76</f>
        <v>6565027</v>
      </c>
      <c r="H71" s="92">
        <f>H52-'1A. melléklet'!H76</f>
        <v>-200000</v>
      </c>
      <c r="I71" s="92">
        <f>I52-'1A. melléklet'!I76</f>
        <v>-3000</v>
      </c>
      <c r="J71" s="142">
        <f>SUM(G71:I71)</f>
        <v>6362027</v>
      </c>
    </row>
    <row r="72" spans="1:10" s="40" customFormat="1" ht="15.75" x14ac:dyDescent="0.25">
      <c r="A72" s="90" t="s">
        <v>12</v>
      </c>
      <c r="B72" s="91"/>
      <c r="C72" s="92">
        <f>C69-'1A. melléklet'!C100</f>
        <v>-112000109</v>
      </c>
      <c r="D72" s="92">
        <f>D69-'1A. melléklet'!D100</f>
        <v>0</v>
      </c>
      <c r="E72" s="92">
        <f>E69-'1A. melléklet'!E100</f>
        <v>0</v>
      </c>
      <c r="F72" s="111">
        <f>SUM(C72:E72)</f>
        <v>-112000109</v>
      </c>
      <c r="G72" s="141">
        <f>G69-'1A. melléklet'!G100</f>
        <v>-112000109</v>
      </c>
      <c r="H72" s="92">
        <f>H69-'1A. melléklet'!H100</f>
        <v>0</v>
      </c>
      <c r="I72" s="92">
        <f>I69-'1A. melléklet'!I100</f>
        <v>0</v>
      </c>
      <c r="J72" s="142">
        <f>SUM(G72:I72)</f>
        <v>-112000109</v>
      </c>
    </row>
    <row r="73" spans="1:10" x14ac:dyDescent="0.25">
      <c r="A73" s="27" t="s">
        <v>372</v>
      </c>
      <c r="B73" s="4" t="s">
        <v>257</v>
      </c>
      <c r="C73" s="38">
        <v>0</v>
      </c>
      <c r="D73" s="38">
        <v>0</v>
      </c>
      <c r="E73" s="38">
        <v>0</v>
      </c>
      <c r="F73" s="106">
        <f t="shared" si="0"/>
        <v>0</v>
      </c>
      <c r="G73" s="131">
        <v>0</v>
      </c>
      <c r="H73" s="38">
        <v>0</v>
      </c>
      <c r="I73" s="38">
        <v>0</v>
      </c>
      <c r="J73" s="132">
        <f t="shared" ref="J73:J99" si="30">SUM(G73:I73)</f>
        <v>0</v>
      </c>
    </row>
    <row r="74" spans="1:10" x14ac:dyDescent="0.25">
      <c r="A74" s="11" t="s">
        <v>258</v>
      </c>
      <c r="B74" s="4" t="s">
        <v>259</v>
      </c>
      <c r="C74" s="38">
        <v>0</v>
      </c>
      <c r="D74" s="38">
        <v>0</v>
      </c>
      <c r="E74" s="38">
        <v>0</v>
      </c>
      <c r="F74" s="106">
        <f t="shared" si="0"/>
        <v>0</v>
      </c>
      <c r="G74" s="131">
        <v>0</v>
      </c>
      <c r="H74" s="38">
        <v>0</v>
      </c>
      <c r="I74" s="38">
        <v>0</v>
      </c>
      <c r="J74" s="132">
        <f t="shared" si="30"/>
        <v>0</v>
      </c>
    </row>
    <row r="75" spans="1:10" x14ac:dyDescent="0.25">
      <c r="A75" s="27" t="s">
        <v>373</v>
      </c>
      <c r="B75" s="4" t="s">
        <v>260</v>
      </c>
      <c r="C75" s="38">
        <v>0</v>
      </c>
      <c r="D75" s="38">
        <v>0</v>
      </c>
      <c r="E75" s="38">
        <v>0</v>
      </c>
      <c r="F75" s="106">
        <f t="shared" ref="F75:F99" si="31">SUM(C75:E75)</f>
        <v>0</v>
      </c>
      <c r="G75" s="131">
        <v>0</v>
      </c>
      <c r="H75" s="38">
        <v>0</v>
      </c>
      <c r="I75" s="38">
        <v>0</v>
      </c>
      <c r="J75" s="132">
        <f t="shared" si="30"/>
        <v>0</v>
      </c>
    </row>
    <row r="76" spans="1:10" s="40" customFormat="1" x14ac:dyDescent="0.25">
      <c r="A76" s="13" t="s">
        <v>391</v>
      </c>
      <c r="B76" s="6" t="s">
        <v>261</v>
      </c>
      <c r="C76" s="41">
        <v>0</v>
      </c>
      <c r="D76" s="41">
        <f t="shared" ref="D76:E76" si="32">SUM(D73:D75)</f>
        <v>0</v>
      </c>
      <c r="E76" s="41">
        <f t="shared" si="32"/>
        <v>0</v>
      </c>
      <c r="F76" s="107">
        <f t="shared" si="31"/>
        <v>0</v>
      </c>
      <c r="G76" s="133">
        <v>0</v>
      </c>
      <c r="H76" s="41">
        <f t="shared" ref="H76:I76" si="33">SUM(H73:H75)</f>
        <v>0</v>
      </c>
      <c r="I76" s="41">
        <f t="shared" si="33"/>
        <v>0</v>
      </c>
      <c r="J76" s="134">
        <f t="shared" si="30"/>
        <v>0</v>
      </c>
    </row>
    <row r="77" spans="1:10" x14ac:dyDescent="0.25">
      <c r="A77" s="11" t="s">
        <v>374</v>
      </c>
      <c r="B77" s="4" t="s">
        <v>262</v>
      </c>
      <c r="C77" s="38">
        <v>0</v>
      </c>
      <c r="D77" s="38">
        <v>0</v>
      </c>
      <c r="E77" s="38">
        <v>0</v>
      </c>
      <c r="F77" s="106">
        <f t="shared" si="31"/>
        <v>0</v>
      </c>
      <c r="G77" s="131">
        <v>0</v>
      </c>
      <c r="H77" s="38">
        <v>0</v>
      </c>
      <c r="I77" s="38">
        <v>0</v>
      </c>
      <c r="J77" s="132">
        <f t="shared" si="30"/>
        <v>0</v>
      </c>
    </row>
    <row r="78" spans="1:10" x14ac:dyDescent="0.25">
      <c r="A78" s="27" t="s">
        <v>263</v>
      </c>
      <c r="B78" s="4" t="s">
        <v>264</v>
      </c>
      <c r="C78" s="38">
        <v>0</v>
      </c>
      <c r="D78" s="38">
        <v>0</v>
      </c>
      <c r="E78" s="38">
        <v>0</v>
      </c>
      <c r="F78" s="106">
        <f t="shared" si="31"/>
        <v>0</v>
      </c>
      <c r="G78" s="131">
        <v>0</v>
      </c>
      <c r="H78" s="38">
        <v>0</v>
      </c>
      <c r="I78" s="38">
        <v>0</v>
      </c>
      <c r="J78" s="132">
        <f t="shared" si="30"/>
        <v>0</v>
      </c>
    </row>
    <row r="79" spans="1:10" x14ac:dyDescent="0.25">
      <c r="A79" s="11" t="s">
        <v>375</v>
      </c>
      <c r="B79" s="4" t="s">
        <v>265</v>
      </c>
      <c r="C79" s="38">
        <v>0</v>
      </c>
      <c r="D79" s="38">
        <v>0</v>
      </c>
      <c r="E79" s="38">
        <v>0</v>
      </c>
      <c r="F79" s="106">
        <f t="shared" si="31"/>
        <v>0</v>
      </c>
      <c r="G79" s="131">
        <v>0</v>
      </c>
      <c r="H79" s="38">
        <v>0</v>
      </c>
      <c r="I79" s="38">
        <v>0</v>
      </c>
      <c r="J79" s="132">
        <f t="shared" si="30"/>
        <v>0</v>
      </c>
    </row>
    <row r="80" spans="1:10" x14ac:dyDescent="0.25">
      <c r="A80" s="27" t="s">
        <v>266</v>
      </c>
      <c r="B80" s="4" t="s">
        <v>267</v>
      </c>
      <c r="C80" s="38">
        <v>0</v>
      </c>
      <c r="D80" s="38">
        <v>0</v>
      </c>
      <c r="E80" s="38">
        <v>0</v>
      </c>
      <c r="F80" s="106">
        <f t="shared" si="31"/>
        <v>0</v>
      </c>
      <c r="G80" s="131">
        <v>0</v>
      </c>
      <c r="H80" s="38">
        <v>0</v>
      </c>
      <c r="I80" s="38">
        <v>0</v>
      </c>
      <c r="J80" s="132">
        <f t="shared" si="30"/>
        <v>0</v>
      </c>
    </row>
    <row r="81" spans="1:10" s="40" customFormat="1" x14ac:dyDescent="0.25">
      <c r="A81" s="12" t="s">
        <v>392</v>
      </c>
      <c r="B81" s="6" t="s">
        <v>268</v>
      </c>
      <c r="C81" s="41">
        <v>0</v>
      </c>
      <c r="D81" s="41">
        <f t="shared" ref="D81:E81" si="34">SUM(D77:D80)</f>
        <v>0</v>
      </c>
      <c r="E81" s="41">
        <f t="shared" si="34"/>
        <v>0</v>
      </c>
      <c r="F81" s="107">
        <f t="shared" si="31"/>
        <v>0</v>
      </c>
      <c r="G81" s="133">
        <v>0</v>
      </c>
      <c r="H81" s="41">
        <f t="shared" ref="H81:I81" si="35">SUM(H77:H80)</f>
        <v>0</v>
      </c>
      <c r="I81" s="41">
        <f t="shared" si="35"/>
        <v>0</v>
      </c>
      <c r="J81" s="134">
        <f t="shared" si="30"/>
        <v>0</v>
      </c>
    </row>
    <row r="82" spans="1:10" x14ac:dyDescent="0.25">
      <c r="A82" s="4" t="s">
        <v>401</v>
      </c>
      <c r="B82" s="4" t="s">
        <v>269</v>
      </c>
      <c r="C82" s="38">
        <v>120000000</v>
      </c>
      <c r="D82" s="38">
        <v>0</v>
      </c>
      <c r="E82" s="38">
        <v>0</v>
      </c>
      <c r="F82" s="106">
        <f t="shared" si="31"/>
        <v>120000000</v>
      </c>
      <c r="G82" s="131">
        <v>164062749</v>
      </c>
      <c r="H82" s="38">
        <v>0</v>
      </c>
      <c r="I82" s="38">
        <v>0</v>
      </c>
      <c r="J82" s="132">
        <f t="shared" si="30"/>
        <v>164062749</v>
      </c>
    </row>
    <row r="83" spans="1:10" x14ac:dyDescent="0.25">
      <c r="A83" s="4" t="s">
        <v>402</v>
      </c>
      <c r="B83" s="4" t="s">
        <v>269</v>
      </c>
      <c r="C83" s="38">
        <v>0</v>
      </c>
      <c r="D83" s="38">
        <v>0</v>
      </c>
      <c r="E83" s="38">
        <v>0</v>
      </c>
      <c r="F83" s="106">
        <f t="shared" si="31"/>
        <v>0</v>
      </c>
      <c r="G83" s="131">
        <v>0</v>
      </c>
      <c r="H83" s="38">
        <v>0</v>
      </c>
      <c r="I83" s="38">
        <v>0</v>
      </c>
      <c r="J83" s="132">
        <f t="shared" si="30"/>
        <v>0</v>
      </c>
    </row>
    <row r="84" spans="1:10" x14ac:dyDescent="0.25">
      <c r="A84" s="4" t="s">
        <v>399</v>
      </c>
      <c r="B84" s="4" t="s">
        <v>270</v>
      </c>
      <c r="C84" s="38">
        <v>0</v>
      </c>
      <c r="D84" s="38">
        <v>0</v>
      </c>
      <c r="E84" s="38">
        <v>0</v>
      </c>
      <c r="F84" s="106">
        <f t="shared" si="31"/>
        <v>0</v>
      </c>
      <c r="G84" s="131">
        <v>0</v>
      </c>
      <c r="H84" s="38">
        <v>0</v>
      </c>
      <c r="I84" s="38">
        <v>0</v>
      </c>
      <c r="J84" s="132">
        <f t="shared" si="30"/>
        <v>0</v>
      </c>
    </row>
    <row r="85" spans="1:10" x14ac:dyDescent="0.25">
      <c r="A85" s="4" t="s">
        <v>400</v>
      </c>
      <c r="B85" s="4" t="s">
        <v>270</v>
      </c>
      <c r="C85" s="38">
        <v>0</v>
      </c>
      <c r="D85" s="38">
        <v>0</v>
      </c>
      <c r="E85" s="38">
        <v>0</v>
      </c>
      <c r="F85" s="106">
        <f t="shared" si="31"/>
        <v>0</v>
      </c>
      <c r="G85" s="131">
        <v>0</v>
      </c>
      <c r="H85" s="38">
        <v>0</v>
      </c>
      <c r="I85" s="38">
        <v>0</v>
      </c>
      <c r="J85" s="132">
        <f t="shared" si="30"/>
        <v>0</v>
      </c>
    </row>
    <row r="86" spans="1:10" s="40" customFormat="1" x14ac:dyDescent="0.25">
      <c r="A86" s="6" t="s">
        <v>393</v>
      </c>
      <c r="B86" s="6" t="s">
        <v>271</v>
      </c>
      <c r="C86" s="41">
        <f>SUM(C82:C85)</f>
        <v>120000000</v>
      </c>
      <c r="D86" s="41">
        <f t="shared" ref="D86:E86" si="36">SUM(D82:D85)</f>
        <v>0</v>
      </c>
      <c r="E86" s="41">
        <f t="shared" si="36"/>
        <v>0</v>
      </c>
      <c r="F86" s="107">
        <f t="shared" si="31"/>
        <v>120000000</v>
      </c>
      <c r="G86" s="133">
        <f>SUM(G82:G85)</f>
        <v>164062749</v>
      </c>
      <c r="H86" s="41">
        <f t="shared" ref="H86:I86" si="37">SUM(H82:H85)</f>
        <v>0</v>
      </c>
      <c r="I86" s="41">
        <f t="shared" si="37"/>
        <v>0</v>
      </c>
      <c r="J86" s="134">
        <f t="shared" si="30"/>
        <v>164062749</v>
      </c>
    </row>
    <row r="87" spans="1:10" s="40" customFormat="1" x14ac:dyDescent="0.25">
      <c r="A87" s="12" t="s">
        <v>272</v>
      </c>
      <c r="B87" s="6" t="s">
        <v>273</v>
      </c>
      <c r="C87" s="41">
        <v>0</v>
      </c>
      <c r="D87" s="41">
        <v>0</v>
      </c>
      <c r="E87" s="41">
        <v>0</v>
      </c>
      <c r="F87" s="107">
        <f t="shared" si="31"/>
        <v>0</v>
      </c>
      <c r="G87" s="133">
        <v>0</v>
      </c>
      <c r="H87" s="41">
        <v>0</v>
      </c>
      <c r="I87" s="41">
        <v>0</v>
      </c>
      <c r="J87" s="134">
        <f t="shared" si="30"/>
        <v>0</v>
      </c>
    </row>
    <row r="88" spans="1:10" s="40" customFormat="1" x14ac:dyDescent="0.25">
      <c r="A88" s="12" t="s">
        <v>274</v>
      </c>
      <c r="B88" s="6" t="s">
        <v>275</v>
      </c>
      <c r="C88" s="41">
        <v>0</v>
      </c>
      <c r="D88" s="41">
        <v>0</v>
      </c>
      <c r="E88" s="41">
        <v>0</v>
      </c>
      <c r="F88" s="107">
        <f t="shared" si="31"/>
        <v>0</v>
      </c>
      <c r="G88" s="133">
        <v>0</v>
      </c>
      <c r="H88" s="41">
        <v>0</v>
      </c>
      <c r="I88" s="41">
        <v>0</v>
      </c>
      <c r="J88" s="134">
        <f t="shared" si="30"/>
        <v>0</v>
      </c>
    </row>
    <row r="89" spans="1:10" s="40" customFormat="1" x14ac:dyDescent="0.25">
      <c r="A89" s="12" t="s">
        <v>276</v>
      </c>
      <c r="B89" s="6" t="s">
        <v>277</v>
      </c>
      <c r="C89" s="41">
        <v>0</v>
      </c>
      <c r="D89" s="41">
        <v>0</v>
      </c>
      <c r="E89" s="41">
        <v>0</v>
      </c>
      <c r="F89" s="107">
        <f t="shared" si="31"/>
        <v>0</v>
      </c>
      <c r="G89" s="133">
        <v>0</v>
      </c>
      <c r="H89" s="41">
        <v>0</v>
      </c>
      <c r="I89" s="41">
        <v>0</v>
      </c>
      <c r="J89" s="134">
        <f t="shared" si="30"/>
        <v>0</v>
      </c>
    </row>
    <row r="90" spans="1:10" s="40" customFormat="1" x14ac:dyDescent="0.25">
      <c r="A90" s="12" t="s">
        <v>278</v>
      </c>
      <c r="B90" s="6" t="s">
        <v>279</v>
      </c>
      <c r="C90" s="41">
        <v>0</v>
      </c>
      <c r="D90" s="41">
        <v>0</v>
      </c>
      <c r="E90" s="41">
        <v>0</v>
      </c>
      <c r="F90" s="107">
        <f t="shared" si="31"/>
        <v>0</v>
      </c>
      <c r="G90" s="133">
        <v>0</v>
      </c>
      <c r="H90" s="41">
        <v>0</v>
      </c>
      <c r="I90" s="41">
        <v>0</v>
      </c>
      <c r="J90" s="134">
        <f t="shared" si="30"/>
        <v>0</v>
      </c>
    </row>
    <row r="91" spans="1:10" s="40" customFormat="1" x14ac:dyDescent="0.25">
      <c r="A91" s="13" t="s">
        <v>376</v>
      </c>
      <c r="B91" s="6" t="s">
        <v>280</v>
      </c>
      <c r="C91" s="41">
        <v>0</v>
      </c>
      <c r="D91" s="41">
        <v>0</v>
      </c>
      <c r="E91" s="41">
        <v>0</v>
      </c>
      <c r="F91" s="107">
        <f t="shared" si="31"/>
        <v>0</v>
      </c>
      <c r="G91" s="133">
        <v>0</v>
      </c>
      <c r="H91" s="41">
        <v>0</v>
      </c>
      <c r="I91" s="41">
        <v>0</v>
      </c>
      <c r="J91" s="134">
        <f t="shared" si="30"/>
        <v>0</v>
      </c>
    </row>
    <row r="92" spans="1:10" s="40" customFormat="1" ht="15.75" x14ac:dyDescent="0.25">
      <c r="A92" s="31" t="s">
        <v>394</v>
      </c>
      <c r="B92" s="29" t="s">
        <v>281</v>
      </c>
      <c r="C92" s="54">
        <f>C76+C81+C86+C87+C88+C89+C90+C91</f>
        <v>120000000</v>
      </c>
      <c r="D92" s="54">
        <f t="shared" ref="D92:E92" si="38">D76+D81+D86+D87+D89+D88+D90+D91</f>
        <v>0</v>
      </c>
      <c r="E92" s="54">
        <f t="shared" si="38"/>
        <v>0</v>
      </c>
      <c r="F92" s="108">
        <f t="shared" si="31"/>
        <v>120000000</v>
      </c>
      <c r="G92" s="135">
        <f>G76+G81+G86+G87+G88+G89+G90+G91</f>
        <v>164062749</v>
      </c>
      <c r="H92" s="54">
        <f t="shared" ref="H92:I92" si="39">H76+H81+H86+H87+H89+H88+H90+H91</f>
        <v>0</v>
      </c>
      <c r="I92" s="54">
        <f t="shared" si="39"/>
        <v>0</v>
      </c>
      <c r="J92" s="136">
        <f t="shared" si="30"/>
        <v>164062749</v>
      </c>
    </row>
    <row r="93" spans="1:10" x14ac:dyDescent="0.25">
      <c r="A93" s="11" t="s">
        <v>282</v>
      </c>
      <c r="B93" s="4" t="s">
        <v>283</v>
      </c>
      <c r="C93" s="38">
        <v>0</v>
      </c>
      <c r="D93" s="38">
        <v>0</v>
      </c>
      <c r="E93" s="38">
        <v>0</v>
      </c>
      <c r="F93" s="106">
        <f t="shared" si="31"/>
        <v>0</v>
      </c>
      <c r="G93" s="131">
        <v>0</v>
      </c>
      <c r="H93" s="38">
        <v>0</v>
      </c>
      <c r="I93" s="38">
        <v>0</v>
      </c>
      <c r="J93" s="132">
        <f t="shared" si="30"/>
        <v>0</v>
      </c>
    </row>
    <row r="94" spans="1:10" x14ac:dyDescent="0.25">
      <c r="A94" s="11" t="s">
        <v>284</v>
      </c>
      <c r="B94" s="4" t="s">
        <v>285</v>
      </c>
      <c r="C94" s="38">
        <v>0</v>
      </c>
      <c r="D94" s="38">
        <v>0</v>
      </c>
      <c r="E94" s="38">
        <v>0</v>
      </c>
      <c r="F94" s="106">
        <f t="shared" si="31"/>
        <v>0</v>
      </c>
      <c r="G94" s="131">
        <v>0</v>
      </c>
      <c r="H94" s="38">
        <v>0</v>
      </c>
      <c r="I94" s="38">
        <v>0</v>
      </c>
      <c r="J94" s="132">
        <f t="shared" si="30"/>
        <v>0</v>
      </c>
    </row>
    <row r="95" spans="1:10" x14ac:dyDescent="0.25">
      <c r="A95" s="27" t="s">
        <v>286</v>
      </c>
      <c r="B95" s="4" t="s">
        <v>287</v>
      </c>
      <c r="C95" s="38">
        <v>0</v>
      </c>
      <c r="D95" s="38">
        <v>0</v>
      </c>
      <c r="E95" s="38">
        <v>0</v>
      </c>
      <c r="F95" s="106">
        <f t="shared" si="31"/>
        <v>0</v>
      </c>
      <c r="G95" s="131">
        <v>0</v>
      </c>
      <c r="H95" s="38">
        <v>0</v>
      </c>
      <c r="I95" s="38">
        <v>0</v>
      </c>
      <c r="J95" s="132">
        <f t="shared" si="30"/>
        <v>0</v>
      </c>
    </row>
    <row r="96" spans="1:10" x14ac:dyDescent="0.25">
      <c r="A96" s="27" t="s">
        <v>377</v>
      </c>
      <c r="B96" s="4" t="s">
        <v>288</v>
      </c>
      <c r="C96" s="38">
        <v>0</v>
      </c>
      <c r="D96" s="38">
        <v>0</v>
      </c>
      <c r="E96" s="38">
        <v>0</v>
      </c>
      <c r="F96" s="106">
        <f t="shared" si="31"/>
        <v>0</v>
      </c>
      <c r="G96" s="131">
        <v>0</v>
      </c>
      <c r="H96" s="38">
        <v>0</v>
      </c>
      <c r="I96" s="38">
        <v>0</v>
      </c>
      <c r="J96" s="132">
        <f t="shared" si="30"/>
        <v>0</v>
      </c>
    </row>
    <row r="97" spans="1:10" s="40" customFormat="1" x14ac:dyDescent="0.25">
      <c r="A97" s="12" t="s">
        <v>395</v>
      </c>
      <c r="B97" s="6" t="s">
        <v>289</v>
      </c>
      <c r="C97" s="41">
        <v>0</v>
      </c>
      <c r="D97" s="41">
        <v>0</v>
      </c>
      <c r="E97" s="41">
        <v>0</v>
      </c>
      <c r="F97" s="107">
        <f t="shared" si="31"/>
        <v>0</v>
      </c>
      <c r="G97" s="133">
        <v>0</v>
      </c>
      <c r="H97" s="41">
        <v>0</v>
      </c>
      <c r="I97" s="41">
        <v>0</v>
      </c>
      <c r="J97" s="134">
        <f t="shared" si="30"/>
        <v>0</v>
      </c>
    </row>
    <row r="98" spans="1:10" s="40" customFormat="1" x14ac:dyDescent="0.25">
      <c r="A98" s="13" t="s">
        <v>290</v>
      </c>
      <c r="B98" s="6" t="s">
        <v>291</v>
      </c>
      <c r="C98" s="41">
        <v>0</v>
      </c>
      <c r="D98" s="41">
        <v>0</v>
      </c>
      <c r="E98" s="41">
        <v>0</v>
      </c>
      <c r="F98" s="107">
        <f t="shared" si="31"/>
        <v>0</v>
      </c>
      <c r="G98" s="133">
        <v>0</v>
      </c>
      <c r="H98" s="41">
        <v>0</v>
      </c>
      <c r="I98" s="41">
        <v>0</v>
      </c>
      <c r="J98" s="134">
        <f t="shared" si="30"/>
        <v>0</v>
      </c>
    </row>
    <row r="99" spans="1:10" s="40" customFormat="1" ht="15.75" x14ac:dyDescent="0.25">
      <c r="A99" s="62" t="s">
        <v>396</v>
      </c>
      <c r="B99" s="63" t="s">
        <v>292</v>
      </c>
      <c r="C99" s="61">
        <f>C92+C97+C98</f>
        <v>120000000</v>
      </c>
      <c r="D99" s="61">
        <f t="shared" ref="D99:E99" si="40">D92+D97+D98</f>
        <v>0</v>
      </c>
      <c r="E99" s="61">
        <f t="shared" si="40"/>
        <v>0</v>
      </c>
      <c r="F99" s="110">
        <f t="shared" si="31"/>
        <v>120000000</v>
      </c>
      <c r="G99" s="139">
        <f>G92+G97+G98</f>
        <v>164062749</v>
      </c>
      <c r="H99" s="61">
        <f t="shared" ref="H99:I99" si="41">H92+H97+H98</f>
        <v>0</v>
      </c>
      <c r="I99" s="61">
        <f t="shared" si="41"/>
        <v>0</v>
      </c>
      <c r="J99" s="140">
        <f t="shared" si="30"/>
        <v>164062749</v>
      </c>
    </row>
    <row r="100" spans="1:10" s="40" customFormat="1" ht="17.25" x14ac:dyDescent="0.3">
      <c r="A100" s="64" t="s">
        <v>379</v>
      </c>
      <c r="B100" s="64"/>
      <c r="C100" s="66">
        <f>C70+C99</f>
        <v>272358031</v>
      </c>
      <c r="D100" s="66">
        <f t="shared" ref="D100:E100" si="42">D70+D99</f>
        <v>300000</v>
      </c>
      <c r="E100" s="66">
        <f t="shared" si="42"/>
        <v>10000</v>
      </c>
      <c r="F100" s="112">
        <f>SUM(C100:E100)</f>
        <v>272668031</v>
      </c>
      <c r="G100" s="143">
        <f>G70+G99</f>
        <v>316420780</v>
      </c>
      <c r="H100" s="66">
        <f t="shared" ref="H100:I100" si="43">H70+H99</f>
        <v>300000</v>
      </c>
      <c r="I100" s="66">
        <f t="shared" si="43"/>
        <v>10000</v>
      </c>
      <c r="J100" s="144">
        <f>SUM(G100:I100)</f>
        <v>316730780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93D8-4AD5-46C8-AB3E-4AACF2DEC7B7}">
  <sheetPr>
    <tabColor rgb="FFFF0000"/>
    <pageSetUpPr fitToPage="1"/>
  </sheetPr>
  <dimension ref="A1:J100"/>
  <sheetViews>
    <sheetView workbookViewId="0">
      <selection activeCell="B1" sqref="B1:J1"/>
    </sheetView>
  </sheetViews>
  <sheetFormatPr defaultRowHeight="15" x14ac:dyDescent="0.25"/>
  <cols>
    <col min="1" max="1" width="83.85546875" customWidth="1"/>
    <col min="2" max="2" width="8.5703125" bestFit="1" customWidth="1"/>
    <col min="3" max="3" width="12.7109375" bestFit="1" customWidth="1"/>
    <col min="4" max="4" width="9.28515625" customWidth="1"/>
    <col min="5" max="5" width="15.85546875" bestFit="1" customWidth="1"/>
    <col min="6" max="7" width="12.7109375" bestFit="1" customWidth="1"/>
    <col min="8" max="8" width="8.28515625" bestFit="1" customWidth="1"/>
    <col min="10" max="10" width="12.7109375" bestFit="1" customWidth="1"/>
  </cols>
  <sheetData>
    <row r="1" spans="1:10" x14ac:dyDescent="0.25">
      <c r="B1" s="158" t="s">
        <v>472</v>
      </c>
      <c r="C1" s="158"/>
      <c r="D1" s="158"/>
      <c r="E1" s="158"/>
      <c r="F1" s="158"/>
      <c r="G1" s="158"/>
      <c r="H1" s="158"/>
      <c r="I1" s="158"/>
      <c r="J1" s="158"/>
    </row>
    <row r="3" spans="1:10" x14ac:dyDescent="0.25">
      <c r="A3" s="150" t="s">
        <v>460</v>
      </c>
      <c r="B3" s="157"/>
      <c r="C3" s="157"/>
      <c r="D3" s="157"/>
      <c r="E3" s="157"/>
      <c r="F3" s="152"/>
    </row>
    <row r="4" spans="1:10" x14ac:dyDescent="0.25">
      <c r="A4" s="153" t="s">
        <v>421</v>
      </c>
      <c r="B4" s="151"/>
      <c r="C4" s="151"/>
      <c r="D4" s="151"/>
      <c r="E4" s="151"/>
      <c r="F4" s="152"/>
      <c r="H4" s="37"/>
    </row>
    <row r="5" spans="1:10" ht="18" x14ac:dyDescent="0.25">
      <c r="A5" s="43"/>
    </row>
    <row r="6" spans="1:10" x14ac:dyDescent="0.25">
      <c r="A6" s="42" t="s">
        <v>452</v>
      </c>
      <c r="B6" s="19"/>
      <c r="C6" s="148" t="s">
        <v>408</v>
      </c>
      <c r="D6" s="148"/>
      <c r="E6" s="148"/>
      <c r="F6" s="149"/>
      <c r="G6" s="155" t="s">
        <v>467</v>
      </c>
      <c r="H6" s="148"/>
      <c r="I6" s="148"/>
      <c r="J6" s="156"/>
    </row>
    <row r="7" spans="1:10" ht="60" x14ac:dyDescent="0.25">
      <c r="A7" s="2" t="s">
        <v>13</v>
      </c>
      <c r="B7" s="3" t="s">
        <v>5</v>
      </c>
      <c r="C7" s="47" t="s">
        <v>397</v>
      </c>
      <c r="D7" s="47" t="s">
        <v>398</v>
      </c>
      <c r="E7" s="47" t="s">
        <v>8</v>
      </c>
      <c r="F7" s="113" t="s">
        <v>3</v>
      </c>
      <c r="G7" s="146" t="s">
        <v>397</v>
      </c>
      <c r="H7" s="47" t="s">
        <v>398</v>
      </c>
      <c r="I7" s="47" t="s">
        <v>8</v>
      </c>
      <c r="J7" s="147" t="s">
        <v>3</v>
      </c>
    </row>
    <row r="8" spans="1:10" ht="15" customHeight="1" x14ac:dyDescent="0.25">
      <c r="A8" s="23" t="s">
        <v>183</v>
      </c>
      <c r="B8" s="5" t="s">
        <v>184</v>
      </c>
      <c r="C8" s="38">
        <v>0</v>
      </c>
      <c r="D8" s="38">
        <v>0</v>
      </c>
      <c r="E8" s="38">
        <v>0</v>
      </c>
      <c r="F8" s="106">
        <f>SUM(C8:E8)</f>
        <v>0</v>
      </c>
      <c r="G8" s="131">
        <v>0</v>
      </c>
      <c r="H8" s="38">
        <v>0</v>
      </c>
      <c r="I8" s="38">
        <v>0</v>
      </c>
      <c r="J8" s="132">
        <f>SUM(G8:I8)</f>
        <v>0</v>
      </c>
    </row>
    <row r="9" spans="1:10" ht="15" customHeight="1" x14ac:dyDescent="0.25">
      <c r="A9" s="4" t="s">
        <v>185</v>
      </c>
      <c r="B9" s="5" t="s">
        <v>186</v>
      </c>
      <c r="C9" s="38">
        <v>0</v>
      </c>
      <c r="D9" s="38">
        <v>0</v>
      </c>
      <c r="E9" s="38">
        <v>0</v>
      </c>
      <c r="F9" s="106">
        <f t="shared" ref="F9:F74" si="0">SUM(C9:E9)</f>
        <v>0</v>
      </c>
      <c r="G9" s="131">
        <v>0</v>
      </c>
      <c r="H9" s="38">
        <v>0</v>
      </c>
      <c r="I9" s="38">
        <v>0</v>
      </c>
      <c r="J9" s="132">
        <f t="shared" ref="J9:J10" si="1">SUM(G9:I9)</f>
        <v>0</v>
      </c>
    </row>
    <row r="10" spans="1:10" ht="15" customHeight="1" x14ac:dyDescent="0.25">
      <c r="A10" s="4" t="s">
        <v>465</v>
      </c>
      <c r="B10" s="5" t="s">
        <v>464</v>
      </c>
      <c r="C10" s="38">
        <v>0</v>
      </c>
      <c r="D10" s="38">
        <v>0</v>
      </c>
      <c r="E10" s="38">
        <v>0</v>
      </c>
      <c r="F10" s="106">
        <f t="shared" si="0"/>
        <v>0</v>
      </c>
      <c r="G10" s="131">
        <v>0</v>
      </c>
      <c r="H10" s="38">
        <v>0</v>
      </c>
      <c r="I10" s="38">
        <v>0</v>
      </c>
      <c r="J10" s="132">
        <f t="shared" si="1"/>
        <v>0</v>
      </c>
    </row>
    <row r="11" spans="1:10" ht="15" customHeight="1" x14ac:dyDescent="0.25">
      <c r="A11" s="99" t="s">
        <v>462</v>
      </c>
      <c r="B11" s="114" t="s">
        <v>463</v>
      </c>
      <c r="C11" s="38">
        <v>0</v>
      </c>
      <c r="D11" s="38">
        <v>0</v>
      </c>
      <c r="E11" s="38">
        <v>0</v>
      </c>
      <c r="F11" s="106">
        <f>SUM(C11:E11)</f>
        <v>0</v>
      </c>
      <c r="G11" s="131">
        <v>0</v>
      </c>
      <c r="H11" s="38">
        <v>0</v>
      </c>
      <c r="I11" s="38">
        <v>0</v>
      </c>
      <c r="J11" s="132">
        <f>SUM(G11:I11)</f>
        <v>0</v>
      </c>
    </row>
    <row r="12" spans="1:10" ht="15" customHeight="1" x14ac:dyDescent="0.25">
      <c r="A12" s="4" t="s">
        <v>187</v>
      </c>
      <c r="B12" s="5" t="s">
        <v>188</v>
      </c>
      <c r="C12" s="38">
        <v>0</v>
      </c>
      <c r="D12" s="38">
        <v>0</v>
      </c>
      <c r="E12" s="38">
        <v>0</v>
      </c>
      <c r="F12" s="106">
        <f t="shared" si="0"/>
        <v>0</v>
      </c>
      <c r="G12" s="131">
        <v>0</v>
      </c>
      <c r="H12" s="38">
        <v>0</v>
      </c>
      <c r="I12" s="38">
        <v>0</v>
      </c>
      <c r="J12" s="132">
        <f t="shared" ref="J12:J44" si="2">SUM(G12:I12)</f>
        <v>0</v>
      </c>
    </row>
    <row r="13" spans="1:10" ht="15" customHeight="1" x14ac:dyDescent="0.25">
      <c r="A13" s="4" t="s">
        <v>189</v>
      </c>
      <c r="B13" s="5" t="s">
        <v>190</v>
      </c>
      <c r="C13" s="38">
        <v>0</v>
      </c>
      <c r="D13" s="38">
        <v>0</v>
      </c>
      <c r="E13" s="38">
        <v>0</v>
      </c>
      <c r="F13" s="106">
        <f t="shared" si="0"/>
        <v>0</v>
      </c>
      <c r="G13" s="131">
        <v>0</v>
      </c>
      <c r="H13" s="38">
        <v>0</v>
      </c>
      <c r="I13" s="38">
        <v>0</v>
      </c>
      <c r="J13" s="132">
        <f t="shared" si="2"/>
        <v>0</v>
      </c>
    </row>
    <row r="14" spans="1:10" ht="15" customHeight="1" x14ac:dyDescent="0.25">
      <c r="A14" s="4" t="s">
        <v>418</v>
      </c>
      <c r="B14" s="5" t="s">
        <v>191</v>
      </c>
      <c r="C14" s="38">
        <v>0</v>
      </c>
      <c r="D14" s="38">
        <v>0</v>
      </c>
      <c r="E14" s="38">
        <v>0</v>
      </c>
      <c r="F14" s="106">
        <f t="shared" si="0"/>
        <v>0</v>
      </c>
      <c r="G14" s="131">
        <v>0</v>
      </c>
      <c r="H14" s="38">
        <v>0</v>
      </c>
      <c r="I14" s="38">
        <v>0</v>
      </c>
      <c r="J14" s="132">
        <f t="shared" si="2"/>
        <v>0</v>
      </c>
    </row>
    <row r="15" spans="1:10" ht="15" customHeight="1" x14ac:dyDescent="0.25">
      <c r="A15" s="6" t="s">
        <v>380</v>
      </c>
      <c r="B15" s="7" t="s">
        <v>192</v>
      </c>
      <c r="C15" s="41">
        <f>SUM(C8:C14)</f>
        <v>0</v>
      </c>
      <c r="D15" s="41">
        <f t="shared" ref="D15:E15" si="3">SUM(D8:D14)</f>
        <v>0</v>
      </c>
      <c r="E15" s="41">
        <f t="shared" si="3"/>
        <v>0</v>
      </c>
      <c r="F15" s="107">
        <f t="shared" si="0"/>
        <v>0</v>
      </c>
      <c r="G15" s="133">
        <f>SUM(G8:G14)</f>
        <v>0</v>
      </c>
      <c r="H15" s="41">
        <f t="shared" ref="H15:I15" si="4">SUM(H8:H14)</f>
        <v>0</v>
      </c>
      <c r="I15" s="41">
        <f t="shared" si="4"/>
        <v>0</v>
      </c>
      <c r="J15" s="134">
        <f t="shared" si="2"/>
        <v>0</v>
      </c>
    </row>
    <row r="16" spans="1:10" ht="15" customHeight="1" x14ac:dyDescent="0.25">
      <c r="A16" s="4" t="s">
        <v>193</v>
      </c>
      <c r="B16" s="5" t="s">
        <v>194</v>
      </c>
      <c r="C16" s="38">
        <v>0</v>
      </c>
      <c r="D16" s="38">
        <v>0</v>
      </c>
      <c r="E16" s="38">
        <v>0</v>
      </c>
      <c r="F16" s="106">
        <f t="shared" si="0"/>
        <v>0</v>
      </c>
      <c r="G16" s="131">
        <v>0</v>
      </c>
      <c r="H16" s="38">
        <v>0</v>
      </c>
      <c r="I16" s="38">
        <v>0</v>
      </c>
      <c r="J16" s="132">
        <f t="shared" si="2"/>
        <v>0</v>
      </c>
    </row>
    <row r="17" spans="1:10" ht="15" customHeight="1" x14ac:dyDescent="0.25">
      <c r="A17" s="4" t="s">
        <v>195</v>
      </c>
      <c r="B17" s="5" t="s">
        <v>196</v>
      </c>
      <c r="C17" s="38">
        <v>0</v>
      </c>
      <c r="D17" s="38">
        <v>0</v>
      </c>
      <c r="E17" s="38">
        <v>0</v>
      </c>
      <c r="F17" s="106">
        <f t="shared" si="0"/>
        <v>0</v>
      </c>
      <c r="G17" s="131">
        <v>0</v>
      </c>
      <c r="H17" s="38">
        <v>0</v>
      </c>
      <c r="I17" s="38">
        <v>0</v>
      </c>
      <c r="J17" s="132">
        <f t="shared" si="2"/>
        <v>0</v>
      </c>
    </row>
    <row r="18" spans="1:10" ht="15" customHeight="1" x14ac:dyDescent="0.25">
      <c r="A18" s="4" t="s">
        <v>343</v>
      </c>
      <c r="B18" s="5" t="s">
        <v>197</v>
      </c>
      <c r="C18" s="38">
        <v>0</v>
      </c>
      <c r="D18" s="38">
        <v>0</v>
      </c>
      <c r="E18" s="38">
        <v>0</v>
      </c>
      <c r="F18" s="106">
        <f t="shared" si="0"/>
        <v>0</v>
      </c>
      <c r="G18" s="131">
        <v>0</v>
      </c>
      <c r="H18" s="38">
        <v>0</v>
      </c>
      <c r="I18" s="38">
        <v>0</v>
      </c>
      <c r="J18" s="132">
        <f t="shared" si="2"/>
        <v>0</v>
      </c>
    </row>
    <row r="19" spans="1:10" ht="15" customHeight="1" x14ac:dyDescent="0.25">
      <c r="A19" s="4" t="s">
        <v>344</v>
      </c>
      <c r="B19" s="5" t="s">
        <v>198</v>
      </c>
      <c r="C19" s="38">
        <v>0</v>
      </c>
      <c r="D19" s="38">
        <v>0</v>
      </c>
      <c r="E19" s="38">
        <v>0</v>
      </c>
      <c r="F19" s="106">
        <f t="shared" si="0"/>
        <v>0</v>
      </c>
      <c r="G19" s="131">
        <v>0</v>
      </c>
      <c r="H19" s="38">
        <v>0</v>
      </c>
      <c r="I19" s="38">
        <v>0</v>
      </c>
      <c r="J19" s="132">
        <f t="shared" si="2"/>
        <v>0</v>
      </c>
    </row>
    <row r="20" spans="1:10" ht="15" customHeight="1" x14ac:dyDescent="0.25">
      <c r="A20" s="4" t="s">
        <v>345</v>
      </c>
      <c r="B20" s="5" t="s">
        <v>199</v>
      </c>
      <c r="C20" s="38">
        <v>0</v>
      </c>
      <c r="D20" s="38">
        <v>0</v>
      </c>
      <c r="E20" s="38">
        <v>0</v>
      </c>
      <c r="F20" s="106">
        <f t="shared" si="0"/>
        <v>0</v>
      </c>
      <c r="G20" s="131">
        <v>0</v>
      </c>
      <c r="H20" s="38">
        <v>0</v>
      </c>
      <c r="I20" s="38">
        <v>0</v>
      </c>
      <c r="J20" s="132">
        <f t="shared" si="2"/>
        <v>0</v>
      </c>
    </row>
    <row r="21" spans="1:10" ht="15" customHeight="1" x14ac:dyDescent="0.25">
      <c r="A21" s="29" t="s">
        <v>381</v>
      </c>
      <c r="B21" s="32" t="s">
        <v>200</v>
      </c>
      <c r="C21" s="54">
        <f>SUM(C15:C20)</f>
        <v>0</v>
      </c>
      <c r="D21" s="54">
        <f t="shared" ref="D21:E21" si="5">SUM(D15:D20)</f>
        <v>0</v>
      </c>
      <c r="E21" s="54">
        <f t="shared" si="5"/>
        <v>0</v>
      </c>
      <c r="F21" s="107">
        <f t="shared" si="0"/>
        <v>0</v>
      </c>
      <c r="G21" s="135">
        <f>SUM(G15:G20)</f>
        <v>0</v>
      </c>
      <c r="H21" s="54">
        <f t="shared" ref="H21:I21" si="6">SUM(H15:H20)</f>
        <v>0</v>
      </c>
      <c r="I21" s="54">
        <f t="shared" si="6"/>
        <v>0</v>
      </c>
      <c r="J21" s="134">
        <f t="shared" si="2"/>
        <v>0</v>
      </c>
    </row>
    <row r="22" spans="1:10" ht="15" customHeight="1" x14ac:dyDescent="0.25">
      <c r="A22" s="4" t="s">
        <v>349</v>
      </c>
      <c r="B22" s="5" t="s">
        <v>209</v>
      </c>
      <c r="C22" s="38">
        <v>0</v>
      </c>
      <c r="D22" s="38">
        <v>0</v>
      </c>
      <c r="E22" s="38">
        <v>0</v>
      </c>
      <c r="F22" s="106">
        <f t="shared" si="0"/>
        <v>0</v>
      </c>
      <c r="G22" s="131">
        <v>0</v>
      </c>
      <c r="H22" s="38">
        <v>0</v>
      </c>
      <c r="I22" s="38">
        <v>0</v>
      </c>
      <c r="J22" s="132">
        <f t="shared" si="2"/>
        <v>0</v>
      </c>
    </row>
    <row r="23" spans="1:10" ht="15" customHeight="1" x14ac:dyDescent="0.25">
      <c r="A23" s="4" t="s">
        <v>350</v>
      </c>
      <c r="B23" s="5" t="s">
        <v>210</v>
      </c>
      <c r="C23" s="38">
        <v>0</v>
      </c>
      <c r="D23" s="38">
        <v>0</v>
      </c>
      <c r="E23" s="38">
        <v>0</v>
      </c>
      <c r="F23" s="106">
        <f t="shared" si="0"/>
        <v>0</v>
      </c>
      <c r="G23" s="131">
        <v>0</v>
      </c>
      <c r="H23" s="38">
        <v>0</v>
      </c>
      <c r="I23" s="38">
        <v>0</v>
      </c>
      <c r="J23" s="132">
        <f t="shared" si="2"/>
        <v>0</v>
      </c>
    </row>
    <row r="24" spans="1:10" ht="15" customHeight="1" x14ac:dyDescent="0.25">
      <c r="A24" s="6" t="s">
        <v>383</v>
      </c>
      <c r="B24" s="7" t="s">
        <v>211</v>
      </c>
      <c r="C24" s="41">
        <v>0</v>
      </c>
      <c r="D24" s="41">
        <f t="shared" ref="D24:E24" si="7">SUM(D22:D23)</f>
        <v>0</v>
      </c>
      <c r="E24" s="41">
        <f t="shared" si="7"/>
        <v>0</v>
      </c>
      <c r="F24" s="107">
        <f t="shared" si="0"/>
        <v>0</v>
      </c>
      <c r="G24" s="133">
        <v>0</v>
      </c>
      <c r="H24" s="41">
        <f t="shared" ref="H24:I24" si="8">SUM(H22:H23)</f>
        <v>0</v>
      </c>
      <c r="I24" s="41">
        <f t="shared" si="8"/>
        <v>0</v>
      </c>
      <c r="J24" s="134">
        <f t="shared" si="2"/>
        <v>0</v>
      </c>
    </row>
    <row r="25" spans="1:10" ht="15" customHeight="1" x14ac:dyDescent="0.25">
      <c r="A25" s="6" t="s">
        <v>351</v>
      </c>
      <c r="B25" s="7" t="s">
        <v>212</v>
      </c>
      <c r="C25" s="41">
        <v>0</v>
      </c>
      <c r="D25" s="41">
        <v>0</v>
      </c>
      <c r="E25" s="41">
        <v>0</v>
      </c>
      <c r="F25" s="107">
        <f t="shared" si="0"/>
        <v>0</v>
      </c>
      <c r="G25" s="133">
        <v>0</v>
      </c>
      <c r="H25" s="41">
        <v>0</v>
      </c>
      <c r="I25" s="41">
        <v>0</v>
      </c>
      <c r="J25" s="134">
        <f t="shared" si="2"/>
        <v>0</v>
      </c>
    </row>
    <row r="26" spans="1:10" ht="15" customHeight="1" x14ac:dyDescent="0.25">
      <c r="A26" s="6" t="s">
        <v>352</v>
      </c>
      <c r="B26" s="7" t="s">
        <v>213</v>
      </c>
      <c r="C26" s="41">
        <v>0</v>
      </c>
      <c r="D26" s="41">
        <v>0</v>
      </c>
      <c r="E26" s="41">
        <v>0</v>
      </c>
      <c r="F26" s="107">
        <f t="shared" si="0"/>
        <v>0</v>
      </c>
      <c r="G26" s="133">
        <v>0</v>
      </c>
      <c r="H26" s="41">
        <v>0</v>
      </c>
      <c r="I26" s="41">
        <v>0</v>
      </c>
      <c r="J26" s="134">
        <f t="shared" si="2"/>
        <v>0</v>
      </c>
    </row>
    <row r="27" spans="1:10" ht="15" customHeight="1" x14ac:dyDescent="0.25">
      <c r="A27" s="6" t="s">
        <v>353</v>
      </c>
      <c r="B27" s="7" t="s">
        <v>214</v>
      </c>
      <c r="C27" s="41">
        <v>0</v>
      </c>
      <c r="D27" s="41">
        <v>0</v>
      </c>
      <c r="E27" s="41">
        <v>0</v>
      </c>
      <c r="F27" s="107">
        <f t="shared" si="0"/>
        <v>0</v>
      </c>
      <c r="G27" s="133">
        <v>0</v>
      </c>
      <c r="H27" s="41">
        <v>0</v>
      </c>
      <c r="I27" s="41">
        <v>0</v>
      </c>
      <c r="J27" s="134">
        <f t="shared" si="2"/>
        <v>0</v>
      </c>
    </row>
    <row r="28" spans="1:10" ht="15" customHeight="1" x14ac:dyDescent="0.25">
      <c r="A28" s="4" t="s">
        <v>354</v>
      </c>
      <c r="B28" s="5" t="s">
        <v>215</v>
      </c>
      <c r="C28" s="38">
        <v>0</v>
      </c>
      <c r="D28" s="38">
        <v>0</v>
      </c>
      <c r="E28" s="38">
        <v>0</v>
      </c>
      <c r="F28" s="106">
        <f t="shared" si="0"/>
        <v>0</v>
      </c>
      <c r="G28" s="131">
        <v>0</v>
      </c>
      <c r="H28" s="38">
        <v>0</v>
      </c>
      <c r="I28" s="38">
        <v>0</v>
      </c>
      <c r="J28" s="132">
        <f t="shared" si="2"/>
        <v>0</v>
      </c>
    </row>
    <row r="29" spans="1:10" ht="15" customHeight="1" x14ac:dyDescent="0.25">
      <c r="A29" s="4" t="s">
        <v>355</v>
      </c>
      <c r="B29" s="5" t="s">
        <v>216</v>
      </c>
      <c r="C29" s="38">
        <v>0</v>
      </c>
      <c r="D29" s="38">
        <v>0</v>
      </c>
      <c r="E29" s="38">
        <v>0</v>
      </c>
      <c r="F29" s="106">
        <f t="shared" si="0"/>
        <v>0</v>
      </c>
      <c r="G29" s="131">
        <v>0</v>
      </c>
      <c r="H29" s="38">
        <v>0</v>
      </c>
      <c r="I29" s="38">
        <v>0</v>
      </c>
      <c r="J29" s="132">
        <f t="shared" si="2"/>
        <v>0</v>
      </c>
    </row>
    <row r="30" spans="1:10" ht="15" customHeight="1" x14ac:dyDescent="0.25">
      <c r="A30" s="4" t="s">
        <v>217</v>
      </c>
      <c r="B30" s="5" t="s">
        <v>218</v>
      </c>
      <c r="C30" s="38">
        <v>0</v>
      </c>
      <c r="D30" s="38">
        <v>0</v>
      </c>
      <c r="E30" s="38">
        <v>0</v>
      </c>
      <c r="F30" s="106">
        <f t="shared" si="0"/>
        <v>0</v>
      </c>
      <c r="G30" s="131">
        <v>0</v>
      </c>
      <c r="H30" s="38">
        <v>0</v>
      </c>
      <c r="I30" s="38">
        <v>0</v>
      </c>
      <c r="J30" s="132">
        <f t="shared" si="2"/>
        <v>0</v>
      </c>
    </row>
    <row r="31" spans="1:10" ht="15" customHeight="1" x14ac:dyDescent="0.25">
      <c r="A31" s="4" t="s">
        <v>356</v>
      </c>
      <c r="B31" s="5" t="s">
        <v>219</v>
      </c>
      <c r="C31" s="38">
        <v>0</v>
      </c>
      <c r="D31" s="38">
        <v>0</v>
      </c>
      <c r="E31" s="38">
        <v>0</v>
      </c>
      <c r="F31" s="106">
        <f t="shared" si="0"/>
        <v>0</v>
      </c>
      <c r="G31" s="131">
        <v>0</v>
      </c>
      <c r="H31" s="38">
        <v>0</v>
      </c>
      <c r="I31" s="38">
        <v>0</v>
      </c>
      <c r="J31" s="132">
        <f t="shared" si="2"/>
        <v>0</v>
      </c>
    </row>
    <row r="32" spans="1:10" ht="15" customHeight="1" x14ac:dyDescent="0.25">
      <c r="A32" s="4" t="s">
        <v>357</v>
      </c>
      <c r="B32" s="5" t="s">
        <v>220</v>
      </c>
      <c r="C32" s="38">
        <v>0</v>
      </c>
      <c r="D32" s="38">
        <v>0</v>
      </c>
      <c r="E32" s="38">
        <v>0</v>
      </c>
      <c r="F32" s="106">
        <f t="shared" si="0"/>
        <v>0</v>
      </c>
      <c r="G32" s="131">
        <v>0</v>
      </c>
      <c r="H32" s="38">
        <v>0</v>
      </c>
      <c r="I32" s="38">
        <v>0</v>
      </c>
      <c r="J32" s="132">
        <f t="shared" si="2"/>
        <v>0</v>
      </c>
    </row>
    <row r="33" spans="1:10" ht="15" customHeight="1" x14ac:dyDescent="0.25">
      <c r="A33" s="6" t="s">
        <v>384</v>
      </c>
      <c r="B33" s="7" t="s">
        <v>221</v>
      </c>
      <c r="C33" s="41">
        <f>SUM(C28:C32)</f>
        <v>0</v>
      </c>
      <c r="D33" s="41">
        <f t="shared" ref="D33:E33" si="9">SUM(D28:D32)</f>
        <v>0</v>
      </c>
      <c r="E33" s="41">
        <f t="shared" si="9"/>
        <v>0</v>
      </c>
      <c r="F33" s="107">
        <f t="shared" si="0"/>
        <v>0</v>
      </c>
      <c r="G33" s="133">
        <f>SUM(G28:G32)</f>
        <v>0</v>
      </c>
      <c r="H33" s="41">
        <f t="shared" ref="H33:I33" si="10">SUM(H28:H32)</f>
        <v>0</v>
      </c>
      <c r="I33" s="41">
        <f t="shared" si="10"/>
        <v>0</v>
      </c>
      <c r="J33" s="134">
        <f t="shared" si="2"/>
        <v>0</v>
      </c>
    </row>
    <row r="34" spans="1:10" ht="15" customHeight="1" x14ac:dyDescent="0.25">
      <c r="A34" s="6" t="s">
        <v>358</v>
      </c>
      <c r="B34" s="7" t="s">
        <v>222</v>
      </c>
      <c r="C34" s="41">
        <v>0</v>
      </c>
      <c r="D34" s="41">
        <v>0</v>
      </c>
      <c r="E34" s="41">
        <v>0</v>
      </c>
      <c r="F34" s="107">
        <f t="shared" si="0"/>
        <v>0</v>
      </c>
      <c r="G34" s="133">
        <v>0</v>
      </c>
      <c r="H34" s="41">
        <v>0</v>
      </c>
      <c r="I34" s="41">
        <v>0</v>
      </c>
      <c r="J34" s="134">
        <f t="shared" si="2"/>
        <v>0</v>
      </c>
    </row>
    <row r="35" spans="1:10" ht="15" customHeight="1" x14ac:dyDescent="0.25">
      <c r="A35" s="29" t="s">
        <v>385</v>
      </c>
      <c r="B35" s="32" t="s">
        <v>223</v>
      </c>
      <c r="C35" s="54">
        <f>C24+C25+C26+C27+C33+C34</f>
        <v>0</v>
      </c>
      <c r="D35" s="54">
        <f t="shared" ref="D35:E35" si="11">D24+D25+D26+D27+D33+D34</f>
        <v>0</v>
      </c>
      <c r="E35" s="54">
        <f t="shared" si="11"/>
        <v>0</v>
      </c>
      <c r="F35" s="108">
        <f t="shared" si="0"/>
        <v>0</v>
      </c>
      <c r="G35" s="135">
        <f>G24+G25+G26+G27+G33+G34</f>
        <v>0</v>
      </c>
      <c r="H35" s="54">
        <f t="shared" ref="H35:I35" si="12">H24+H25+H26+H27+H33+H34</f>
        <v>0</v>
      </c>
      <c r="I35" s="54">
        <f t="shared" si="12"/>
        <v>0</v>
      </c>
      <c r="J35" s="136">
        <f t="shared" si="2"/>
        <v>0</v>
      </c>
    </row>
    <row r="36" spans="1:10" ht="15" customHeight="1" x14ac:dyDescent="0.25">
      <c r="A36" s="11" t="s">
        <v>224</v>
      </c>
      <c r="B36" s="5" t="s">
        <v>225</v>
      </c>
      <c r="C36" s="38">
        <v>0</v>
      </c>
      <c r="D36" s="38">
        <v>0</v>
      </c>
      <c r="E36" s="38">
        <v>0</v>
      </c>
      <c r="F36" s="106">
        <f t="shared" si="0"/>
        <v>0</v>
      </c>
      <c r="G36" s="131">
        <v>0</v>
      </c>
      <c r="H36" s="38">
        <v>0</v>
      </c>
      <c r="I36" s="38">
        <v>0</v>
      </c>
      <c r="J36" s="132">
        <f t="shared" si="2"/>
        <v>0</v>
      </c>
    </row>
    <row r="37" spans="1:10" ht="15" customHeight="1" x14ac:dyDescent="0.25">
      <c r="A37" s="11" t="s">
        <v>359</v>
      </c>
      <c r="B37" s="5" t="s">
        <v>226</v>
      </c>
      <c r="C37" s="38">
        <v>0</v>
      </c>
      <c r="D37" s="38">
        <v>0</v>
      </c>
      <c r="E37" s="38">
        <v>0</v>
      </c>
      <c r="F37" s="106">
        <f t="shared" si="0"/>
        <v>0</v>
      </c>
      <c r="G37" s="131">
        <v>0</v>
      </c>
      <c r="H37" s="38">
        <v>0</v>
      </c>
      <c r="I37" s="38">
        <v>0</v>
      </c>
      <c r="J37" s="132">
        <f t="shared" si="2"/>
        <v>0</v>
      </c>
    </row>
    <row r="38" spans="1:10" ht="15" customHeight="1" x14ac:dyDescent="0.25">
      <c r="A38" s="11" t="s">
        <v>360</v>
      </c>
      <c r="B38" s="5" t="s">
        <v>227</v>
      </c>
      <c r="C38" s="38">
        <v>0</v>
      </c>
      <c r="D38" s="38">
        <v>0</v>
      </c>
      <c r="E38" s="38">
        <v>0</v>
      </c>
      <c r="F38" s="106">
        <f t="shared" si="0"/>
        <v>0</v>
      </c>
      <c r="G38" s="131">
        <v>0</v>
      </c>
      <c r="H38" s="38">
        <v>0</v>
      </c>
      <c r="I38" s="38">
        <v>0</v>
      </c>
      <c r="J38" s="132">
        <f t="shared" si="2"/>
        <v>0</v>
      </c>
    </row>
    <row r="39" spans="1:10" ht="15" customHeight="1" x14ac:dyDescent="0.25">
      <c r="A39" s="11" t="s">
        <v>361</v>
      </c>
      <c r="B39" s="5" t="s">
        <v>228</v>
      </c>
      <c r="C39" s="38">
        <v>0</v>
      </c>
      <c r="D39" s="38">
        <v>0</v>
      </c>
      <c r="E39" s="38">
        <v>0</v>
      </c>
      <c r="F39" s="106">
        <f t="shared" si="0"/>
        <v>0</v>
      </c>
      <c r="G39" s="131">
        <v>0</v>
      </c>
      <c r="H39" s="38">
        <v>0</v>
      </c>
      <c r="I39" s="38">
        <v>0</v>
      </c>
      <c r="J39" s="132">
        <f t="shared" si="2"/>
        <v>0</v>
      </c>
    </row>
    <row r="40" spans="1:10" ht="15" customHeight="1" x14ac:dyDescent="0.25">
      <c r="A40" s="11" t="s">
        <v>229</v>
      </c>
      <c r="B40" s="5" t="s">
        <v>230</v>
      </c>
      <c r="C40" s="38">
        <v>0</v>
      </c>
      <c r="D40" s="38">
        <v>0</v>
      </c>
      <c r="E40" s="38">
        <v>0</v>
      </c>
      <c r="F40" s="106">
        <f t="shared" si="0"/>
        <v>0</v>
      </c>
      <c r="G40" s="131">
        <v>0</v>
      </c>
      <c r="H40" s="38">
        <v>0</v>
      </c>
      <c r="I40" s="38">
        <v>0</v>
      </c>
      <c r="J40" s="132">
        <f t="shared" si="2"/>
        <v>0</v>
      </c>
    </row>
    <row r="41" spans="1:10" ht="15" customHeight="1" x14ac:dyDescent="0.25">
      <c r="A41" s="11" t="s">
        <v>231</v>
      </c>
      <c r="B41" s="5" t="s">
        <v>232</v>
      </c>
      <c r="C41" s="38">
        <v>0</v>
      </c>
      <c r="D41" s="38">
        <v>0</v>
      </c>
      <c r="E41" s="38">
        <v>0</v>
      </c>
      <c r="F41" s="106">
        <f t="shared" si="0"/>
        <v>0</v>
      </c>
      <c r="G41" s="131">
        <v>0</v>
      </c>
      <c r="H41" s="38">
        <v>0</v>
      </c>
      <c r="I41" s="38">
        <v>0</v>
      </c>
      <c r="J41" s="132">
        <f t="shared" si="2"/>
        <v>0</v>
      </c>
    </row>
    <row r="42" spans="1:10" ht="15" customHeight="1" x14ac:dyDescent="0.25">
      <c r="A42" s="11" t="s">
        <v>233</v>
      </c>
      <c r="B42" s="5" t="s">
        <v>234</v>
      </c>
      <c r="C42" s="38">
        <v>0</v>
      </c>
      <c r="D42" s="38">
        <v>0</v>
      </c>
      <c r="E42" s="38">
        <v>0</v>
      </c>
      <c r="F42" s="106">
        <f t="shared" si="0"/>
        <v>0</v>
      </c>
      <c r="G42" s="131">
        <v>0</v>
      </c>
      <c r="H42" s="38">
        <v>0</v>
      </c>
      <c r="I42" s="38">
        <v>0</v>
      </c>
      <c r="J42" s="132">
        <f t="shared" si="2"/>
        <v>0</v>
      </c>
    </row>
    <row r="43" spans="1:10" ht="15" customHeight="1" x14ac:dyDescent="0.25">
      <c r="A43" s="11" t="s">
        <v>362</v>
      </c>
      <c r="B43" s="5" t="s">
        <v>235</v>
      </c>
      <c r="C43" s="38">
        <v>0</v>
      </c>
      <c r="D43" s="38">
        <v>0</v>
      </c>
      <c r="E43" s="38">
        <v>0</v>
      </c>
      <c r="F43" s="106">
        <f t="shared" si="0"/>
        <v>0</v>
      </c>
      <c r="G43" s="131">
        <v>0</v>
      </c>
      <c r="H43" s="38">
        <v>0</v>
      </c>
      <c r="I43" s="38">
        <v>0</v>
      </c>
      <c r="J43" s="132">
        <f t="shared" si="2"/>
        <v>0</v>
      </c>
    </row>
    <row r="44" spans="1:10" ht="15" customHeight="1" x14ac:dyDescent="0.25">
      <c r="A44" s="11" t="s">
        <v>363</v>
      </c>
      <c r="B44" s="5" t="s">
        <v>236</v>
      </c>
      <c r="C44" s="38">
        <v>0</v>
      </c>
      <c r="D44" s="38">
        <v>0</v>
      </c>
      <c r="E44" s="38">
        <v>0</v>
      </c>
      <c r="F44" s="106">
        <f t="shared" si="0"/>
        <v>0</v>
      </c>
      <c r="G44" s="131">
        <v>0</v>
      </c>
      <c r="H44" s="38">
        <v>0</v>
      </c>
      <c r="I44" s="38">
        <v>0</v>
      </c>
      <c r="J44" s="132">
        <f t="shared" si="2"/>
        <v>0</v>
      </c>
    </row>
    <row r="45" spans="1:10" ht="15" customHeight="1" x14ac:dyDescent="0.25">
      <c r="A45" s="11" t="s">
        <v>445</v>
      </c>
      <c r="B45" s="5" t="s">
        <v>237</v>
      </c>
      <c r="C45" s="38">
        <v>0</v>
      </c>
      <c r="D45" s="38"/>
      <c r="E45" s="38"/>
      <c r="F45" s="106"/>
      <c r="G45" s="131">
        <v>0</v>
      </c>
      <c r="H45" s="38"/>
      <c r="I45" s="38"/>
      <c r="J45" s="132"/>
    </row>
    <row r="46" spans="1:10" ht="15" customHeight="1" x14ac:dyDescent="0.25">
      <c r="A46" s="11" t="s">
        <v>364</v>
      </c>
      <c r="B46" s="5" t="s">
        <v>444</v>
      </c>
      <c r="C46" s="38">
        <v>0</v>
      </c>
      <c r="D46" s="38">
        <v>0</v>
      </c>
      <c r="E46" s="38">
        <v>0</v>
      </c>
      <c r="F46" s="106">
        <f t="shared" si="0"/>
        <v>0</v>
      </c>
      <c r="G46" s="131">
        <v>0</v>
      </c>
      <c r="H46" s="38">
        <v>0</v>
      </c>
      <c r="I46" s="38">
        <v>0</v>
      </c>
      <c r="J46" s="132">
        <f t="shared" ref="J46:J69" si="13">SUM(G46:I46)</f>
        <v>0</v>
      </c>
    </row>
    <row r="47" spans="1:10" ht="15" customHeight="1" x14ac:dyDescent="0.25">
      <c r="A47" s="31" t="s">
        <v>386</v>
      </c>
      <c r="B47" s="32" t="s">
        <v>238</v>
      </c>
      <c r="C47" s="54">
        <f>SUM(C36:C46)</f>
        <v>0</v>
      </c>
      <c r="D47" s="54">
        <f t="shared" ref="D47:E47" si="14">SUM(D36:D46)</f>
        <v>0</v>
      </c>
      <c r="E47" s="54">
        <f t="shared" si="14"/>
        <v>0</v>
      </c>
      <c r="F47" s="108">
        <f t="shared" si="0"/>
        <v>0</v>
      </c>
      <c r="G47" s="135">
        <f>SUM(G36:G46)</f>
        <v>0</v>
      </c>
      <c r="H47" s="54">
        <f t="shared" ref="H47:I47" si="15">SUM(H36:H46)</f>
        <v>0</v>
      </c>
      <c r="I47" s="54">
        <f t="shared" si="15"/>
        <v>0</v>
      </c>
      <c r="J47" s="136">
        <f t="shared" si="13"/>
        <v>0</v>
      </c>
    </row>
    <row r="48" spans="1:10" ht="15" customHeight="1" x14ac:dyDescent="0.25">
      <c r="A48" s="11" t="s">
        <v>247</v>
      </c>
      <c r="B48" s="5" t="s">
        <v>248</v>
      </c>
      <c r="C48" s="38">
        <v>0</v>
      </c>
      <c r="D48" s="38">
        <v>0</v>
      </c>
      <c r="E48" s="38">
        <v>0</v>
      </c>
      <c r="F48" s="106">
        <f t="shared" si="0"/>
        <v>0</v>
      </c>
      <c r="G48" s="131">
        <v>0</v>
      </c>
      <c r="H48" s="38">
        <v>0</v>
      </c>
      <c r="I48" s="38">
        <v>0</v>
      </c>
      <c r="J48" s="132">
        <f t="shared" si="13"/>
        <v>0</v>
      </c>
    </row>
    <row r="49" spans="1:10" ht="15" customHeight="1" x14ac:dyDescent="0.25">
      <c r="A49" s="4" t="s">
        <v>368</v>
      </c>
      <c r="B49" s="5" t="s">
        <v>249</v>
      </c>
      <c r="C49" s="38">
        <v>0</v>
      </c>
      <c r="D49" s="38">
        <v>0</v>
      </c>
      <c r="E49" s="38">
        <v>0</v>
      </c>
      <c r="F49" s="106">
        <f t="shared" si="0"/>
        <v>0</v>
      </c>
      <c r="G49" s="131">
        <v>0</v>
      </c>
      <c r="H49" s="38">
        <v>0</v>
      </c>
      <c r="I49" s="38">
        <v>0</v>
      </c>
      <c r="J49" s="132">
        <f t="shared" si="13"/>
        <v>0</v>
      </c>
    </row>
    <row r="50" spans="1:10" ht="15" customHeight="1" x14ac:dyDescent="0.25">
      <c r="A50" s="11" t="s">
        <v>369</v>
      </c>
      <c r="B50" s="5" t="s">
        <v>419</v>
      </c>
      <c r="C50" s="38">
        <v>0</v>
      </c>
      <c r="D50" s="38">
        <v>0</v>
      </c>
      <c r="E50" s="38">
        <v>0</v>
      </c>
      <c r="F50" s="106">
        <f t="shared" si="0"/>
        <v>0</v>
      </c>
      <c r="G50" s="131">
        <v>0</v>
      </c>
      <c r="H50" s="38">
        <v>0</v>
      </c>
      <c r="I50" s="38">
        <v>0</v>
      </c>
      <c r="J50" s="132">
        <f t="shared" si="13"/>
        <v>0</v>
      </c>
    </row>
    <row r="51" spans="1:10" ht="15" customHeight="1" x14ac:dyDescent="0.25">
      <c r="A51" s="29" t="s">
        <v>388</v>
      </c>
      <c r="B51" s="32" t="s">
        <v>250</v>
      </c>
      <c r="C51" s="54">
        <f>SUM(C48:C50)</f>
        <v>0</v>
      </c>
      <c r="D51" s="54">
        <f t="shared" ref="D51:E51" si="16">SUM(D48:D50)</f>
        <v>0</v>
      </c>
      <c r="E51" s="54">
        <f t="shared" si="16"/>
        <v>0</v>
      </c>
      <c r="F51" s="108">
        <f t="shared" si="0"/>
        <v>0</v>
      </c>
      <c r="G51" s="135">
        <f>SUM(G48:G50)</f>
        <v>0</v>
      </c>
      <c r="H51" s="54">
        <f t="shared" ref="H51:I51" si="17">SUM(H48:H50)</f>
        <v>0</v>
      </c>
      <c r="I51" s="54">
        <f t="shared" si="17"/>
        <v>0</v>
      </c>
      <c r="J51" s="136">
        <f t="shared" si="13"/>
        <v>0</v>
      </c>
    </row>
    <row r="52" spans="1:10" ht="15" customHeight="1" x14ac:dyDescent="0.25">
      <c r="A52" s="84" t="s">
        <v>9</v>
      </c>
      <c r="B52" s="88"/>
      <c r="C52" s="89">
        <f>C21+C35+C47+C51</f>
        <v>0</v>
      </c>
      <c r="D52" s="89">
        <f t="shared" ref="D52:E52" si="18">D21+D35+D47+D51</f>
        <v>0</v>
      </c>
      <c r="E52" s="89">
        <f t="shared" si="18"/>
        <v>0</v>
      </c>
      <c r="F52" s="109">
        <f t="shared" si="0"/>
        <v>0</v>
      </c>
      <c r="G52" s="137">
        <f>G21+G35+G47+G51</f>
        <v>0</v>
      </c>
      <c r="H52" s="89">
        <f t="shared" ref="H52:I52" si="19">H21+H35+H47+H51</f>
        <v>0</v>
      </c>
      <c r="I52" s="89">
        <f t="shared" si="19"/>
        <v>0</v>
      </c>
      <c r="J52" s="138">
        <f t="shared" si="13"/>
        <v>0</v>
      </c>
    </row>
    <row r="53" spans="1:10" ht="15" customHeight="1" x14ac:dyDescent="0.25">
      <c r="A53" s="4" t="s">
        <v>201</v>
      </c>
      <c r="B53" s="5" t="s">
        <v>202</v>
      </c>
      <c r="C53" s="38">
        <v>0</v>
      </c>
      <c r="D53" s="38">
        <v>0</v>
      </c>
      <c r="E53" s="38">
        <v>0</v>
      </c>
      <c r="F53" s="106">
        <f t="shared" si="0"/>
        <v>0</v>
      </c>
      <c r="G53" s="131">
        <v>0</v>
      </c>
      <c r="H53" s="38">
        <v>0</v>
      </c>
      <c r="I53" s="38">
        <v>0</v>
      </c>
      <c r="J53" s="132">
        <f t="shared" si="13"/>
        <v>0</v>
      </c>
    </row>
    <row r="54" spans="1:10" ht="15" customHeight="1" x14ac:dyDescent="0.25">
      <c r="A54" s="4" t="s">
        <v>203</v>
      </c>
      <c r="B54" s="5" t="s">
        <v>204</v>
      </c>
      <c r="C54" s="38">
        <v>0</v>
      </c>
      <c r="D54" s="38">
        <v>0</v>
      </c>
      <c r="E54" s="38">
        <v>0</v>
      </c>
      <c r="F54" s="106">
        <f t="shared" si="0"/>
        <v>0</v>
      </c>
      <c r="G54" s="131">
        <v>0</v>
      </c>
      <c r="H54" s="38">
        <v>0</v>
      </c>
      <c r="I54" s="38">
        <v>0</v>
      </c>
      <c r="J54" s="132">
        <f t="shared" si="13"/>
        <v>0</v>
      </c>
    </row>
    <row r="55" spans="1:10" ht="15" customHeight="1" x14ac:dyDescent="0.25">
      <c r="A55" s="4" t="s">
        <v>346</v>
      </c>
      <c r="B55" s="5" t="s">
        <v>205</v>
      </c>
      <c r="C55" s="38">
        <v>0</v>
      </c>
      <c r="D55" s="38">
        <v>0</v>
      </c>
      <c r="E55" s="38">
        <v>0</v>
      </c>
      <c r="F55" s="106">
        <f t="shared" si="0"/>
        <v>0</v>
      </c>
      <c r="G55" s="131">
        <v>0</v>
      </c>
      <c r="H55" s="38">
        <v>0</v>
      </c>
      <c r="I55" s="38">
        <v>0</v>
      </c>
      <c r="J55" s="132">
        <f t="shared" si="13"/>
        <v>0</v>
      </c>
    </row>
    <row r="56" spans="1:10" ht="15" customHeight="1" x14ac:dyDescent="0.25">
      <c r="A56" s="4" t="s">
        <v>347</v>
      </c>
      <c r="B56" s="5" t="s">
        <v>206</v>
      </c>
      <c r="C56" s="38">
        <v>0</v>
      </c>
      <c r="D56" s="38">
        <v>0</v>
      </c>
      <c r="E56" s="38">
        <v>0</v>
      </c>
      <c r="F56" s="106">
        <f t="shared" si="0"/>
        <v>0</v>
      </c>
      <c r="G56" s="131">
        <v>0</v>
      </c>
      <c r="H56" s="38">
        <v>0</v>
      </c>
      <c r="I56" s="38">
        <v>0</v>
      </c>
      <c r="J56" s="132">
        <f t="shared" si="13"/>
        <v>0</v>
      </c>
    </row>
    <row r="57" spans="1:10" ht="15" customHeight="1" x14ac:dyDescent="0.25">
      <c r="A57" s="4" t="s">
        <v>348</v>
      </c>
      <c r="B57" s="5" t="s">
        <v>207</v>
      </c>
      <c r="C57" s="38">
        <v>0</v>
      </c>
      <c r="D57" s="38">
        <v>0</v>
      </c>
      <c r="E57" s="38">
        <v>0</v>
      </c>
      <c r="F57" s="106">
        <f t="shared" si="0"/>
        <v>0</v>
      </c>
      <c r="G57" s="131">
        <v>0</v>
      </c>
      <c r="H57" s="38">
        <v>0</v>
      </c>
      <c r="I57" s="38">
        <v>0</v>
      </c>
      <c r="J57" s="132">
        <f t="shared" si="13"/>
        <v>0</v>
      </c>
    </row>
    <row r="58" spans="1:10" ht="15" customHeight="1" x14ac:dyDescent="0.25">
      <c r="A58" s="29" t="s">
        <v>382</v>
      </c>
      <c r="B58" s="32" t="s">
        <v>208</v>
      </c>
      <c r="C58" s="41">
        <f>SUM(C53:C57)</f>
        <v>0</v>
      </c>
      <c r="D58" s="41">
        <f t="shared" ref="D58:E58" si="20">SUM(D53:D57)</f>
        <v>0</v>
      </c>
      <c r="E58" s="41">
        <f t="shared" si="20"/>
        <v>0</v>
      </c>
      <c r="F58" s="107">
        <f t="shared" si="0"/>
        <v>0</v>
      </c>
      <c r="G58" s="133">
        <f>SUM(G53:G57)</f>
        <v>0</v>
      </c>
      <c r="H58" s="41">
        <f t="shared" ref="H58:I58" si="21">SUM(H53:H57)</f>
        <v>0</v>
      </c>
      <c r="I58" s="41">
        <f t="shared" si="21"/>
        <v>0</v>
      </c>
      <c r="J58" s="134">
        <f t="shared" si="13"/>
        <v>0</v>
      </c>
    </row>
    <row r="59" spans="1:10" ht="15" customHeight="1" x14ac:dyDescent="0.25">
      <c r="A59" s="11" t="s">
        <v>365</v>
      </c>
      <c r="B59" s="5" t="s">
        <v>239</v>
      </c>
      <c r="C59" s="38">
        <v>0</v>
      </c>
      <c r="D59" s="38">
        <v>0</v>
      </c>
      <c r="E59" s="38">
        <v>0</v>
      </c>
      <c r="F59" s="106">
        <f t="shared" si="0"/>
        <v>0</v>
      </c>
      <c r="G59" s="131">
        <v>0</v>
      </c>
      <c r="H59" s="38">
        <v>0</v>
      </c>
      <c r="I59" s="38">
        <v>0</v>
      </c>
      <c r="J59" s="132">
        <f t="shared" si="13"/>
        <v>0</v>
      </c>
    </row>
    <row r="60" spans="1:10" ht="15" customHeight="1" x14ac:dyDescent="0.25">
      <c r="A60" s="11" t="s">
        <v>366</v>
      </c>
      <c r="B60" s="5" t="s">
        <v>240</v>
      </c>
      <c r="C60" s="38">
        <v>0</v>
      </c>
      <c r="D60" s="38">
        <v>0</v>
      </c>
      <c r="E60" s="38">
        <v>0</v>
      </c>
      <c r="F60" s="106">
        <f t="shared" si="0"/>
        <v>0</v>
      </c>
      <c r="G60" s="131">
        <v>0</v>
      </c>
      <c r="H60" s="38">
        <v>0</v>
      </c>
      <c r="I60" s="38">
        <v>0</v>
      </c>
      <c r="J60" s="132">
        <f t="shared" si="13"/>
        <v>0</v>
      </c>
    </row>
    <row r="61" spans="1:10" ht="15" customHeight="1" x14ac:dyDescent="0.25">
      <c r="A61" s="11" t="s">
        <v>241</v>
      </c>
      <c r="B61" s="5" t="s">
        <v>242</v>
      </c>
      <c r="C61" s="38">
        <v>0</v>
      </c>
      <c r="D61" s="38">
        <v>0</v>
      </c>
      <c r="E61" s="38">
        <v>0</v>
      </c>
      <c r="F61" s="106">
        <f t="shared" si="0"/>
        <v>0</v>
      </c>
      <c r="G61" s="131">
        <v>0</v>
      </c>
      <c r="H61" s="38">
        <v>0</v>
      </c>
      <c r="I61" s="38">
        <v>0</v>
      </c>
      <c r="J61" s="132">
        <f t="shared" si="13"/>
        <v>0</v>
      </c>
    </row>
    <row r="62" spans="1:10" ht="15" customHeight="1" x14ac:dyDescent="0.25">
      <c r="A62" s="11" t="s">
        <v>367</v>
      </c>
      <c r="B62" s="5" t="s">
        <v>243</v>
      </c>
      <c r="C62" s="38">
        <v>0</v>
      </c>
      <c r="D62" s="38">
        <v>0</v>
      </c>
      <c r="E62" s="38">
        <v>0</v>
      </c>
      <c r="F62" s="106">
        <f t="shared" si="0"/>
        <v>0</v>
      </c>
      <c r="G62" s="131">
        <v>0</v>
      </c>
      <c r="H62" s="38">
        <v>0</v>
      </c>
      <c r="I62" s="38">
        <v>0</v>
      </c>
      <c r="J62" s="132">
        <f t="shared" si="13"/>
        <v>0</v>
      </c>
    </row>
    <row r="63" spans="1:10" ht="15" customHeight="1" x14ac:dyDescent="0.25">
      <c r="A63" s="11" t="s">
        <v>244</v>
      </c>
      <c r="B63" s="5" t="s">
        <v>245</v>
      </c>
      <c r="C63" s="38">
        <v>0</v>
      </c>
      <c r="D63" s="38">
        <v>0</v>
      </c>
      <c r="E63" s="38">
        <v>0</v>
      </c>
      <c r="F63" s="106">
        <f t="shared" si="0"/>
        <v>0</v>
      </c>
      <c r="G63" s="131">
        <v>0</v>
      </c>
      <c r="H63" s="38">
        <v>0</v>
      </c>
      <c r="I63" s="38">
        <v>0</v>
      </c>
      <c r="J63" s="132">
        <f t="shared" si="13"/>
        <v>0</v>
      </c>
    </row>
    <row r="64" spans="1:10" ht="15" customHeight="1" x14ac:dyDescent="0.25">
      <c r="A64" s="29" t="s">
        <v>387</v>
      </c>
      <c r="B64" s="32" t="s">
        <v>246</v>
      </c>
      <c r="C64" s="41">
        <f>SUM(C59:C63)</f>
        <v>0</v>
      </c>
      <c r="D64" s="41">
        <f t="shared" ref="D64:E64" si="22">SUM(D59:D63)</f>
        <v>0</v>
      </c>
      <c r="E64" s="41">
        <f t="shared" si="22"/>
        <v>0</v>
      </c>
      <c r="F64" s="107">
        <f t="shared" si="0"/>
        <v>0</v>
      </c>
      <c r="G64" s="133">
        <f>SUM(G59:G63)</f>
        <v>0</v>
      </c>
      <c r="H64" s="41">
        <f t="shared" ref="H64:I64" si="23">SUM(H59:H63)</f>
        <v>0</v>
      </c>
      <c r="I64" s="41">
        <f t="shared" si="23"/>
        <v>0</v>
      </c>
      <c r="J64" s="134">
        <f t="shared" si="13"/>
        <v>0</v>
      </c>
    </row>
    <row r="65" spans="1:10" ht="15" customHeight="1" x14ac:dyDescent="0.25">
      <c r="A65" s="11" t="s">
        <v>251</v>
      </c>
      <c r="B65" s="5" t="s">
        <v>252</v>
      </c>
      <c r="C65" s="38">
        <v>0</v>
      </c>
      <c r="D65" s="38">
        <v>0</v>
      </c>
      <c r="E65" s="38">
        <v>0</v>
      </c>
      <c r="F65" s="106">
        <f t="shared" si="0"/>
        <v>0</v>
      </c>
      <c r="G65" s="131">
        <v>0</v>
      </c>
      <c r="H65" s="38">
        <v>0</v>
      </c>
      <c r="I65" s="38">
        <v>0</v>
      </c>
      <c r="J65" s="132">
        <f t="shared" si="13"/>
        <v>0</v>
      </c>
    </row>
    <row r="66" spans="1:10" ht="15" customHeight="1" x14ac:dyDescent="0.25">
      <c r="A66" s="4" t="s">
        <v>370</v>
      </c>
      <c r="B66" s="5" t="s">
        <v>253</v>
      </c>
      <c r="C66" s="38">
        <v>0</v>
      </c>
      <c r="D66" s="38">
        <v>0</v>
      </c>
      <c r="E66" s="38">
        <v>0</v>
      </c>
      <c r="F66" s="106">
        <f t="shared" si="0"/>
        <v>0</v>
      </c>
      <c r="G66" s="131">
        <v>0</v>
      </c>
      <c r="H66" s="38">
        <v>0</v>
      </c>
      <c r="I66" s="38">
        <v>0</v>
      </c>
      <c r="J66" s="132">
        <f t="shared" si="13"/>
        <v>0</v>
      </c>
    </row>
    <row r="67" spans="1:10" ht="15" customHeight="1" x14ac:dyDescent="0.25">
      <c r="A67" s="11" t="s">
        <v>371</v>
      </c>
      <c r="B67" s="5" t="s">
        <v>254</v>
      </c>
      <c r="C67" s="38">
        <v>0</v>
      </c>
      <c r="D67" s="38">
        <v>0</v>
      </c>
      <c r="E67" s="38">
        <v>0</v>
      </c>
      <c r="F67" s="106">
        <f t="shared" si="0"/>
        <v>0</v>
      </c>
      <c r="G67" s="131">
        <v>0</v>
      </c>
      <c r="H67" s="38">
        <v>0</v>
      </c>
      <c r="I67" s="38">
        <v>0</v>
      </c>
      <c r="J67" s="132">
        <f t="shared" si="13"/>
        <v>0</v>
      </c>
    </row>
    <row r="68" spans="1:10" ht="15" customHeight="1" x14ac:dyDescent="0.25">
      <c r="A68" s="29" t="s">
        <v>390</v>
      </c>
      <c r="B68" s="32" t="s">
        <v>255</v>
      </c>
      <c r="C68" s="41">
        <f>SUM(C65:C67)</f>
        <v>0</v>
      </c>
      <c r="D68" s="41">
        <f t="shared" ref="D68:E68" si="24">SUM(D65:D67)</f>
        <v>0</v>
      </c>
      <c r="E68" s="41">
        <f t="shared" si="24"/>
        <v>0</v>
      </c>
      <c r="F68" s="107">
        <f t="shared" si="0"/>
        <v>0</v>
      </c>
      <c r="G68" s="133">
        <f>SUM(G65:G67)</f>
        <v>0</v>
      </c>
      <c r="H68" s="41">
        <f t="shared" ref="H68:I68" si="25">SUM(H65:H67)</f>
        <v>0</v>
      </c>
      <c r="I68" s="41">
        <f t="shared" si="25"/>
        <v>0</v>
      </c>
      <c r="J68" s="134">
        <f t="shared" si="13"/>
        <v>0</v>
      </c>
    </row>
    <row r="69" spans="1:10" ht="15" customHeight="1" x14ac:dyDescent="0.25">
      <c r="A69" s="84" t="s">
        <v>10</v>
      </c>
      <c r="B69" s="88"/>
      <c r="C69" s="89">
        <f>C58+C64+C68</f>
        <v>0</v>
      </c>
      <c r="D69" s="89">
        <f t="shared" ref="D69:E69" si="26">D58+D64+D68</f>
        <v>0</v>
      </c>
      <c r="E69" s="89">
        <f t="shared" si="26"/>
        <v>0</v>
      </c>
      <c r="F69" s="109">
        <f t="shared" si="0"/>
        <v>0</v>
      </c>
      <c r="G69" s="137">
        <f>G58+G64+G68</f>
        <v>0</v>
      </c>
      <c r="H69" s="89">
        <f t="shared" ref="H69:I69" si="27">H58+H64+H68</f>
        <v>0</v>
      </c>
      <c r="I69" s="89">
        <f t="shared" si="27"/>
        <v>0</v>
      </c>
      <c r="J69" s="138">
        <f t="shared" si="13"/>
        <v>0</v>
      </c>
    </row>
    <row r="70" spans="1:10" ht="15" customHeight="1" x14ac:dyDescent="0.25">
      <c r="A70" s="65" t="s">
        <v>389</v>
      </c>
      <c r="B70" s="59" t="s">
        <v>256</v>
      </c>
      <c r="C70" s="61">
        <f>C21+C35+C47+C51+C58+C64+C68</f>
        <v>0</v>
      </c>
      <c r="D70" s="61">
        <f t="shared" ref="D70:E70" si="28">D21+D35+D47+D51+D58+D64+D68</f>
        <v>0</v>
      </c>
      <c r="E70" s="61">
        <f t="shared" si="28"/>
        <v>0</v>
      </c>
      <c r="F70" s="110">
        <f>SUM(C70:E70)</f>
        <v>0</v>
      </c>
      <c r="G70" s="139">
        <f>G21+G35+G47+G51+G58+G64+G68</f>
        <v>0</v>
      </c>
      <c r="H70" s="61">
        <f t="shared" ref="H70:I70" si="29">H21+H35+H47+H51+H58+H64+H68</f>
        <v>0</v>
      </c>
      <c r="I70" s="61">
        <f t="shared" si="29"/>
        <v>0</v>
      </c>
      <c r="J70" s="140">
        <f>SUM(G70:I70)</f>
        <v>0</v>
      </c>
    </row>
    <row r="71" spans="1:10" ht="15" customHeight="1" x14ac:dyDescent="0.25">
      <c r="A71" s="90" t="s">
        <v>11</v>
      </c>
      <c r="B71" s="91"/>
      <c r="C71" s="92">
        <v>0</v>
      </c>
      <c r="D71" s="92">
        <v>0</v>
      </c>
      <c r="E71" s="92">
        <v>0</v>
      </c>
      <c r="F71" s="111">
        <f>SUM(C71:E71)</f>
        <v>0</v>
      </c>
      <c r="G71" s="141">
        <v>0</v>
      </c>
      <c r="H71" s="92">
        <v>0</v>
      </c>
      <c r="I71" s="92">
        <v>0</v>
      </c>
      <c r="J71" s="142">
        <f>SUM(G71:I71)</f>
        <v>0</v>
      </c>
    </row>
    <row r="72" spans="1:10" ht="15" customHeight="1" x14ac:dyDescent="0.25">
      <c r="A72" s="90" t="s">
        <v>12</v>
      </c>
      <c r="B72" s="91"/>
      <c r="C72" s="92">
        <v>0</v>
      </c>
      <c r="D72" s="92">
        <f>D69-'1A. melléklet'!D100</f>
        <v>0</v>
      </c>
      <c r="E72" s="92">
        <f>E69-'1A. melléklet'!E100</f>
        <v>0</v>
      </c>
      <c r="F72" s="111">
        <f>SUM(C72:E72)</f>
        <v>0</v>
      </c>
      <c r="G72" s="141">
        <v>0</v>
      </c>
      <c r="H72" s="92">
        <f>H69-'1A. melléklet'!H100</f>
        <v>0</v>
      </c>
      <c r="I72" s="92">
        <f>I69-'1A. melléklet'!I100</f>
        <v>0</v>
      </c>
      <c r="J72" s="142">
        <f>SUM(G72:I72)</f>
        <v>0</v>
      </c>
    </row>
    <row r="73" spans="1:10" ht="15" customHeight="1" x14ac:dyDescent="0.25">
      <c r="A73" s="27" t="s">
        <v>372</v>
      </c>
      <c r="B73" s="4" t="s">
        <v>257</v>
      </c>
      <c r="C73" s="38">
        <v>0</v>
      </c>
      <c r="D73" s="38">
        <v>0</v>
      </c>
      <c r="E73" s="38">
        <v>0</v>
      </c>
      <c r="F73" s="106">
        <f t="shared" si="0"/>
        <v>0</v>
      </c>
      <c r="G73" s="131">
        <v>0</v>
      </c>
      <c r="H73" s="38">
        <v>0</v>
      </c>
      <c r="I73" s="38">
        <v>0</v>
      </c>
      <c r="J73" s="132">
        <f t="shared" ref="J73:J99" si="30">SUM(G73:I73)</f>
        <v>0</v>
      </c>
    </row>
    <row r="74" spans="1:10" ht="15" customHeight="1" x14ac:dyDescent="0.25">
      <c r="A74" s="11" t="s">
        <v>258</v>
      </c>
      <c r="B74" s="4" t="s">
        <v>259</v>
      </c>
      <c r="C74" s="38">
        <v>0</v>
      </c>
      <c r="D74" s="38">
        <v>0</v>
      </c>
      <c r="E74" s="38">
        <v>0</v>
      </c>
      <c r="F74" s="106">
        <f t="shared" si="0"/>
        <v>0</v>
      </c>
      <c r="G74" s="131">
        <v>0</v>
      </c>
      <c r="H74" s="38">
        <v>0</v>
      </c>
      <c r="I74" s="38">
        <v>0</v>
      </c>
      <c r="J74" s="132">
        <f t="shared" si="30"/>
        <v>0</v>
      </c>
    </row>
    <row r="75" spans="1:10" ht="15" customHeight="1" x14ac:dyDescent="0.25">
      <c r="A75" s="27" t="s">
        <v>373</v>
      </c>
      <c r="B75" s="4" t="s">
        <v>260</v>
      </c>
      <c r="C75" s="38">
        <v>0</v>
      </c>
      <c r="D75" s="38">
        <v>0</v>
      </c>
      <c r="E75" s="38">
        <v>0</v>
      </c>
      <c r="F75" s="106">
        <f t="shared" ref="F75:F99" si="31">SUM(C75:E75)</f>
        <v>0</v>
      </c>
      <c r="G75" s="131">
        <v>0</v>
      </c>
      <c r="H75" s="38">
        <v>0</v>
      </c>
      <c r="I75" s="38">
        <v>0</v>
      </c>
      <c r="J75" s="132">
        <f t="shared" si="30"/>
        <v>0</v>
      </c>
    </row>
    <row r="76" spans="1:10" ht="15" customHeight="1" x14ac:dyDescent="0.25">
      <c r="A76" s="13" t="s">
        <v>391</v>
      </c>
      <c r="B76" s="6" t="s">
        <v>261</v>
      </c>
      <c r="C76" s="41">
        <v>0</v>
      </c>
      <c r="D76" s="41">
        <f t="shared" ref="D76:E76" si="32">SUM(D73:D75)</f>
        <v>0</v>
      </c>
      <c r="E76" s="41">
        <f t="shared" si="32"/>
        <v>0</v>
      </c>
      <c r="F76" s="107">
        <f t="shared" si="31"/>
        <v>0</v>
      </c>
      <c r="G76" s="133">
        <v>0</v>
      </c>
      <c r="H76" s="41">
        <f t="shared" ref="H76:I76" si="33">SUM(H73:H75)</f>
        <v>0</v>
      </c>
      <c r="I76" s="41">
        <f t="shared" si="33"/>
        <v>0</v>
      </c>
      <c r="J76" s="134">
        <f t="shared" si="30"/>
        <v>0</v>
      </c>
    </row>
    <row r="77" spans="1:10" ht="15" customHeight="1" x14ac:dyDescent="0.25">
      <c r="A77" s="11" t="s">
        <v>374</v>
      </c>
      <c r="B77" s="4" t="s">
        <v>262</v>
      </c>
      <c r="C77" s="38">
        <v>0</v>
      </c>
      <c r="D77" s="38">
        <v>0</v>
      </c>
      <c r="E77" s="38">
        <v>0</v>
      </c>
      <c r="F77" s="106">
        <f t="shared" si="31"/>
        <v>0</v>
      </c>
      <c r="G77" s="131">
        <v>0</v>
      </c>
      <c r="H77" s="38">
        <v>0</v>
      </c>
      <c r="I77" s="38">
        <v>0</v>
      </c>
      <c r="J77" s="132">
        <f t="shared" si="30"/>
        <v>0</v>
      </c>
    </row>
    <row r="78" spans="1:10" ht="15" customHeight="1" x14ac:dyDescent="0.25">
      <c r="A78" s="27" t="s">
        <v>263</v>
      </c>
      <c r="B78" s="4" t="s">
        <v>264</v>
      </c>
      <c r="C78" s="38">
        <v>0</v>
      </c>
      <c r="D78" s="38">
        <v>0</v>
      </c>
      <c r="E78" s="38">
        <v>0</v>
      </c>
      <c r="F78" s="106">
        <f t="shared" si="31"/>
        <v>0</v>
      </c>
      <c r="G78" s="131">
        <v>0</v>
      </c>
      <c r="H78" s="38">
        <v>0</v>
      </c>
      <c r="I78" s="38">
        <v>0</v>
      </c>
      <c r="J78" s="132">
        <f t="shared" si="30"/>
        <v>0</v>
      </c>
    </row>
    <row r="79" spans="1:10" ht="15" customHeight="1" x14ac:dyDescent="0.25">
      <c r="A79" s="11" t="s">
        <v>375</v>
      </c>
      <c r="B79" s="4" t="s">
        <v>265</v>
      </c>
      <c r="C79" s="38">
        <v>0</v>
      </c>
      <c r="D79" s="38">
        <v>0</v>
      </c>
      <c r="E79" s="38">
        <v>0</v>
      </c>
      <c r="F79" s="106">
        <f t="shared" si="31"/>
        <v>0</v>
      </c>
      <c r="G79" s="131">
        <v>0</v>
      </c>
      <c r="H79" s="38">
        <v>0</v>
      </c>
      <c r="I79" s="38">
        <v>0</v>
      </c>
      <c r="J79" s="132">
        <f t="shared" si="30"/>
        <v>0</v>
      </c>
    </row>
    <row r="80" spans="1:10" ht="15" customHeight="1" x14ac:dyDescent="0.25">
      <c r="A80" s="27" t="s">
        <v>266</v>
      </c>
      <c r="B80" s="4" t="s">
        <v>267</v>
      </c>
      <c r="C80" s="38">
        <v>0</v>
      </c>
      <c r="D80" s="38">
        <v>0</v>
      </c>
      <c r="E80" s="38">
        <v>0</v>
      </c>
      <c r="F80" s="106">
        <f t="shared" si="31"/>
        <v>0</v>
      </c>
      <c r="G80" s="131">
        <v>0</v>
      </c>
      <c r="H80" s="38">
        <v>0</v>
      </c>
      <c r="I80" s="38">
        <v>0</v>
      </c>
      <c r="J80" s="132">
        <f t="shared" si="30"/>
        <v>0</v>
      </c>
    </row>
    <row r="81" spans="1:10" ht="15" customHeight="1" x14ac:dyDescent="0.25">
      <c r="A81" s="12" t="s">
        <v>392</v>
      </c>
      <c r="B81" s="6" t="s">
        <v>268</v>
      </c>
      <c r="C81" s="41">
        <v>0</v>
      </c>
      <c r="D81" s="41">
        <f t="shared" ref="D81:E81" si="34">SUM(D77:D80)</f>
        <v>0</v>
      </c>
      <c r="E81" s="41">
        <f t="shared" si="34"/>
        <v>0</v>
      </c>
      <c r="F81" s="107">
        <f t="shared" si="31"/>
        <v>0</v>
      </c>
      <c r="G81" s="133">
        <v>0</v>
      </c>
      <c r="H81" s="41">
        <f t="shared" ref="H81:I81" si="35">SUM(H77:H80)</f>
        <v>0</v>
      </c>
      <c r="I81" s="41">
        <f t="shared" si="35"/>
        <v>0</v>
      </c>
      <c r="J81" s="134">
        <f t="shared" si="30"/>
        <v>0</v>
      </c>
    </row>
    <row r="82" spans="1:10" ht="15" customHeight="1" x14ac:dyDescent="0.25">
      <c r="A82" s="4" t="s">
        <v>401</v>
      </c>
      <c r="B82" s="4" t="s">
        <v>269</v>
      </c>
      <c r="C82" s="38">
        <v>0</v>
      </c>
      <c r="D82" s="38">
        <v>0</v>
      </c>
      <c r="E82" s="38">
        <v>0</v>
      </c>
      <c r="F82" s="106">
        <f t="shared" si="31"/>
        <v>0</v>
      </c>
      <c r="G82" s="131">
        <v>0</v>
      </c>
      <c r="H82" s="38">
        <v>0</v>
      </c>
      <c r="I82" s="38">
        <v>0</v>
      </c>
      <c r="J82" s="132">
        <f t="shared" si="30"/>
        <v>0</v>
      </c>
    </row>
    <row r="83" spans="1:10" ht="15" customHeight="1" x14ac:dyDescent="0.25">
      <c r="A83" s="4" t="s">
        <v>402</v>
      </c>
      <c r="B83" s="4" t="s">
        <v>269</v>
      </c>
      <c r="C83" s="38">
        <v>0</v>
      </c>
      <c r="D83" s="38">
        <v>0</v>
      </c>
      <c r="E83" s="38">
        <v>0</v>
      </c>
      <c r="F83" s="106">
        <f t="shared" si="31"/>
        <v>0</v>
      </c>
      <c r="G83" s="131">
        <v>0</v>
      </c>
      <c r="H83" s="38">
        <v>0</v>
      </c>
      <c r="I83" s="38">
        <v>0</v>
      </c>
      <c r="J83" s="132">
        <f t="shared" si="30"/>
        <v>0</v>
      </c>
    </row>
    <row r="84" spans="1:10" ht="15" customHeight="1" x14ac:dyDescent="0.25">
      <c r="A84" s="4" t="s">
        <v>399</v>
      </c>
      <c r="B84" s="4" t="s">
        <v>270</v>
      </c>
      <c r="C84" s="38">
        <v>0</v>
      </c>
      <c r="D84" s="38">
        <v>0</v>
      </c>
      <c r="E84" s="38">
        <v>0</v>
      </c>
      <c r="F84" s="106">
        <f t="shared" si="31"/>
        <v>0</v>
      </c>
      <c r="G84" s="131">
        <v>0</v>
      </c>
      <c r="H84" s="38">
        <v>0</v>
      </c>
      <c r="I84" s="38">
        <v>0</v>
      </c>
      <c r="J84" s="132">
        <f t="shared" si="30"/>
        <v>0</v>
      </c>
    </row>
    <row r="85" spans="1:10" ht="15" customHeight="1" x14ac:dyDescent="0.25">
      <c r="A85" s="4" t="s">
        <v>400</v>
      </c>
      <c r="B85" s="4" t="s">
        <v>270</v>
      </c>
      <c r="C85" s="38">
        <v>0</v>
      </c>
      <c r="D85" s="38">
        <v>0</v>
      </c>
      <c r="E85" s="38">
        <v>0</v>
      </c>
      <c r="F85" s="106">
        <f t="shared" si="31"/>
        <v>0</v>
      </c>
      <c r="G85" s="131">
        <v>0</v>
      </c>
      <c r="H85" s="38">
        <v>0</v>
      </c>
      <c r="I85" s="38">
        <v>0</v>
      </c>
      <c r="J85" s="132">
        <f t="shared" si="30"/>
        <v>0</v>
      </c>
    </row>
    <row r="86" spans="1:10" ht="15" customHeight="1" x14ac:dyDescent="0.25">
      <c r="A86" s="6" t="s">
        <v>393</v>
      </c>
      <c r="B86" s="6" t="s">
        <v>271</v>
      </c>
      <c r="C86" s="41">
        <v>1000000</v>
      </c>
      <c r="D86" s="41">
        <f t="shared" ref="D86:E86" si="36">SUM(D82:D85)</f>
        <v>0</v>
      </c>
      <c r="E86" s="41">
        <f t="shared" si="36"/>
        <v>0</v>
      </c>
      <c r="F86" s="107">
        <f t="shared" si="31"/>
        <v>1000000</v>
      </c>
      <c r="G86" s="133">
        <v>1019954</v>
      </c>
      <c r="H86" s="41">
        <f t="shared" ref="H86:I86" si="37">SUM(H82:H85)</f>
        <v>0</v>
      </c>
      <c r="I86" s="41">
        <f t="shared" si="37"/>
        <v>0</v>
      </c>
      <c r="J86" s="134">
        <f t="shared" si="30"/>
        <v>1019954</v>
      </c>
    </row>
    <row r="87" spans="1:10" ht="15" customHeight="1" x14ac:dyDescent="0.25">
      <c r="A87" s="12" t="s">
        <v>272</v>
      </c>
      <c r="B87" s="6" t="s">
        <v>273</v>
      </c>
      <c r="C87" s="41">
        <v>0</v>
      </c>
      <c r="D87" s="41">
        <v>0</v>
      </c>
      <c r="E87" s="41">
        <v>0</v>
      </c>
      <c r="F87" s="107">
        <f t="shared" si="31"/>
        <v>0</v>
      </c>
      <c r="G87" s="133">
        <v>0</v>
      </c>
      <c r="H87" s="41">
        <v>0</v>
      </c>
      <c r="I87" s="41">
        <v>0</v>
      </c>
      <c r="J87" s="134">
        <f t="shared" si="30"/>
        <v>0</v>
      </c>
    </row>
    <row r="88" spans="1:10" ht="15" customHeight="1" x14ac:dyDescent="0.25">
      <c r="A88" s="12" t="s">
        <v>274</v>
      </c>
      <c r="B88" s="6" t="s">
        <v>275</v>
      </c>
      <c r="C88" s="41">
        <v>0</v>
      </c>
      <c r="D88" s="41">
        <v>0</v>
      </c>
      <c r="E88" s="41">
        <v>0</v>
      </c>
      <c r="F88" s="107">
        <f t="shared" si="31"/>
        <v>0</v>
      </c>
      <c r="G88" s="133">
        <v>0</v>
      </c>
      <c r="H88" s="41">
        <v>0</v>
      </c>
      <c r="I88" s="41">
        <v>0</v>
      </c>
      <c r="J88" s="134">
        <f t="shared" si="30"/>
        <v>0</v>
      </c>
    </row>
    <row r="89" spans="1:10" ht="15" customHeight="1" x14ac:dyDescent="0.25">
      <c r="A89" s="12" t="s">
        <v>276</v>
      </c>
      <c r="B89" s="6" t="s">
        <v>277</v>
      </c>
      <c r="C89" s="41">
        <v>53757020</v>
      </c>
      <c r="D89" s="41">
        <v>0</v>
      </c>
      <c r="E89" s="41">
        <v>0</v>
      </c>
      <c r="F89" s="107">
        <f t="shared" si="31"/>
        <v>53757020</v>
      </c>
      <c r="G89" s="133">
        <v>53923937</v>
      </c>
      <c r="H89" s="41">
        <v>0</v>
      </c>
      <c r="I89" s="41">
        <v>0</v>
      </c>
      <c r="J89" s="134">
        <f t="shared" si="30"/>
        <v>53923937</v>
      </c>
    </row>
    <row r="90" spans="1:10" ht="15" customHeight="1" x14ac:dyDescent="0.25">
      <c r="A90" s="12" t="s">
        <v>278</v>
      </c>
      <c r="B90" s="6" t="s">
        <v>279</v>
      </c>
      <c r="C90" s="41">
        <v>0</v>
      </c>
      <c r="D90" s="41">
        <v>0</v>
      </c>
      <c r="E90" s="41">
        <v>0</v>
      </c>
      <c r="F90" s="107">
        <f t="shared" si="31"/>
        <v>0</v>
      </c>
      <c r="G90" s="133">
        <v>0</v>
      </c>
      <c r="H90" s="41">
        <v>0</v>
      </c>
      <c r="I90" s="41">
        <v>0</v>
      </c>
      <c r="J90" s="134">
        <f t="shared" si="30"/>
        <v>0</v>
      </c>
    </row>
    <row r="91" spans="1:10" ht="15" customHeight="1" x14ac:dyDescent="0.25">
      <c r="A91" s="13" t="s">
        <v>376</v>
      </c>
      <c r="B91" s="6" t="s">
        <v>280</v>
      </c>
      <c r="C91" s="41">
        <v>0</v>
      </c>
      <c r="D91" s="41">
        <v>0</v>
      </c>
      <c r="E91" s="41">
        <v>0</v>
      </c>
      <c r="F91" s="107">
        <f t="shared" si="31"/>
        <v>0</v>
      </c>
      <c r="G91" s="133">
        <v>0</v>
      </c>
      <c r="H91" s="41">
        <v>0</v>
      </c>
      <c r="I91" s="41">
        <v>0</v>
      </c>
      <c r="J91" s="134">
        <f t="shared" si="30"/>
        <v>0</v>
      </c>
    </row>
    <row r="92" spans="1:10" ht="15" customHeight="1" x14ac:dyDescent="0.25">
      <c r="A92" s="31" t="s">
        <v>394</v>
      </c>
      <c r="B92" s="29" t="s">
        <v>281</v>
      </c>
      <c r="C92" s="54">
        <f>C76+C81+C86+C87+C88+C89+C90+C91</f>
        <v>54757020</v>
      </c>
      <c r="D92" s="54">
        <f t="shared" ref="D92:E92" si="38">D76+D81+D86+D87+D89+D88+D90+D91</f>
        <v>0</v>
      </c>
      <c r="E92" s="54">
        <f t="shared" si="38"/>
        <v>0</v>
      </c>
      <c r="F92" s="108">
        <f t="shared" si="31"/>
        <v>54757020</v>
      </c>
      <c r="G92" s="135">
        <f>G76+G81+G86+G87+G88+G89+G90+G91</f>
        <v>54943891</v>
      </c>
      <c r="H92" s="54">
        <f t="shared" ref="H92:I92" si="39">H76+H81+H86+H87+H89+H88+H90+H91</f>
        <v>0</v>
      </c>
      <c r="I92" s="54">
        <f t="shared" si="39"/>
        <v>0</v>
      </c>
      <c r="J92" s="136">
        <f t="shared" si="30"/>
        <v>54943891</v>
      </c>
    </row>
    <row r="93" spans="1:10" ht="15" customHeight="1" x14ac:dyDescent="0.25">
      <c r="A93" s="11" t="s">
        <v>282</v>
      </c>
      <c r="B93" s="4" t="s">
        <v>283</v>
      </c>
      <c r="C93" s="38">
        <v>0</v>
      </c>
      <c r="D93" s="38">
        <v>0</v>
      </c>
      <c r="E93" s="38">
        <v>0</v>
      </c>
      <c r="F93" s="106">
        <f t="shared" si="31"/>
        <v>0</v>
      </c>
      <c r="G93" s="131">
        <v>0</v>
      </c>
      <c r="H93" s="38">
        <v>0</v>
      </c>
      <c r="I93" s="38">
        <v>0</v>
      </c>
      <c r="J93" s="132">
        <f t="shared" si="30"/>
        <v>0</v>
      </c>
    </row>
    <row r="94" spans="1:10" ht="15" customHeight="1" x14ac:dyDescent="0.25">
      <c r="A94" s="11" t="s">
        <v>284</v>
      </c>
      <c r="B94" s="4" t="s">
        <v>285</v>
      </c>
      <c r="C94" s="38">
        <v>0</v>
      </c>
      <c r="D94" s="38">
        <v>0</v>
      </c>
      <c r="E94" s="38">
        <v>0</v>
      </c>
      <c r="F94" s="106">
        <f t="shared" si="31"/>
        <v>0</v>
      </c>
      <c r="G94" s="131">
        <v>0</v>
      </c>
      <c r="H94" s="38">
        <v>0</v>
      </c>
      <c r="I94" s="38">
        <v>0</v>
      </c>
      <c r="J94" s="132">
        <f t="shared" si="30"/>
        <v>0</v>
      </c>
    </row>
    <row r="95" spans="1:10" ht="15" customHeight="1" x14ac:dyDescent="0.25">
      <c r="A95" s="27" t="s">
        <v>286</v>
      </c>
      <c r="B95" s="4" t="s">
        <v>287</v>
      </c>
      <c r="C95" s="38">
        <v>0</v>
      </c>
      <c r="D95" s="38">
        <v>0</v>
      </c>
      <c r="E95" s="38">
        <v>0</v>
      </c>
      <c r="F95" s="106">
        <f t="shared" si="31"/>
        <v>0</v>
      </c>
      <c r="G95" s="131">
        <v>0</v>
      </c>
      <c r="H95" s="38">
        <v>0</v>
      </c>
      <c r="I95" s="38">
        <v>0</v>
      </c>
      <c r="J95" s="132">
        <f t="shared" si="30"/>
        <v>0</v>
      </c>
    </row>
    <row r="96" spans="1:10" ht="15" customHeight="1" x14ac:dyDescent="0.25">
      <c r="A96" s="27" t="s">
        <v>377</v>
      </c>
      <c r="B96" s="4" t="s">
        <v>288</v>
      </c>
      <c r="C96" s="38">
        <v>0</v>
      </c>
      <c r="D96" s="38">
        <v>0</v>
      </c>
      <c r="E96" s="38">
        <v>0</v>
      </c>
      <c r="F96" s="106">
        <f t="shared" si="31"/>
        <v>0</v>
      </c>
      <c r="G96" s="131">
        <v>0</v>
      </c>
      <c r="H96" s="38">
        <v>0</v>
      </c>
      <c r="I96" s="38">
        <v>0</v>
      </c>
      <c r="J96" s="132">
        <f t="shared" si="30"/>
        <v>0</v>
      </c>
    </row>
    <row r="97" spans="1:10" ht="15" customHeight="1" x14ac:dyDescent="0.25">
      <c r="A97" s="12" t="s">
        <v>395</v>
      </c>
      <c r="B97" s="6" t="s">
        <v>289</v>
      </c>
      <c r="C97" s="41">
        <v>0</v>
      </c>
      <c r="D97" s="41">
        <v>0</v>
      </c>
      <c r="E97" s="41">
        <v>0</v>
      </c>
      <c r="F97" s="107">
        <f t="shared" si="31"/>
        <v>0</v>
      </c>
      <c r="G97" s="133">
        <v>0</v>
      </c>
      <c r="H97" s="41">
        <v>0</v>
      </c>
      <c r="I97" s="41">
        <v>0</v>
      </c>
      <c r="J97" s="134">
        <f t="shared" si="30"/>
        <v>0</v>
      </c>
    </row>
    <row r="98" spans="1:10" ht="15" customHeight="1" x14ac:dyDescent="0.25">
      <c r="A98" s="13" t="s">
        <v>290</v>
      </c>
      <c r="B98" s="6" t="s">
        <v>291</v>
      </c>
      <c r="C98" s="41">
        <v>0</v>
      </c>
      <c r="D98" s="41">
        <v>0</v>
      </c>
      <c r="E98" s="41">
        <v>0</v>
      </c>
      <c r="F98" s="107">
        <f t="shared" si="31"/>
        <v>0</v>
      </c>
      <c r="G98" s="133">
        <v>0</v>
      </c>
      <c r="H98" s="41">
        <v>0</v>
      </c>
      <c r="I98" s="41">
        <v>0</v>
      </c>
      <c r="J98" s="134">
        <f t="shared" si="30"/>
        <v>0</v>
      </c>
    </row>
    <row r="99" spans="1:10" ht="15.75" x14ac:dyDescent="0.25">
      <c r="A99" s="62" t="s">
        <v>396</v>
      </c>
      <c r="B99" s="63" t="s">
        <v>292</v>
      </c>
      <c r="C99" s="61">
        <f>C92+C97+C98</f>
        <v>54757020</v>
      </c>
      <c r="D99" s="61">
        <f t="shared" ref="D99:E99" si="40">D92+D97+D98</f>
        <v>0</v>
      </c>
      <c r="E99" s="61">
        <f t="shared" si="40"/>
        <v>0</v>
      </c>
      <c r="F99" s="110">
        <f t="shared" si="31"/>
        <v>54757020</v>
      </c>
      <c r="G99" s="139">
        <f>G92+G97+G98</f>
        <v>54943891</v>
      </c>
      <c r="H99" s="61">
        <f t="shared" ref="H99:I99" si="41">H92+H97+H98</f>
        <v>0</v>
      </c>
      <c r="I99" s="61">
        <f t="shared" si="41"/>
        <v>0</v>
      </c>
      <c r="J99" s="140">
        <f t="shared" si="30"/>
        <v>54943891</v>
      </c>
    </row>
    <row r="100" spans="1:10" ht="17.25" x14ac:dyDescent="0.3">
      <c r="A100" s="64" t="s">
        <v>379</v>
      </c>
      <c r="B100" s="64"/>
      <c r="C100" s="66">
        <f>C70+C99</f>
        <v>54757020</v>
      </c>
      <c r="D100" s="66">
        <f t="shared" ref="D100:E100" si="42">D70+D99</f>
        <v>0</v>
      </c>
      <c r="E100" s="66">
        <f t="shared" si="42"/>
        <v>0</v>
      </c>
      <c r="F100" s="112">
        <f>SUM(C100:E100)</f>
        <v>54757020</v>
      </c>
      <c r="G100" s="143">
        <f>G70+G99</f>
        <v>54943891</v>
      </c>
      <c r="H100" s="66">
        <f t="shared" ref="H100:I100" si="43">H70+H99</f>
        <v>0</v>
      </c>
      <c r="I100" s="66">
        <f t="shared" si="43"/>
        <v>0</v>
      </c>
      <c r="J100" s="144">
        <f>SUM(G100:I100)</f>
        <v>54943891</v>
      </c>
    </row>
  </sheetData>
  <mergeCells count="5">
    <mergeCell ref="B1:J1"/>
    <mergeCell ref="A3:F3"/>
    <mergeCell ref="A4:F4"/>
    <mergeCell ref="C6:F6"/>
    <mergeCell ref="G6:J6"/>
  </mergeCells>
  <pageMargins left="0.7" right="0.7" top="0.75" bottom="0.75" header="0.3" footer="0.3"/>
  <pageSetup paperSize="9" scale="47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355B3-44A4-4E82-AC6E-D6AF234A4CDB}">
  <sheetPr>
    <tabColor rgb="FFFF0000"/>
    <pageSetUpPr fitToPage="1"/>
  </sheetPr>
  <dimension ref="A1:J100"/>
  <sheetViews>
    <sheetView workbookViewId="0">
      <selection activeCell="B1" sqref="B1:J1"/>
    </sheetView>
  </sheetViews>
  <sheetFormatPr defaultRowHeight="15" x14ac:dyDescent="0.25"/>
  <cols>
    <col min="1" max="1" width="75.7109375" bestFit="1" customWidth="1"/>
    <col min="2" max="2" width="8.5703125" bestFit="1" customWidth="1"/>
    <col min="3" max="4" width="14.140625" bestFit="1" customWidth="1"/>
    <col min="5" max="5" width="15.7109375" customWidth="1"/>
    <col min="6" max="7" width="14.140625" bestFit="1" customWidth="1"/>
    <col min="8" max="8" width="9.5703125" bestFit="1" customWidth="1"/>
    <col min="9" max="9" width="10.5703125" customWidth="1"/>
    <col min="10" max="10" width="16" customWidth="1"/>
  </cols>
  <sheetData>
    <row r="1" spans="1:10" x14ac:dyDescent="0.25">
      <c r="B1" s="158" t="s">
        <v>473</v>
      </c>
      <c r="C1" s="158"/>
      <c r="D1" s="158"/>
      <c r="E1" s="158"/>
      <c r="F1" s="158"/>
      <c r="G1" s="158"/>
      <c r="H1" s="158"/>
      <c r="I1" s="158"/>
      <c r="J1" s="158"/>
    </row>
    <row r="3" spans="1:10" x14ac:dyDescent="0.25">
      <c r="A3" s="150" t="s">
        <v>460</v>
      </c>
      <c r="B3" s="157"/>
      <c r="C3" s="157"/>
      <c r="D3" s="157"/>
      <c r="E3" s="157"/>
      <c r="F3" s="152"/>
    </row>
    <row r="4" spans="1:10" x14ac:dyDescent="0.25">
      <c r="A4" s="153" t="s">
        <v>421</v>
      </c>
      <c r="B4" s="151"/>
      <c r="C4" s="151"/>
      <c r="D4" s="151"/>
      <c r="E4" s="151"/>
      <c r="F4" s="152"/>
      <c r="H4" s="37"/>
    </row>
    <row r="5" spans="1:10" ht="18" x14ac:dyDescent="0.25">
      <c r="A5" s="43"/>
    </row>
    <row r="6" spans="1:10" x14ac:dyDescent="0.25">
      <c r="A6" s="39" t="s">
        <v>453</v>
      </c>
      <c r="C6" s="148" t="s">
        <v>408</v>
      </c>
      <c r="D6" s="148"/>
      <c r="E6" s="148"/>
      <c r="F6" s="149"/>
      <c r="G6" s="155" t="s">
        <v>467</v>
      </c>
      <c r="H6" s="148"/>
      <c r="I6" s="148"/>
      <c r="J6" s="156"/>
    </row>
    <row r="7" spans="1:10" ht="45" x14ac:dyDescent="0.3">
      <c r="A7" s="2" t="s">
        <v>13</v>
      </c>
      <c r="B7" s="3" t="s">
        <v>5</v>
      </c>
      <c r="C7" s="44" t="s">
        <v>397</v>
      </c>
      <c r="D7" s="44" t="s">
        <v>398</v>
      </c>
      <c r="E7" s="44" t="s">
        <v>8</v>
      </c>
      <c r="F7" s="100" t="s">
        <v>3</v>
      </c>
      <c r="G7" s="115" t="s">
        <v>397</v>
      </c>
      <c r="H7" s="44" t="s">
        <v>398</v>
      </c>
      <c r="I7" s="44" t="s">
        <v>8</v>
      </c>
      <c r="J7" s="116" t="s">
        <v>3</v>
      </c>
    </row>
    <row r="8" spans="1:10" ht="15" customHeight="1" x14ac:dyDescent="0.25">
      <c r="A8" s="23" t="s">
        <v>183</v>
      </c>
      <c r="B8" s="5" t="s">
        <v>184</v>
      </c>
      <c r="C8" s="38">
        <v>71740153</v>
      </c>
      <c r="D8" s="38">
        <v>0</v>
      </c>
      <c r="E8" s="38">
        <v>0</v>
      </c>
      <c r="F8" s="106">
        <f>SUM(C8:E8)</f>
        <v>71740153</v>
      </c>
      <c r="G8" s="131">
        <v>71740153</v>
      </c>
      <c r="H8" s="38">
        <v>0</v>
      </c>
      <c r="I8" s="38">
        <v>0</v>
      </c>
      <c r="J8" s="132">
        <f>SUM(G8:I8)</f>
        <v>71740153</v>
      </c>
    </row>
    <row r="9" spans="1:10" ht="15" customHeight="1" x14ac:dyDescent="0.25">
      <c r="A9" s="4" t="s">
        <v>185</v>
      </c>
      <c r="B9" s="5" t="s">
        <v>186</v>
      </c>
      <c r="C9" s="38">
        <v>21801830</v>
      </c>
      <c r="D9" s="38">
        <v>0</v>
      </c>
      <c r="E9" s="38">
        <v>0</v>
      </c>
      <c r="F9" s="106">
        <f t="shared" ref="F9:F74" si="0">SUM(C9:E9)</f>
        <v>21801830</v>
      </c>
      <c r="G9" s="131">
        <v>21801830</v>
      </c>
      <c r="H9" s="38">
        <v>0</v>
      </c>
      <c r="I9" s="38">
        <v>0</v>
      </c>
      <c r="J9" s="132">
        <f t="shared" ref="J9:J10" si="1">SUM(G9:I9)</f>
        <v>21801830</v>
      </c>
    </row>
    <row r="10" spans="1:10" ht="15" customHeight="1" x14ac:dyDescent="0.25">
      <c r="A10" s="4" t="s">
        <v>465</v>
      </c>
      <c r="B10" s="5" t="s">
        <v>464</v>
      </c>
      <c r="C10" s="38">
        <v>4524000</v>
      </c>
      <c r="D10" s="38">
        <v>0</v>
      </c>
      <c r="E10" s="38">
        <v>0</v>
      </c>
      <c r="F10" s="106">
        <f t="shared" si="0"/>
        <v>4524000</v>
      </c>
      <c r="G10" s="131">
        <v>4524000</v>
      </c>
      <c r="H10" s="38">
        <v>0</v>
      </c>
      <c r="I10" s="38">
        <v>0</v>
      </c>
      <c r="J10" s="132">
        <f t="shared" si="1"/>
        <v>4524000</v>
      </c>
    </row>
    <row r="11" spans="1:10" ht="15" customHeight="1" x14ac:dyDescent="0.25">
      <c r="A11" s="99" t="s">
        <v>462</v>
      </c>
      <c r="B11" s="114" t="s">
        <v>463</v>
      </c>
      <c r="C11" s="38">
        <v>12182265</v>
      </c>
      <c r="D11" s="38">
        <v>0</v>
      </c>
      <c r="E11" s="38">
        <v>0</v>
      </c>
      <c r="F11" s="106">
        <f>SUM(C11:E11)</f>
        <v>12182265</v>
      </c>
      <c r="G11" s="131">
        <v>12182265</v>
      </c>
      <c r="H11" s="38">
        <v>0</v>
      </c>
      <c r="I11" s="38">
        <v>0</v>
      </c>
      <c r="J11" s="132">
        <f>SUM(G11:I11)</f>
        <v>12182265</v>
      </c>
    </row>
    <row r="12" spans="1:10" ht="15" customHeight="1" x14ac:dyDescent="0.25">
      <c r="A12" s="4" t="s">
        <v>187</v>
      </c>
      <c r="B12" s="5" t="s">
        <v>188</v>
      </c>
      <c r="C12" s="38">
        <v>2270000</v>
      </c>
      <c r="D12" s="38">
        <v>0</v>
      </c>
      <c r="E12" s="38">
        <v>0</v>
      </c>
      <c r="F12" s="106">
        <f t="shared" si="0"/>
        <v>2270000</v>
      </c>
      <c r="G12" s="131">
        <v>2270000</v>
      </c>
      <c r="H12" s="38">
        <v>0</v>
      </c>
      <c r="I12" s="38">
        <v>0</v>
      </c>
      <c r="J12" s="132">
        <f t="shared" ref="J12:J44" si="2">SUM(G12:I12)</f>
        <v>2270000</v>
      </c>
    </row>
    <row r="13" spans="1:10" ht="15" customHeight="1" x14ac:dyDescent="0.25">
      <c r="A13" s="4" t="s">
        <v>189</v>
      </c>
      <c r="B13" s="5" t="s">
        <v>190</v>
      </c>
      <c r="C13" s="38">
        <v>0</v>
      </c>
      <c r="D13" s="38">
        <v>0</v>
      </c>
      <c r="E13" s="38">
        <v>0</v>
      </c>
      <c r="F13" s="106">
        <f t="shared" si="0"/>
        <v>0</v>
      </c>
      <c r="G13" s="131">
        <v>0</v>
      </c>
      <c r="H13" s="38">
        <v>0</v>
      </c>
      <c r="I13" s="38">
        <v>0</v>
      </c>
      <c r="J13" s="132">
        <f t="shared" si="2"/>
        <v>0</v>
      </c>
    </row>
    <row r="14" spans="1:10" ht="15" customHeight="1" x14ac:dyDescent="0.25">
      <c r="A14" s="4" t="s">
        <v>418</v>
      </c>
      <c r="B14" s="5" t="s">
        <v>191</v>
      </c>
      <c r="C14" s="38">
        <v>0</v>
      </c>
      <c r="D14" s="38">
        <v>0</v>
      </c>
      <c r="E14" s="38">
        <v>0</v>
      </c>
      <c r="F14" s="106">
        <f t="shared" si="0"/>
        <v>0</v>
      </c>
      <c r="G14" s="131">
        <v>0</v>
      </c>
      <c r="H14" s="38">
        <v>0</v>
      </c>
      <c r="I14" s="38">
        <v>0</v>
      </c>
      <c r="J14" s="132">
        <f t="shared" si="2"/>
        <v>0</v>
      </c>
    </row>
    <row r="15" spans="1:10" ht="15" customHeight="1" x14ac:dyDescent="0.25">
      <c r="A15" s="6" t="s">
        <v>380</v>
      </c>
      <c r="B15" s="7" t="s">
        <v>192</v>
      </c>
      <c r="C15" s="41">
        <f>SUM(C8:C14)</f>
        <v>112518248</v>
      </c>
      <c r="D15" s="41">
        <f t="shared" ref="D15:E15" si="3">SUM(D8:D14)</f>
        <v>0</v>
      </c>
      <c r="E15" s="41">
        <f t="shared" si="3"/>
        <v>0</v>
      </c>
      <c r="F15" s="107">
        <f t="shared" si="0"/>
        <v>112518248</v>
      </c>
      <c r="G15" s="133">
        <f>SUM(G8:G14)</f>
        <v>112518248</v>
      </c>
      <c r="H15" s="41">
        <f t="shared" ref="H15:I15" si="4">SUM(H8:H14)</f>
        <v>0</v>
      </c>
      <c r="I15" s="41">
        <f t="shared" si="4"/>
        <v>0</v>
      </c>
      <c r="J15" s="134">
        <f t="shared" si="2"/>
        <v>112518248</v>
      </c>
    </row>
    <row r="16" spans="1:10" ht="15" customHeight="1" x14ac:dyDescent="0.25">
      <c r="A16" s="4" t="s">
        <v>193</v>
      </c>
      <c r="B16" s="5" t="s">
        <v>194</v>
      </c>
      <c r="C16" s="38">
        <v>0</v>
      </c>
      <c r="D16" s="38">
        <v>0</v>
      </c>
      <c r="E16" s="38">
        <v>0</v>
      </c>
      <c r="F16" s="106">
        <f t="shared" si="0"/>
        <v>0</v>
      </c>
      <c r="G16" s="131">
        <v>0</v>
      </c>
      <c r="H16" s="38">
        <v>0</v>
      </c>
      <c r="I16" s="38">
        <v>0</v>
      </c>
      <c r="J16" s="132">
        <f t="shared" si="2"/>
        <v>0</v>
      </c>
    </row>
    <row r="17" spans="1:10" ht="15" customHeight="1" x14ac:dyDescent="0.25">
      <c r="A17" s="4" t="s">
        <v>195</v>
      </c>
      <c r="B17" s="5" t="s">
        <v>196</v>
      </c>
      <c r="C17" s="38">
        <v>0</v>
      </c>
      <c r="D17" s="38">
        <v>0</v>
      </c>
      <c r="E17" s="38">
        <v>0</v>
      </c>
      <c r="F17" s="106">
        <f t="shared" si="0"/>
        <v>0</v>
      </c>
      <c r="G17" s="131">
        <v>0</v>
      </c>
      <c r="H17" s="38">
        <v>0</v>
      </c>
      <c r="I17" s="38">
        <v>0</v>
      </c>
      <c r="J17" s="132">
        <f t="shared" si="2"/>
        <v>0</v>
      </c>
    </row>
    <row r="18" spans="1:10" ht="15" customHeight="1" x14ac:dyDescent="0.25">
      <c r="A18" s="4" t="s">
        <v>343</v>
      </c>
      <c r="B18" s="5" t="s">
        <v>197</v>
      </c>
      <c r="C18" s="38">
        <v>0</v>
      </c>
      <c r="D18" s="38">
        <v>0</v>
      </c>
      <c r="E18" s="38">
        <v>0</v>
      </c>
      <c r="F18" s="106">
        <f t="shared" si="0"/>
        <v>0</v>
      </c>
      <c r="G18" s="131">
        <v>0</v>
      </c>
      <c r="H18" s="38">
        <v>0</v>
      </c>
      <c r="I18" s="38">
        <v>0</v>
      </c>
      <c r="J18" s="132">
        <f t="shared" si="2"/>
        <v>0</v>
      </c>
    </row>
    <row r="19" spans="1:10" ht="15" customHeight="1" x14ac:dyDescent="0.25">
      <c r="A19" s="4" t="s">
        <v>344</v>
      </c>
      <c r="B19" s="5" t="s">
        <v>198</v>
      </c>
      <c r="C19" s="38">
        <v>0</v>
      </c>
      <c r="D19" s="38">
        <v>0</v>
      </c>
      <c r="E19" s="38">
        <v>0</v>
      </c>
      <c r="F19" s="106">
        <f t="shared" si="0"/>
        <v>0</v>
      </c>
      <c r="G19" s="131">
        <v>0</v>
      </c>
      <c r="H19" s="38">
        <v>0</v>
      </c>
      <c r="I19" s="38">
        <v>0</v>
      </c>
      <c r="J19" s="132">
        <f t="shared" si="2"/>
        <v>0</v>
      </c>
    </row>
    <row r="20" spans="1:10" ht="15" customHeight="1" x14ac:dyDescent="0.25">
      <c r="A20" s="4" t="s">
        <v>345</v>
      </c>
      <c r="B20" s="5" t="s">
        <v>199</v>
      </c>
      <c r="C20" s="38">
        <v>9399640</v>
      </c>
      <c r="D20" s="38">
        <v>0</v>
      </c>
      <c r="E20" s="38">
        <v>0</v>
      </c>
      <c r="F20" s="106">
        <f t="shared" si="0"/>
        <v>9399640</v>
      </c>
      <c r="G20" s="131">
        <v>9399640</v>
      </c>
      <c r="H20" s="38">
        <v>0</v>
      </c>
      <c r="I20" s="38">
        <v>0</v>
      </c>
      <c r="J20" s="132">
        <f t="shared" si="2"/>
        <v>9399640</v>
      </c>
    </row>
    <row r="21" spans="1:10" ht="15" customHeight="1" x14ac:dyDescent="0.25">
      <c r="A21" s="29" t="s">
        <v>381</v>
      </c>
      <c r="B21" s="32" t="s">
        <v>200</v>
      </c>
      <c r="C21" s="54">
        <f>SUM(C15:C20)</f>
        <v>121917888</v>
      </c>
      <c r="D21" s="54">
        <f t="shared" ref="D21:E21" si="5">SUM(D15:D20)</f>
        <v>0</v>
      </c>
      <c r="E21" s="54">
        <f t="shared" si="5"/>
        <v>0</v>
      </c>
      <c r="F21" s="107">
        <f t="shared" si="0"/>
        <v>121917888</v>
      </c>
      <c r="G21" s="135">
        <f>SUM(G15:G20)</f>
        <v>121917888</v>
      </c>
      <c r="H21" s="54">
        <f t="shared" ref="H21:I21" si="6">SUM(H15:H20)</f>
        <v>0</v>
      </c>
      <c r="I21" s="54">
        <f t="shared" si="6"/>
        <v>0</v>
      </c>
      <c r="J21" s="134">
        <f t="shared" si="2"/>
        <v>121917888</v>
      </c>
    </row>
    <row r="22" spans="1:10" ht="15" customHeight="1" x14ac:dyDescent="0.25">
      <c r="A22" s="4" t="s">
        <v>349</v>
      </c>
      <c r="B22" s="5" t="s">
        <v>209</v>
      </c>
      <c r="C22" s="38">
        <v>0</v>
      </c>
      <c r="D22" s="38">
        <v>0</v>
      </c>
      <c r="E22" s="38">
        <v>0</v>
      </c>
      <c r="F22" s="106">
        <f t="shared" si="0"/>
        <v>0</v>
      </c>
      <c r="G22" s="131">
        <v>0</v>
      </c>
      <c r="H22" s="38">
        <v>0</v>
      </c>
      <c r="I22" s="38">
        <v>0</v>
      </c>
      <c r="J22" s="132">
        <f t="shared" si="2"/>
        <v>0</v>
      </c>
    </row>
    <row r="23" spans="1:10" ht="15" customHeight="1" x14ac:dyDescent="0.25">
      <c r="A23" s="4" t="s">
        <v>350</v>
      </c>
      <c r="B23" s="5" t="s">
        <v>210</v>
      </c>
      <c r="C23" s="38">
        <v>0</v>
      </c>
      <c r="D23" s="38">
        <v>0</v>
      </c>
      <c r="E23" s="38">
        <v>0</v>
      </c>
      <c r="F23" s="106">
        <f t="shared" si="0"/>
        <v>0</v>
      </c>
      <c r="G23" s="131">
        <v>0</v>
      </c>
      <c r="H23" s="38">
        <v>0</v>
      </c>
      <c r="I23" s="38">
        <v>0</v>
      </c>
      <c r="J23" s="132">
        <f t="shared" si="2"/>
        <v>0</v>
      </c>
    </row>
    <row r="24" spans="1:10" ht="15" customHeight="1" x14ac:dyDescent="0.25">
      <c r="A24" s="6" t="s">
        <v>383</v>
      </c>
      <c r="B24" s="7" t="s">
        <v>211</v>
      </c>
      <c r="C24" s="41">
        <v>0</v>
      </c>
      <c r="D24" s="41">
        <f t="shared" ref="D24:E24" si="7">SUM(D22:D23)</f>
        <v>0</v>
      </c>
      <c r="E24" s="41">
        <f t="shared" si="7"/>
        <v>0</v>
      </c>
      <c r="F24" s="107">
        <f t="shared" si="0"/>
        <v>0</v>
      </c>
      <c r="G24" s="133">
        <v>0</v>
      </c>
      <c r="H24" s="41">
        <f t="shared" ref="H24:I24" si="8">SUM(H22:H23)</f>
        <v>0</v>
      </c>
      <c r="I24" s="41">
        <f t="shared" si="8"/>
        <v>0</v>
      </c>
      <c r="J24" s="134">
        <f t="shared" si="2"/>
        <v>0</v>
      </c>
    </row>
    <row r="25" spans="1:10" ht="15" customHeight="1" x14ac:dyDescent="0.25">
      <c r="A25" s="6" t="s">
        <v>351</v>
      </c>
      <c r="B25" s="7" t="s">
        <v>212</v>
      </c>
      <c r="C25" s="41">
        <v>0</v>
      </c>
      <c r="D25" s="41">
        <v>0</v>
      </c>
      <c r="E25" s="41">
        <v>0</v>
      </c>
      <c r="F25" s="107">
        <f t="shared" si="0"/>
        <v>0</v>
      </c>
      <c r="G25" s="133">
        <v>0</v>
      </c>
      <c r="H25" s="41">
        <v>0</v>
      </c>
      <c r="I25" s="41">
        <v>0</v>
      </c>
      <c r="J25" s="134">
        <f t="shared" si="2"/>
        <v>0</v>
      </c>
    </row>
    <row r="26" spans="1:10" ht="15" customHeight="1" x14ac:dyDescent="0.25">
      <c r="A26" s="6" t="s">
        <v>352</v>
      </c>
      <c r="B26" s="7" t="s">
        <v>213</v>
      </c>
      <c r="C26" s="41">
        <v>0</v>
      </c>
      <c r="D26" s="41">
        <v>0</v>
      </c>
      <c r="E26" s="41">
        <v>0</v>
      </c>
      <c r="F26" s="107">
        <f t="shared" si="0"/>
        <v>0</v>
      </c>
      <c r="G26" s="133">
        <v>0</v>
      </c>
      <c r="H26" s="41">
        <v>0</v>
      </c>
      <c r="I26" s="41">
        <v>0</v>
      </c>
      <c r="J26" s="134">
        <f t="shared" si="2"/>
        <v>0</v>
      </c>
    </row>
    <row r="27" spans="1:10" ht="15" customHeight="1" x14ac:dyDescent="0.25">
      <c r="A27" s="6" t="s">
        <v>353</v>
      </c>
      <c r="B27" s="7" t="s">
        <v>214</v>
      </c>
      <c r="C27" s="41">
        <v>520000</v>
      </c>
      <c r="D27" s="41">
        <v>0</v>
      </c>
      <c r="E27" s="41">
        <v>0</v>
      </c>
      <c r="F27" s="107">
        <f t="shared" si="0"/>
        <v>520000</v>
      </c>
      <c r="G27" s="133">
        <v>520000</v>
      </c>
      <c r="H27" s="41">
        <v>0</v>
      </c>
      <c r="I27" s="41">
        <v>0</v>
      </c>
      <c r="J27" s="134">
        <f t="shared" si="2"/>
        <v>520000</v>
      </c>
    </row>
    <row r="28" spans="1:10" ht="15" customHeight="1" x14ac:dyDescent="0.25">
      <c r="A28" s="4" t="s">
        <v>354</v>
      </c>
      <c r="B28" s="5" t="s">
        <v>215</v>
      </c>
      <c r="C28" s="38">
        <v>2400000</v>
      </c>
      <c r="D28" s="38">
        <v>0</v>
      </c>
      <c r="E28" s="38">
        <v>0</v>
      </c>
      <c r="F28" s="106">
        <f t="shared" si="0"/>
        <v>2400000</v>
      </c>
      <c r="G28" s="131">
        <v>2400000</v>
      </c>
      <c r="H28" s="38">
        <v>0</v>
      </c>
      <c r="I28" s="38">
        <v>0</v>
      </c>
      <c r="J28" s="132">
        <f t="shared" si="2"/>
        <v>2400000</v>
      </c>
    </row>
    <row r="29" spans="1:10" ht="15" customHeight="1" x14ac:dyDescent="0.25">
      <c r="A29" s="4" t="s">
        <v>355</v>
      </c>
      <c r="B29" s="5" t="s">
        <v>216</v>
      </c>
      <c r="C29" s="38">
        <v>0</v>
      </c>
      <c r="D29" s="38">
        <v>0</v>
      </c>
      <c r="E29" s="38">
        <v>0</v>
      </c>
      <c r="F29" s="106">
        <f t="shared" si="0"/>
        <v>0</v>
      </c>
      <c r="G29" s="131">
        <v>0</v>
      </c>
      <c r="H29" s="38">
        <v>0</v>
      </c>
      <c r="I29" s="38">
        <v>0</v>
      </c>
      <c r="J29" s="132">
        <f t="shared" si="2"/>
        <v>0</v>
      </c>
    </row>
    <row r="30" spans="1:10" ht="15" customHeight="1" x14ac:dyDescent="0.25">
      <c r="A30" s="4" t="s">
        <v>217</v>
      </c>
      <c r="B30" s="5" t="s">
        <v>218</v>
      </c>
      <c r="C30" s="38">
        <v>0</v>
      </c>
      <c r="D30" s="38">
        <v>0</v>
      </c>
      <c r="E30" s="38">
        <v>0</v>
      </c>
      <c r="F30" s="106">
        <f t="shared" si="0"/>
        <v>0</v>
      </c>
      <c r="G30" s="131">
        <v>0</v>
      </c>
      <c r="H30" s="38">
        <v>0</v>
      </c>
      <c r="I30" s="38">
        <v>0</v>
      </c>
      <c r="J30" s="132">
        <f t="shared" si="2"/>
        <v>0</v>
      </c>
    </row>
    <row r="31" spans="1:10" ht="15" customHeight="1" x14ac:dyDescent="0.25">
      <c r="A31" s="4" t="s">
        <v>356</v>
      </c>
      <c r="B31" s="5" t="s">
        <v>219</v>
      </c>
      <c r="C31" s="38">
        <v>0</v>
      </c>
      <c r="D31" s="38">
        <v>0</v>
      </c>
      <c r="E31" s="38">
        <v>0</v>
      </c>
      <c r="F31" s="106">
        <f t="shared" si="0"/>
        <v>0</v>
      </c>
      <c r="G31" s="131">
        <v>0</v>
      </c>
      <c r="H31" s="38">
        <v>0</v>
      </c>
      <c r="I31" s="38">
        <v>0</v>
      </c>
      <c r="J31" s="132">
        <f t="shared" si="2"/>
        <v>0</v>
      </c>
    </row>
    <row r="32" spans="1:10" ht="15" customHeight="1" x14ac:dyDescent="0.25">
      <c r="A32" s="4" t="s">
        <v>357</v>
      </c>
      <c r="B32" s="5" t="s">
        <v>220</v>
      </c>
      <c r="C32" s="38">
        <v>0</v>
      </c>
      <c r="D32" s="38">
        <v>0</v>
      </c>
      <c r="E32" s="38">
        <v>0</v>
      </c>
      <c r="F32" s="106">
        <f t="shared" si="0"/>
        <v>0</v>
      </c>
      <c r="G32" s="131">
        <v>0</v>
      </c>
      <c r="H32" s="38">
        <v>0</v>
      </c>
      <c r="I32" s="38">
        <v>0</v>
      </c>
      <c r="J32" s="132">
        <f t="shared" si="2"/>
        <v>0</v>
      </c>
    </row>
    <row r="33" spans="1:10" ht="15" customHeight="1" x14ac:dyDescent="0.25">
      <c r="A33" s="6" t="s">
        <v>384</v>
      </c>
      <c r="B33" s="7" t="s">
        <v>221</v>
      </c>
      <c r="C33" s="41">
        <f>SUM(C28:C32)</f>
        <v>2400000</v>
      </c>
      <c r="D33" s="41">
        <f t="shared" ref="D33:E33" si="9">SUM(D28:D32)</f>
        <v>0</v>
      </c>
      <c r="E33" s="41">
        <f t="shared" si="9"/>
        <v>0</v>
      </c>
      <c r="F33" s="107">
        <f t="shared" si="0"/>
        <v>2400000</v>
      </c>
      <c r="G33" s="133">
        <f>SUM(G28:G32)</f>
        <v>2400000</v>
      </c>
      <c r="H33" s="41">
        <f t="shared" ref="H33:I33" si="10">SUM(H28:H32)</f>
        <v>0</v>
      </c>
      <c r="I33" s="41">
        <f t="shared" si="10"/>
        <v>0</v>
      </c>
      <c r="J33" s="134">
        <f t="shared" si="2"/>
        <v>2400000</v>
      </c>
    </row>
    <row r="34" spans="1:10" ht="15" customHeight="1" x14ac:dyDescent="0.25">
      <c r="A34" s="6" t="s">
        <v>358</v>
      </c>
      <c r="B34" s="7" t="s">
        <v>222</v>
      </c>
      <c r="C34" s="41">
        <v>15000</v>
      </c>
      <c r="D34" s="41">
        <v>0</v>
      </c>
      <c r="E34" s="41">
        <v>10000</v>
      </c>
      <c r="F34" s="107">
        <f t="shared" si="0"/>
        <v>25000</v>
      </c>
      <c r="G34" s="133">
        <v>15000</v>
      </c>
      <c r="H34" s="41">
        <v>0</v>
      </c>
      <c r="I34" s="41">
        <v>10000</v>
      </c>
      <c r="J34" s="134">
        <f t="shared" si="2"/>
        <v>25000</v>
      </c>
    </row>
    <row r="35" spans="1:10" ht="15" customHeight="1" x14ac:dyDescent="0.25">
      <c r="A35" s="29" t="s">
        <v>385</v>
      </c>
      <c r="B35" s="32" t="s">
        <v>223</v>
      </c>
      <c r="C35" s="54">
        <f>C24+C25+C26+C27+C33+C34</f>
        <v>2935000</v>
      </c>
      <c r="D35" s="54">
        <f t="shared" ref="D35:E35" si="11">D24+D25+D26+D27+D33+D34</f>
        <v>0</v>
      </c>
      <c r="E35" s="54">
        <f t="shared" si="11"/>
        <v>10000</v>
      </c>
      <c r="F35" s="108">
        <f t="shared" si="0"/>
        <v>2945000</v>
      </c>
      <c r="G35" s="135">
        <f>G24+G25+G26+G27+G33+G34</f>
        <v>2935000</v>
      </c>
      <c r="H35" s="54">
        <f t="shared" ref="H35:I35" si="12">H24+H25+H26+H27+H33+H34</f>
        <v>0</v>
      </c>
      <c r="I35" s="54">
        <f t="shared" si="12"/>
        <v>10000</v>
      </c>
      <c r="J35" s="136">
        <f t="shared" si="2"/>
        <v>2945000</v>
      </c>
    </row>
    <row r="36" spans="1:10" ht="15" customHeight="1" x14ac:dyDescent="0.25">
      <c r="A36" s="11" t="s">
        <v>224</v>
      </c>
      <c r="B36" s="5" t="s">
        <v>225</v>
      </c>
      <c r="C36" s="38">
        <v>0</v>
      </c>
      <c r="D36" s="38">
        <v>0</v>
      </c>
      <c r="E36" s="38">
        <v>0</v>
      </c>
      <c r="F36" s="106">
        <f t="shared" si="0"/>
        <v>0</v>
      </c>
      <c r="G36" s="131">
        <v>0</v>
      </c>
      <c r="H36" s="38">
        <v>0</v>
      </c>
      <c r="I36" s="38">
        <v>0</v>
      </c>
      <c r="J36" s="132">
        <f t="shared" si="2"/>
        <v>0</v>
      </c>
    </row>
    <row r="37" spans="1:10" ht="15" customHeight="1" x14ac:dyDescent="0.25">
      <c r="A37" s="11" t="s">
        <v>359</v>
      </c>
      <c r="B37" s="5" t="s">
        <v>226</v>
      </c>
      <c r="C37" s="38">
        <v>0</v>
      </c>
      <c r="D37" s="38">
        <v>0</v>
      </c>
      <c r="E37" s="38">
        <v>0</v>
      </c>
      <c r="F37" s="106">
        <f t="shared" si="0"/>
        <v>0</v>
      </c>
      <c r="G37" s="131">
        <v>0</v>
      </c>
      <c r="H37" s="38">
        <v>0</v>
      </c>
      <c r="I37" s="38">
        <v>0</v>
      </c>
      <c r="J37" s="132">
        <f t="shared" si="2"/>
        <v>0</v>
      </c>
    </row>
    <row r="38" spans="1:10" ht="15" customHeight="1" x14ac:dyDescent="0.25">
      <c r="A38" s="11" t="s">
        <v>360</v>
      </c>
      <c r="B38" s="5" t="s">
        <v>227</v>
      </c>
      <c r="C38" s="38">
        <v>600000</v>
      </c>
      <c r="D38" s="38">
        <v>0</v>
      </c>
      <c r="E38" s="38">
        <v>0</v>
      </c>
      <c r="F38" s="106">
        <f t="shared" si="0"/>
        <v>600000</v>
      </c>
      <c r="G38" s="131">
        <v>600000</v>
      </c>
      <c r="H38" s="38">
        <v>0</v>
      </c>
      <c r="I38" s="38">
        <v>0</v>
      </c>
      <c r="J38" s="132">
        <f t="shared" si="2"/>
        <v>600000</v>
      </c>
    </row>
    <row r="39" spans="1:10" ht="15" customHeight="1" x14ac:dyDescent="0.25">
      <c r="A39" s="11" t="s">
        <v>361</v>
      </c>
      <c r="B39" s="5" t="s">
        <v>228</v>
      </c>
      <c r="C39" s="38">
        <v>2820000</v>
      </c>
      <c r="D39" s="38">
        <v>300000</v>
      </c>
      <c r="E39" s="38">
        <v>0</v>
      </c>
      <c r="F39" s="106">
        <f t="shared" si="0"/>
        <v>3120000</v>
      </c>
      <c r="G39" s="131">
        <v>2820000</v>
      </c>
      <c r="H39" s="38">
        <v>300000</v>
      </c>
      <c r="I39" s="38">
        <v>0</v>
      </c>
      <c r="J39" s="132">
        <f t="shared" si="2"/>
        <v>3120000</v>
      </c>
    </row>
    <row r="40" spans="1:10" ht="15" customHeight="1" x14ac:dyDescent="0.25">
      <c r="A40" s="11" t="s">
        <v>229</v>
      </c>
      <c r="B40" s="5" t="s">
        <v>230</v>
      </c>
      <c r="C40" s="38">
        <v>3500000</v>
      </c>
      <c r="D40" s="38">
        <v>0</v>
      </c>
      <c r="E40" s="38">
        <v>0</v>
      </c>
      <c r="F40" s="106">
        <f t="shared" si="0"/>
        <v>3500000</v>
      </c>
      <c r="G40" s="131">
        <v>3500000</v>
      </c>
      <c r="H40" s="38">
        <v>0</v>
      </c>
      <c r="I40" s="38">
        <v>0</v>
      </c>
      <c r="J40" s="132">
        <f t="shared" si="2"/>
        <v>3500000</v>
      </c>
    </row>
    <row r="41" spans="1:10" ht="15" customHeight="1" x14ac:dyDescent="0.25">
      <c r="A41" s="11" t="s">
        <v>231</v>
      </c>
      <c r="B41" s="5" t="s">
        <v>232</v>
      </c>
      <c r="C41" s="38">
        <v>0</v>
      </c>
      <c r="D41" s="38">
        <v>0</v>
      </c>
      <c r="E41" s="38">
        <v>0</v>
      </c>
      <c r="F41" s="106">
        <f t="shared" si="0"/>
        <v>0</v>
      </c>
      <c r="G41" s="131">
        <v>0</v>
      </c>
      <c r="H41" s="38">
        <v>0</v>
      </c>
      <c r="I41" s="38">
        <v>0</v>
      </c>
      <c r="J41" s="132">
        <f t="shared" si="2"/>
        <v>0</v>
      </c>
    </row>
    <row r="42" spans="1:10" ht="15" customHeight="1" x14ac:dyDescent="0.25">
      <c r="A42" s="11" t="s">
        <v>233</v>
      </c>
      <c r="B42" s="5" t="s">
        <v>234</v>
      </c>
      <c r="C42" s="38">
        <v>0</v>
      </c>
      <c r="D42" s="38">
        <v>0</v>
      </c>
      <c r="E42" s="38">
        <v>0</v>
      </c>
      <c r="F42" s="106">
        <f t="shared" si="0"/>
        <v>0</v>
      </c>
      <c r="G42" s="131">
        <v>0</v>
      </c>
      <c r="H42" s="38">
        <v>0</v>
      </c>
      <c r="I42" s="38">
        <v>0</v>
      </c>
      <c r="J42" s="132">
        <f t="shared" si="2"/>
        <v>0</v>
      </c>
    </row>
    <row r="43" spans="1:10" ht="15" customHeight="1" x14ac:dyDescent="0.25">
      <c r="A43" s="11" t="s">
        <v>362</v>
      </c>
      <c r="B43" s="5" t="s">
        <v>235</v>
      </c>
      <c r="C43" s="38">
        <v>0</v>
      </c>
      <c r="D43" s="38">
        <v>0</v>
      </c>
      <c r="E43" s="38">
        <v>0</v>
      </c>
      <c r="F43" s="106">
        <f t="shared" si="0"/>
        <v>0</v>
      </c>
      <c r="G43" s="131">
        <v>0</v>
      </c>
      <c r="H43" s="38">
        <v>0</v>
      </c>
      <c r="I43" s="38">
        <v>0</v>
      </c>
      <c r="J43" s="132">
        <f t="shared" si="2"/>
        <v>0</v>
      </c>
    </row>
    <row r="44" spans="1:10" ht="15" customHeight="1" x14ac:dyDescent="0.25">
      <c r="A44" s="11" t="s">
        <v>363</v>
      </c>
      <c r="B44" s="5" t="s">
        <v>236</v>
      </c>
      <c r="C44" s="38">
        <v>0</v>
      </c>
      <c r="D44" s="38">
        <v>0</v>
      </c>
      <c r="E44" s="38">
        <v>0</v>
      </c>
      <c r="F44" s="106">
        <f t="shared" si="0"/>
        <v>0</v>
      </c>
      <c r="G44" s="131">
        <v>0</v>
      </c>
      <c r="H44" s="38">
        <v>0</v>
      </c>
      <c r="I44" s="38">
        <v>0</v>
      </c>
      <c r="J44" s="132">
        <f t="shared" si="2"/>
        <v>0</v>
      </c>
    </row>
    <row r="45" spans="1:10" ht="15" customHeight="1" x14ac:dyDescent="0.25">
      <c r="A45" s="11" t="s">
        <v>445</v>
      </c>
      <c r="B45" s="5" t="s">
        <v>237</v>
      </c>
      <c r="C45" s="38">
        <v>0</v>
      </c>
      <c r="D45" s="38"/>
      <c r="E45" s="38"/>
      <c r="F45" s="106"/>
      <c r="G45" s="131">
        <v>0</v>
      </c>
      <c r="H45" s="38"/>
      <c r="I45" s="38"/>
      <c r="J45" s="132"/>
    </row>
    <row r="46" spans="1:10" ht="15" customHeight="1" x14ac:dyDescent="0.25">
      <c r="A46" s="11" t="s">
        <v>364</v>
      </c>
      <c r="B46" s="5" t="s">
        <v>444</v>
      </c>
      <c r="C46" s="38">
        <v>0</v>
      </c>
      <c r="D46" s="38">
        <v>0</v>
      </c>
      <c r="E46" s="38">
        <v>0</v>
      </c>
      <c r="F46" s="106">
        <f t="shared" si="0"/>
        <v>0</v>
      </c>
      <c r="G46" s="131">
        <v>0</v>
      </c>
      <c r="H46" s="38">
        <v>0</v>
      </c>
      <c r="I46" s="38">
        <v>0</v>
      </c>
      <c r="J46" s="132">
        <f t="shared" ref="J46:J69" si="13">SUM(G46:I46)</f>
        <v>0</v>
      </c>
    </row>
    <row r="47" spans="1:10" ht="15" customHeight="1" x14ac:dyDescent="0.25">
      <c r="A47" s="31" t="s">
        <v>386</v>
      </c>
      <c r="B47" s="32" t="s">
        <v>238</v>
      </c>
      <c r="C47" s="54">
        <f>SUM(C36:C46)</f>
        <v>6920000</v>
      </c>
      <c r="D47" s="54">
        <f t="shared" ref="D47:E47" si="14">SUM(D36:D46)</f>
        <v>300000</v>
      </c>
      <c r="E47" s="54">
        <f t="shared" si="14"/>
        <v>0</v>
      </c>
      <c r="F47" s="108">
        <f t="shared" si="0"/>
        <v>7220000</v>
      </c>
      <c r="G47" s="135">
        <f>SUM(G36:G46)</f>
        <v>6920000</v>
      </c>
      <c r="H47" s="54">
        <f t="shared" ref="H47:I47" si="15">SUM(H36:H46)</f>
        <v>300000</v>
      </c>
      <c r="I47" s="54">
        <f t="shared" si="15"/>
        <v>0</v>
      </c>
      <c r="J47" s="136">
        <f t="shared" si="13"/>
        <v>7220000</v>
      </c>
    </row>
    <row r="48" spans="1:10" ht="15" customHeight="1" x14ac:dyDescent="0.25">
      <c r="A48" s="11" t="s">
        <v>247</v>
      </c>
      <c r="B48" s="5" t="s">
        <v>248</v>
      </c>
      <c r="C48" s="38">
        <v>0</v>
      </c>
      <c r="D48" s="38">
        <v>0</v>
      </c>
      <c r="E48" s="38">
        <v>0</v>
      </c>
      <c r="F48" s="106">
        <f t="shared" si="0"/>
        <v>0</v>
      </c>
      <c r="G48" s="131">
        <v>0</v>
      </c>
      <c r="H48" s="38">
        <v>0</v>
      </c>
      <c r="I48" s="38">
        <v>0</v>
      </c>
      <c r="J48" s="132">
        <f t="shared" si="13"/>
        <v>0</v>
      </c>
    </row>
    <row r="49" spans="1:10" ht="15" customHeight="1" x14ac:dyDescent="0.25">
      <c r="A49" s="4" t="s">
        <v>368</v>
      </c>
      <c r="B49" s="5" t="s">
        <v>249</v>
      </c>
      <c r="C49" s="38">
        <v>0</v>
      </c>
      <c r="D49" s="38">
        <v>0</v>
      </c>
      <c r="E49" s="38">
        <v>0</v>
      </c>
      <c r="F49" s="106">
        <f t="shared" si="0"/>
        <v>0</v>
      </c>
      <c r="G49" s="131">
        <v>0</v>
      </c>
      <c r="H49" s="38">
        <v>0</v>
      </c>
      <c r="I49" s="38">
        <v>0</v>
      </c>
      <c r="J49" s="132">
        <f t="shared" si="13"/>
        <v>0</v>
      </c>
    </row>
    <row r="50" spans="1:10" ht="15" customHeight="1" x14ac:dyDescent="0.25">
      <c r="A50" s="11" t="s">
        <v>369</v>
      </c>
      <c r="B50" s="5" t="s">
        <v>419</v>
      </c>
      <c r="C50" s="38">
        <v>0</v>
      </c>
      <c r="D50" s="38">
        <v>0</v>
      </c>
      <c r="E50" s="38">
        <v>0</v>
      </c>
      <c r="F50" s="106">
        <f t="shared" si="0"/>
        <v>0</v>
      </c>
      <c r="G50" s="131">
        <v>0</v>
      </c>
      <c r="H50" s="38">
        <v>0</v>
      </c>
      <c r="I50" s="38">
        <v>0</v>
      </c>
      <c r="J50" s="132">
        <f t="shared" si="13"/>
        <v>0</v>
      </c>
    </row>
    <row r="51" spans="1:10" ht="15" customHeight="1" x14ac:dyDescent="0.25">
      <c r="A51" s="29" t="s">
        <v>388</v>
      </c>
      <c r="B51" s="32" t="s">
        <v>250</v>
      </c>
      <c r="C51" s="54">
        <f>SUM(C48:C50)</f>
        <v>0</v>
      </c>
      <c r="D51" s="54">
        <f t="shared" ref="D51:E51" si="16">SUM(D48:D50)</f>
        <v>0</v>
      </c>
      <c r="E51" s="54">
        <f t="shared" si="16"/>
        <v>0</v>
      </c>
      <c r="F51" s="108">
        <f t="shared" si="0"/>
        <v>0</v>
      </c>
      <c r="G51" s="135">
        <f>SUM(G48:G50)</f>
        <v>0</v>
      </c>
      <c r="H51" s="54">
        <f t="shared" ref="H51:I51" si="17">SUM(H48:H50)</f>
        <v>0</v>
      </c>
      <c r="I51" s="54">
        <f t="shared" si="17"/>
        <v>0</v>
      </c>
      <c r="J51" s="136">
        <f t="shared" si="13"/>
        <v>0</v>
      </c>
    </row>
    <row r="52" spans="1:10" ht="15" customHeight="1" x14ac:dyDescent="0.25">
      <c r="A52" s="84" t="s">
        <v>9</v>
      </c>
      <c r="B52" s="88"/>
      <c r="C52" s="89">
        <f>C21+C35+C47+C51</f>
        <v>131772888</v>
      </c>
      <c r="D52" s="89">
        <f t="shared" ref="D52:E52" si="18">D21+D35+D47+D51</f>
        <v>300000</v>
      </c>
      <c r="E52" s="89">
        <f t="shared" si="18"/>
        <v>10000</v>
      </c>
      <c r="F52" s="109">
        <f t="shared" si="0"/>
        <v>132082888</v>
      </c>
      <c r="G52" s="137">
        <f>G21+G35+G47+G51</f>
        <v>131772888</v>
      </c>
      <c r="H52" s="89">
        <f t="shared" ref="H52:I52" si="19">H21+H35+H47+H51</f>
        <v>300000</v>
      </c>
      <c r="I52" s="89">
        <f t="shared" si="19"/>
        <v>10000</v>
      </c>
      <c r="J52" s="138">
        <f t="shared" si="13"/>
        <v>132082888</v>
      </c>
    </row>
    <row r="53" spans="1:10" ht="15" customHeight="1" x14ac:dyDescent="0.25">
      <c r="A53" s="4" t="s">
        <v>201</v>
      </c>
      <c r="B53" s="5" t="s">
        <v>202</v>
      </c>
      <c r="C53" s="38">
        <v>0</v>
      </c>
      <c r="D53" s="38">
        <v>0</v>
      </c>
      <c r="E53" s="38">
        <v>0</v>
      </c>
      <c r="F53" s="106">
        <f t="shared" si="0"/>
        <v>0</v>
      </c>
      <c r="G53" s="131">
        <v>0</v>
      </c>
      <c r="H53" s="38">
        <v>0</v>
      </c>
      <c r="I53" s="38">
        <v>0</v>
      </c>
      <c r="J53" s="132">
        <f t="shared" si="13"/>
        <v>0</v>
      </c>
    </row>
    <row r="54" spans="1:10" ht="15" customHeight="1" x14ac:dyDescent="0.25">
      <c r="A54" s="4" t="s">
        <v>203</v>
      </c>
      <c r="B54" s="5" t="s">
        <v>204</v>
      </c>
      <c r="C54" s="38">
        <v>0</v>
      </c>
      <c r="D54" s="38">
        <v>0</v>
      </c>
      <c r="E54" s="38">
        <v>0</v>
      </c>
      <c r="F54" s="106">
        <f t="shared" si="0"/>
        <v>0</v>
      </c>
      <c r="G54" s="131">
        <v>0</v>
      </c>
      <c r="H54" s="38">
        <v>0</v>
      </c>
      <c r="I54" s="38">
        <v>0</v>
      </c>
      <c r="J54" s="132">
        <f t="shared" si="13"/>
        <v>0</v>
      </c>
    </row>
    <row r="55" spans="1:10" ht="15" customHeight="1" x14ac:dyDescent="0.25">
      <c r="A55" s="4" t="s">
        <v>346</v>
      </c>
      <c r="B55" s="5" t="s">
        <v>205</v>
      </c>
      <c r="C55" s="38">
        <v>0</v>
      </c>
      <c r="D55" s="38">
        <v>0</v>
      </c>
      <c r="E55" s="38">
        <v>0</v>
      </c>
      <c r="F55" s="106">
        <f t="shared" si="0"/>
        <v>0</v>
      </c>
      <c r="G55" s="131">
        <v>0</v>
      </c>
      <c r="H55" s="38">
        <v>0</v>
      </c>
      <c r="I55" s="38">
        <v>0</v>
      </c>
      <c r="J55" s="132">
        <f t="shared" si="13"/>
        <v>0</v>
      </c>
    </row>
    <row r="56" spans="1:10" ht="15" customHeight="1" x14ac:dyDescent="0.25">
      <c r="A56" s="4" t="s">
        <v>347</v>
      </c>
      <c r="B56" s="5" t="s">
        <v>206</v>
      </c>
      <c r="C56" s="38">
        <v>0</v>
      </c>
      <c r="D56" s="38">
        <v>0</v>
      </c>
      <c r="E56" s="38">
        <v>0</v>
      </c>
      <c r="F56" s="106">
        <f t="shared" si="0"/>
        <v>0</v>
      </c>
      <c r="G56" s="131">
        <v>0</v>
      </c>
      <c r="H56" s="38">
        <v>0</v>
      </c>
      <c r="I56" s="38">
        <v>0</v>
      </c>
      <c r="J56" s="132">
        <f t="shared" si="13"/>
        <v>0</v>
      </c>
    </row>
    <row r="57" spans="1:10" ht="15" customHeight="1" x14ac:dyDescent="0.25">
      <c r="A57" s="4" t="s">
        <v>348</v>
      </c>
      <c r="B57" s="5" t="s">
        <v>207</v>
      </c>
      <c r="C57" s="38">
        <v>20585143</v>
      </c>
      <c r="D57" s="38">
        <v>0</v>
      </c>
      <c r="E57" s="38">
        <v>0</v>
      </c>
      <c r="F57" s="106">
        <f t="shared" si="0"/>
        <v>20585143</v>
      </c>
      <c r="G57" s="131">
        <v>20585143</v>
      </c>
      <c r="H57" s="38">
        <v>0</v>
      </c>
      <c r="I57" s="38">
        <v>0</v>
      </c>
      <c r="J57" s="132">
        <f t="shared" si="13"/>
        <v>20585143</v>
      </c>
    </row>
    <row r="58" spans="1:10" ht="15" customHeight="1" x14ac:dyDescent="0.25">
      <c r="A58" s="29" t="s">
        <v>382</v>
      </c>
      <c r="B58" s="32" t="s">
        <v>208</v>
      </c>
      <c r="C58" s="41">
        <f>SUM(C53:C57)</f>
        <v>20585143</v>
      </c>
      <c r="D58" s="41">
        <f t="shared" ref="D58:E58" si="20">SUM(D53:D57)</f>
        <v>0</v>
      </c>
      <c r="E58" s="41">
        <f t="shared" si="20"/>
        <v>0</v>
      </c>
      <c r="F58" s="107">
        <f t="shared" si="0"/>
        <v>20585143</v>
      </c>
      <c r="G58" s="133">
        <f>SUM(G53:G57)</f>
        <v>20585143</v>
      </c>
      <c r="H58" s="41">
        <f t="shared" ref="H58:I58" si="21">SUM(H53:H57)</f>
        <v>0</v>
      </c>
      <c r="I58" s="41">
        <f t="shared" si="21"/>
        <v>0</v>
      </c>
      <c r="J58" s="134">
        <f t="shared" si="13"/>
        <v>20585143</v>
      </c>
    </row>
    <row r="59" spans="1:10" ht="15" customHeight="1" x14ac:dyDescent="0.25">
      <c r="A59" s="11" t="s">
        <v>365</v>
      </c>
      <c r="B59" s="5" t="s">
        <v>239</v>
      </c>
      <c r="C59" s="38">
        <v>0</v>
      </c>
      <c r="D59" s="38">
        <v>0</v>
      </c>
      <c r="E59" s="38">
        <v>0</v>
      </c>
      <c r="F59" s="106">
        <f t="shared" si="0"/>
        <v>0</v>
      </c>
      <c r="G59" s="131">
        <v>0</v>
      </c>
      <c r="H59" s="38">
        <v>0</v>
      </c>
      <c r="I59" s="38">
        <v>0</v>
      </c>
      <c r="J59" s="132">
        <f t="shared" si="13"/>
        <v>0</v>
      </c>
    </row>
    <row r="60" spans="1:10" ht="15" customHeight="1" x14ac:dyDescent="0.25">
      <c r="A60" s="11" t="s">
        <v>366</v>
      </c>
      <c r="B60" s="5" t="s">
        <v>240</v>
      </c>
      <c r="C60" s="38">
        <v>0</v>
      </c>
      <c r="D60" s="38">
        <v>0</v>
      </c>
      <c r="E60" s="38">
        <v>0</v>
      </c>
      <c r="F60" s="106">
        <f t="shared" si="0"/>
        <v>0</v>
      </c>
      <c r="G60" s="131">
        <v>0</v>
      </c>
      <c r="H60" s="38">
        <v>0</v>
      </c>
      <c r="I60" s="38">
        <v>0</v>
      </c>
      <c r="J60" s="132">
        <f t="shared" si="13"/>
        <v>0</v>
      </c>
    </row>
    <row r="61" spans="1:10" ht="15" customHeight="1" x14ac:dyDescent="0.25">
      <c r="A61" s="11" t="s">
        <v>241</v>
      </c>
      <c r="B61" s="5" t="s">
        <v>242</v>
      </c>
      <c r="C61" s="38">
        <v>0</v>
      </c>
      <c r="D61" s="38">
        <v>0</v>
      </c>
      <c r="E61" s="38">
        <v>0</v>
      </c>
      <c r="F61" s="106">
        <f t="shared" si="0"/>
        <v>0</v>
      </c>
      <c r="G61" s="131">
        <v>0</v>
      </c>
      <c r="H61" s="38">
        <v>0</v>
      </c>
      <c r="I61" s="38">
        <v>0</v>
      </c>
      <c r="J61" s="132">
        <f t="shared" si="13"/>
        <v>0</v>
      </c>
    </row>
    <row r="62" spans="1:10" ht="15" customHeight="1" x14ac:dyDescent="0.25">
      <c r="A62" s="11" t="s">
        <v>367</v>
      </c>
      <c r="B62" s="5" t="s">
        <v>243</v>
      </c>
      <c r="C62" s="38">
        <v>0</v>
      </c>
      <c r="D62" s="38">
        <v>0</v>
      </c>
      <c r="E62" s="38">
        <v>0</v>
      </c>
      <c r="F62" s="106">
        <f t="shared" si="0"/>
        <v>0</v>
      </c>
      <c r="G62" s="131">
        <v>0</v>
      </c>
      <c r="H62" s="38">
        <v>0</v>
      </c>
      <c r="I62" s="38">
        <v>0</v>
      </c>
      <c r="J62" s="132">
        <f t="shared" si="13"/>
        <v>0</v>
      </c>
    </row>
    <row r="63" spans="1:10" ht="15" customHeight="1" x14ac:dyDescent="0.25">
      <c r="A63" s="11" t="s">
        <v>244</v>
      </c>
      <c r="B63" s="5" t="s">
        <v>245</v>
      </c>
      <c r="C63" s="38">
        <v>0</v>
      </c>
      <c r="D63" s="38">
        <v>0</v>
      </c>
      <c r="E63" s="38">
        <v>0</v>
      </c>
      <c r="F63" s="106">
        <f t="shared" si="0"/>
        <v>0</v>
      </c>
      <c r="G63" s="131">
        <v>0</v>
      </c>
      <c r="H63" s="38">
        <v>0</v>
      </c>
      <c r="I63" s="38">
        <v>0</v>
      </c>
      <c r="J63" s="132">
        <f t="shared" si="13"/>
        <v>0</v>
      </c>
    </row>
    <row r="64" spans="1:10" ht="15" customHeight="1" x14ac:dyDescent="0.25">
      <c r="A64" s="29" t="s">
        <v>387</v>
      </c>
      <c r="B64" s="32" t="s">
        <v>246</v>
      </c>
      <c r="C64" s="41">
        <f>SUM(C59:C63)</f>
        <v>0</v>
      </c>
      <c r="D64" s="41">
        <f t="shared" ref="D64:E64" si="22">SUM(D59:D63)</f>
        <v>0</v>
      </c>
      <c r="E64" s="41">
        <f t="shared" si="22"/>
        <v>0</v>
      </c>
      <c r="F64" s="107">
        <f t="shared" si="0"/>
        <v>0</v>
      </c>
      <c r="G64" s="133">
        <f>SUM(G59:G63)</f>
        <v>0</v>
      </c>
      <c r="H64" s="41">
        <f t="shared" ref="H64:I64" si="23">SUM(H59:H63)</f>
        <v>0</v>
      </c>
      <c r="I64" s="41">
        <f t="shared" si="23"/>
        <v>0</v>
      </c>
      <c r="J64" s="134">
        <f t="shared" si="13"/>
        <v>0</v>
      </c>
    </row>
    <row r="65" spans="1:10" ht="15" customHeight="1" x14ac:dyDescent="0.25">
      <c r="A65" s="11" t="s">
        <v>251</v>
      </c>
      <c r="B65" s="5" t="s">
        <v>252</v>
      </c>
      <c r="C65" s="38">
        <v>0</v>
      </c>
      <c r="D65" s="38">
        <v>0</v>
      </c>
      <c r="E65" s="38">
        <v>0</v>
      </c>
      <c r="F65" s="106">
        <f t="shared" si="0"/>
        <v>0</v>
      </c>
      <c r="G65" s="131">
        <v>0</v>
      </c>
      <c r="H65" s="38">
        <v>0</v>
      </c>
      <c r="I65" s="38">
        <v>0</v>
      </c>
      <c r="J65" s="132">
        <f t="shared" si="13"/>
        <v>0</v>
      </c>
    </row>
    <row r="66" spans="1:10" ht="15" customHeight="1" x14ac:dyDescent="0.25">
      <c r="A66" s="4" t="s">
        <v>370</v>
      </c>
      <c r="B66" s="5" t="s">
        <v>253</v>
      </c>
      <c r="C66" s="38">
        <v>0</v>
      </c>
      <c r="D66" s="38">
        <v>0</v>
      </c>
      <c r="E66" s="38">
        <v>0</v>
      </c>
      <c r="F66" s="106">
        <f t="shared" si="0"/>
        <v>0</v>
      </c>
      <c r="G66" s="131">
        <v>0</v>
      </c>
      <c r="H66" s="38">
        <v>0</v>
      </c>
      <c r="I66" s="38">
        <v>0</v>
      </c>
      <c r="J66" s="132">
        <f t="shared" si="13"/>
        <v>0</v>
      </c>
    </row>
    <row r="67" spans="1:10" ht="15" customHeight="1" x14ac:dyDescent="0.25">
      <c r="A67" s="11" t="s">
        <v>371</v>
      </c>
      <c r="B67" s="5" t="s">
        <v>254</v>
      </c>
      <c r="C67" s="38">
        <v>0</v>
      </c>
      <c r="D67" s="38">
        <v>0</v>
      </c>
      <c r="E67" s="38">
        <v>0</v>
      </c>
      <c r="F67" s="106">
        <f t="shared" si="0"/>
        <v>0</v>
      </c>
      <c r="G67" s="131">
        <v>0</v>
      </c>
      <c r="H67" s="38">
        <v>0</v>
      </c>
      <c r="I67" s="38">
        <v>0</v>
      </c>
      <c r="J67" s="132">
        <f t="shared" si="13"/>
        <v>0</v>
      </c>
    </row>
    <row r="68" spans="1:10" ht="15" customHeight="1" x14ac:dyDescent="0.25">
      <c r="A68" s="29" t="s">
        <v>390</v>
      </c>
      <c r="B68" s="32" t="s">
        <v>255</v>
      </c>
      <c r="C68" s="41">
        <f>SUM(C65:C67)</f>
        <v>0</v>
      </c>
      <c r="D68" s="41">
        <f t="shared" ref="D68:E68" si="24">SUM(D65:D67)</f>
        <v>0</v>
      </c>
      <c r="E68" s="41">
        <f t="shared" si="24"/>
        <v>0</v>
      </c>
      <c r="F68" s="107">
        <f t="shared" si="0"/>
        <v>0</v>
      </c>
      <c r="G68" s="133">
        <f>SUM(G65:G67)</f>
        <v>0</v>
      </c>
      <c r="H68" s="41">
        <f t="shared" ref="H68:I68" si="25">SUM(H65:H67)</f>
        <v>0</v>
      </c>
      <c r="I68" s="41">
        <f t="shared" si="25"/>
        <v>0</v>
      </c>
      <c r="J68" s="134">
        <f t="shared" si="13"/>
        <v>0</v>
      </c>
    </row>
    <row r="69" spans="1:10" ht="15" customHeight="1" x14ac:dyDescent="0.25">
      <c r="A69" s="84" t="s">
        <v>10</v>
      </c>
      <c r="B69" s="88"/>
      <c r="C69" s="89">
        <f>C58+C64+C68</f>
        <v>20585143</v>
      </c>
      <c r="D69" s="89">
        <f t="shared" ref="D69:E69" si="26">D58+D64+D68</f>
        <v>0</v>
      </c>
      <c r="E69" s="89">
        <f t="shared" si="26"/>
        <v>0</v>
      </c>
      <c r="F69" s="109">
        <f t="shared" si="0"/>
        <v>20585143</v>
      </c>
      <c r="G69" s="137">
        <f>G58+G64+G68</f>
        <v>20585143</v>
      </c>
      <c r="H69" s="89">
        <f t="shared" ref="H69:I69" si="27">H58+H64+H68</f>
        <v>0</v>
      </c>
      <c r="I69" s="89">
        <f t="shared" si="27"/>
        <v>0</v>
      </c>
      <c r="J69" s="138">
        <f t="shared" si="13"/>
        <v>20585143</v>
      </c>
    </row>
    <row r="70" spans="1:10" ht="15" customHeight="1" x14ac:dyDescent="0.25">
      <c r="A70" s="65" t="s">
        <v>389</v>
      </c>
      <c r="B70" s="59" t="s">
        <v>256</v>
      </c>
      <c r="C70" s="61">
        <f>C21+C35+C47+C51+C58+C64+C68</f>
        <v>152358031</v>
      </c>
      <c r="D70" s="61">
        <f t="shared" ref="D70:E70" si="28">D21+D35+D47+D51+D58+D64+D68</f>
        <v>300000</v>
      </c>
      <c r="E70" s="61">
        <f t="shared" si="28"/>
        <v>10000</v>
      </c>
      <c r="F70" s="110">
        <f>SUM(C70:E70)</f>
        <v>152668031</v>
      </c>
      <c r="G70" s="139">
        <f>G21+G35+G47+G51+G58+G64+G68</f>
        <v>152358031</v>
      </c>
      <c r="H70" s="61">
        <f t="shared" ref="H70:I70" si="29">H21+H35+H47+H51+H58+H64+H68</f>
        <v>300000</v>
      </c>
      <c r="I70" s="61">
        <f t="shared" si="29"/>
        <v>10000</v>
      </c>
      <c r="J70" s="140">
        <f>SUM(G70:I70)</f>
        <v>152668031</v>
      </c>
    </row>
    <row r="71" spans="1:10" ht="15" customHeight="1" x14ac:dyDescent="0.25">
      <c r="A71" s="90" t="s">
        <v>11</v>
      </c>
      <c r="B71" s="91"/>
      <c r="C71" s="92">
        <f>C52-'1A. melléklet'!C76</f>
        <v>50460859</v>
      </c>
      <c r="D71" s="92">
        <f>D52-'1A. melléklet'!D76</f>
        <v>-200000</v>
      </c>
      <c r="E71" s="92">
        <f>E52-'1A. melléklet'!E76</f>
        <v>-3000</v>
      </c>
      <c r="F71" s="111">
        <f>SUM(C71:E71)</f>
        <v>50257859</v>
      </c>
      <c r="G71" s="141">
        <f>G52-'1A. melléklet'!G76</f>
        <v>6565027</v>
      </c>
      <c r="H71" s="92">
        <f>H52-'1A. melléklet'!H76</f>
        <v>-200000</v>
      </c>
      <c r="I71" s="92">
        <f>I52-'1A. melléklet'!I76</f>
        <v>-3000</v>
      </c>
      <c r="J71" s="142">
        <f>SUM(G71:I71)</f>
        <v>6362027</v>
      </c>
    </row>
    <row r="72" spans="1:10" ht="15" customHeight="1" x14ac:dyDescent="0.25">
      <c r="A72" s="90" t="s">
        <v>12</v>
      </c>
      <c r="B72" s="91"/>
      <c r="C72" s="92">
        <f>C69-'1A. melléklet'!C100</f>
        <v>-112000109</v>
      </c>
      <c r="D72" s="92">
        <f>D69-'1A. melléklet'!D100</f>
        <v>0</v>
      </c>
      <c r="E72" s="92">
        <f>E69-'1A. melléklet'!E100</f>
        <v>0</v>
      </c>
      <c r="F72" s="111">
        <f>SUM(C72:E72)</f>
        <v>-112000109</v>
      </c>
      <c r="G72" s="141">
        <f>G69-'1A. melléklet'!G100</f>
        <v>-112000109</v>
      </c>
      <c r="H72" s="92">
        <f>H69-'1A. melléklet'!H100</f>
        <v>0</v>
      </c>
      <c r="I72" s="92">
        <f>I69-'1A. melléklet'!I100</f>
        <v>0</v>
      </c>
      <c r="J72" s="142">
        <f>SUM(G72:I72)</f>
        <v>-112000109</v>
      </c>
    </row>
    <row r="73" spans="1:10" ht="15" customHeight="1" x14ac:dyDescent="0.25">
      <c r="A73" s="27" t="s">
        <v>372</v>
      </c>
      <c r="B73" s="4" t="s">
        <v>257</v>
      </c>
      <c r="C73" s="38">
        <v>0</v>
      </c>
      <c r="D73" s="38">
        <v>0</v>
      </c>
      <c r="E73" s="38">
        <v>0</v>
      </c>
      <c r="F73" s="106">
        <f t="shared" si="0"/>
        <v>0</v>
      </c>
      <c r="G73" s="131">
        <v>0</v>
      </c>
      <c r="H73" s="38">
        <v>0</v>
      </c>
      <c r="I73" s="38">
        <v>0</v>
      </c>
      <c r="J73" s="132">
        <f t="shared" ref="J73:J99" si="30">SUM(G73:I73)</f>
        <v>0</v>
      </c>
    </row>
    <row r="74" spans="1:10" ht="15" customHeight="1" x14ac:dyDescent="0.25">
      <c r="A74" s="11" t="s">
        <v>258</v>
      </c>
      <c r="B74" s="4" t="s">
        <v>259</v>
      </c>
      <c r="C74" s="38">
        <v>0</v>
      </c>
      <c r="D74" s="38">
        <v>0</v>
      </c>
      <c r="E74" s="38">
        <v>0</v>
      </c>
      <c r="F74" s="106">
        <f t="shared" si="0"/>
        <v>0</v>
      </c>
      <c r="G74" s="131">
        <v>0</v>
      </c>
      <c r="H74" s="38">
        <v>0</v>
      </c>
      <c r="I74" s="38">
        <v>0</v>
      </c>
      <c r="J74" s="132">
        <f t="shared" si="30"/>
        <v>0</v>
      </c>
    </row>
    <row r="75" spans="1:10" ht="15" customHeight="1" x14ac:dyDescent="0.25">
      <c r="A75" s="27" t="s">
        <v>373</v>
      </c>
      <c r="B75" s="4" t="s">
        <v>260</v>
      </c>
      <c r="C75" s="38">
        <v>0</v>
      </c>
      <c r="D75" s="38">
        <v>0</v>
      </c>
      <c r="E75" s="38">
        <v>0</v>
      </c>
      <c r="F75" s="106">
        <f t="shared" ref="F75:F99" si="31">SUM(C75:E75)</f>
        <v>0</v>
      </c>
      <c r="G75" s="131">
        <v>0</v>
      </c>
      <c r="H75" s="38">
        <v>0</v>
      </c>
      <c r="I75" s="38">
        <v>0</v>
      </c>
      <c r="J75" s="132">
        <f t="shared" si="30"/>
        <v>0</v>
      </c>
    </row>
    <row r="76" spans="1:10" ht="15" customHeight="1" x14ac:dyDescent="0.25">
      <c r="A76" s="13" t="s">
        <v>391</v>
      </c>
      <c r="B76" s="6" t="s">
        <v>261</v>
      </c>
      <c r="C76" s="41">
        <v>0</v>
      </c>
      <c r="D76" s="41">
        <f t="shared" ref="D76:E76" si="32">SUM(D73:D75)</f>
        <v>0</v>
      </c>
      <c r="E76" s="41">
        <f t="shared" si="32"/>
        <v>0</v>
      </c>
      <c r="F76" s="107">
        <f t="shared" si="31"/>
        <v>0</v>
      </c>
      <c r="G76" s="133">
        <v>0</v>
      </c>
      <c r="H76" s="41">
        <f t="shared" ref="H76:I76" si="33">SUM(H73:H75)</f>
        <v>0</v>
      </c>
      <c r="I76" s="41">
        <f t="shared" si="33"/>
        <v>0</v>
      </c>
      <c r="J76" s="134">
        <f t="shared" si="30"/>
        <v>0</v>
      </c>
    </row>
    <row r="77" spans="1:10" ht="15" customHeight="1" x14ac:dyDescent="0.25">
      <c r="A77" s="11" t="s">
        <v>374</v>
      </c>
      <c r="B77" s="4" t="s">
        <v>262</v>
      </c>
      <c r="C77" s="38">
        <v>0</v>
      </c>
      <c r="D77" s="38">
        <v>0</v>
      </c>
      <c r="E77" s="38">
        <v>0</v>
      </c>
      <c r="F77" s="106">
        <f t="shared" si="31"/>
        <v>0</v>
      </c>
      <c r="G77" s="131">
        <v>0</v>
      </c>
      <c r="H77" s="38">
        <v>0</v>
      </c>
      <c r="I77" s="38">
        <v>0</v>
      </c>
      <c r="J77" s="132">
        <f t="shared" si="30"/>
        <v>0</v>
      </c>
    </row>
    <row r="78" spans="1:10" ht="15" customHeight="1" x14ac:dyDescent="0.25">
      <c r="A78" s="27" t="s">
        <v>263</v>
      </c>
      <c r="B78" s="4" t="s">
        <v>264</v>
      </c>
      <c r="C78" s="38">
        <v>0</v>
      </c>
      <c r="D78" s="38">
        <v>0</v>
      </c>
      <c r="E78" s="38">
        <v>0</v>
      </c>
      <c r="F78" s="106">
        <f t="shared" si="31"/>
        <v>0</v>
      </c>
      <c r="G78" s="131">
        <v>0</v>
      </c>
      <c r="H78" s="38">
        <v>0</v>
      </c>
      <c r="I78" s="38">
        <v>0</v>
      </c>
      <c r="J78" s="132">
        <f t="shared" si="30"/>
        <v>0</v>
      </c>
    </row>
    <row r="79" spans="1:10" ht="15" customHeight="1" x14ac:dyDescent="0.25">
      <c r="A79" s="11" t="s">
        <v>375</v>
      </c>
      <c r="B79" s="4" t="s">
        <v>265</v>
      </c>
      <c r="C79" s="38">
        <v>0</v>
      </c>
      <c r="D79" s="38">
        <v>0</v>
      </c>
      <c r="E79" s="38">
        <v>0</v>
      </c>
      <c r="F79" s="106">
        <f t="shared" si="31"/>
        <v>0</v>
      </c>
      <c r="G79" s="131">
        <v>0</v>
      </c>
      <c r="H79" s="38">
        <v>0</v>
      </c>
      <c r="I79" s="38">
        <v>0</v>
      </c>
      <c r="J79" s="132">
        <f t="shared" si="30"/>
        <v>0</v>
      </c>
    </row>
    <row r="80" spans="1:10" ht="15" customHeight="1" x14ac:dyDescent="0.25">
      <c r="A80" s="27" t="s">
        <v>266</v>
      </c>
      <c r="B80" s="4" t="s">
        <v>267</v>
      </c>
      <c r="C80" s="38">
        <v>0</v>
      </c>
      <c r="D80" s="38">
        <v>0</v>
      </c>
      <c r="E80" s="38">
        <v>0</v>
      </c>
      <c r="F80" s="106">
        <f t="shared" si="31"/>
        <v>0</v>
      </c>
      <c r="G80" s="131">
        <v>0</v>
      </c>
      <c r="H80" s="38">
        <v>0</v>
      </c>
      <c r="I80" s="38">
        <v>0</v>
      </c>
      <c r="J80" s="132">
        <f t="shared" si="30"/>
        <v>0</v>
      </c>
    </row>
    <row r="81" spans="1:10" ht="15" customHeight="1" x14ac:dyDescent="0.25">
      <c r="A81" s="12" t="s">
        <v>392</v>
      </c>
      <c r="B81" s="6" t="s">
        <v>268</v>
      </c>
      <c r="C81" s="41">
        <v>0</v>
      </c>
      <c r="D81" s="41">
        <f t="shared" ref="D81:E81" si="34">SUM(D77:D80)</f>
        <v>0</v>
      </c>
      <c r="E81" s="41">
        <f t="shared" si="34"/>
        <v>0</v>
      </c>
      <c r="F81" s="107">
        <f t="shared" si="31"/>
        <v>0</v>
      </c>
      <c r="G81" s="133">
        <v>0</v>
      </c>
      <c r="H81" s="41">
        <f t="shared" ref="H81:I81" si="35">SUM(H77:H80)</f>
        <v>0</v>
      </c>
      <c r="I81" s="41">
        <f t="shared" si="35"/>
        <v>0</v>
      </c>
      <c r="J81" s="134">
        <f t="shared" si="30"/>
        <v>0</v>
      </c>
    </row>
    <row r="82" spans="1:10" ht="15" customHeight="1" x14ac:dyDescent="0.25">
      <c r="A82" s="4" t="s">
        <v>401</v>
      </c>
      <c r="B82" s="4" t="s">
        <v>269</v>
      </c>
      <c r="C82" s="38">
        <f>'2A. melléklet'!C82+'2B melléklet'!C86</f>
        <v>121000000</v>
      </c>
      <c r="D82" s="38">
        <v>0</v>
      </c>
      <c r="E82" s="38">
        <v>0</v>
      </c>
      <c r="F82" s="106">
        <f t="shared" si="31"/>
        <v>121000000</v>
      </c>
      <c r="G82" s="131">
        <f>'2A. melléklet'!G82+'2B melléklet'!G86</f>
        <v>165082703</v>
      </c>
      <c r="H82" s="38">
        <v>0</v>
      </c>
      <c r="I82" s="38">
        <v>0</v>
      </c>
      <c r="J82" s="132">
        <f t="shared" si="30"/>
        <v>165082703</v>
      </c>
    </row>
    <row r="83" spans="1:10" ht="15" customHeight="1" x14ac:dyDescent="0.25">
      <c r="A83" s="4" t="s">
        <v>402</v>
      </c>
      <c r="B83" s="4" t="s">
        <v>269</v>
      </c>
      <c r="C83" s="38">
        <v>0</v>
      </c>
      <c r="D83" s="38">
        <v>0</v>
      </c>
      <c r="E83" s="38">
        <v>0</v>
      </c>
      <c r="F83" s="106">
        <f t="shared" si="31"/>
        <v>0</v>
      </c>
      <c r="G83" s="131">
        <v>0</v>
      </c>
      <c r="H83" s="38">
        <v>0</v>
      </c>
      <c r="I83" s="38">
        <v>0</v>
      </c>
      <c r="J83" s="132">
        <f t="shared" si="30"/>
        <v>0</v>
      </c>
    </row>
    <row r="84" spans="1:10" ht="15" customHeight="1" x14ac:dyDescent="0.25">
      <c r="A84" s="4" t="s">
        <v>399</v>
      </c>
      <c r="B84" s="4" t="s">
        <v>270</v>
      </c>
      <c r="C84" s="38">
        <v>0</v>
      </c>
      <c r="D84" s="38">
        <v>0</v>
      </c>
      <c r="E84" s="38">
        <v>0</v>
      </c>
      <c r="F84" s="106">
        <f t="shared" si="31"/>
        <v>0</v>
      </c>
      <c r="G84" s="131">
        <v>0</v>
      </c>
      <c r="H84" s="38">
        <v>0</v>
      </c>
      <c r="I84" s="38">
        <v>0</v>
      </c>
      <c r="J84" s="132">
        <f t="shared" si="30"/>
        <v>0</v>
      </c>
    </row>
    <row r="85" spans="1:10" ht="15" customHeight="1" x14ac:dyDescent="0.25">
      <c r="A85" s="4" t="s">
        <v>400</v>
      </c>
      <c r="B85" s="4" t="s">
        <v>270</v>
      </c>
      <c r="C85" s="38">
        <v>0</v>
      </c>
      <c r="D85" s="38">
        <v>0</v>
      </c>
      <c r="E85" s="38">
        <v>0</v>
      </c>
      <c r="F85" s="106">
        <f t="shared" si="31"/>
        <v>0</v>
      </c>
      <c r="G85" s="131">
        <v>0</v>
      </c>
      <c r="H85" s="38">
        <v>0</v>
      </c>
      <c r="I85" s="38">
        <v>0</v>
      </c>
      <c r="J85" s="132">
        <f t="shared" si="30"/>
        <v>0</v>
      </c>
    </row>
    <row r="86" spans="1:10" ht="15" customHeight="1" x14ac:dyDescent="0.25">
      <c r="A86" s="6" t="s">
        <v>393</v>
      </c>
      <c r="B86" s="6" t="s">
        <v>271</v>
      </c>
      <c r="C86" s="41">
        <f>SUM(C82:C85)</f>
        <v>121000000</v>
      </c>
      <c r="D86" s="41">
        <f t="shared" ref="D86:E86" si="36">SUM(D82:D85)</f>
        <v>0</v>
      </c>
      <c r="E86" s="41">
        <f t="shared" si="36"/>
        <v>0</v>
      </c>
      <c r="F86" s="107">
        <f t="shared" si="31"/>
        <v>121000000</v>
      </c>
      <c r="G86" s="133">
        <f>SUM(G82:G85)</f>
        <v>165082703</v>
      </c>
      <c r="H86" s="41">
        <f t="shared" ref="H86:I86" si="37">SUM(H82:H85)</f>
        <v>0</v>
      </c>
      <c r="I86" s="41">
        <f t="shared" si="37"/>
        <v>0</v>
      </c>
      <c r="J86" s="134">
        <f t="shared" si="30"/>
        <v>165082703</v>
      </c>
    </row>
    <row r="87" spans="1:10" ht="15" customHeight="1" x14ac:dyDescent="0.25">
      <c r="A87" s="12" t="s">
        <v>272</v>
      </c>
      <c r="B87" s="6" t="s">
        <v>273</v>
      </c>
      <c r="C87" s="41">
        <v>0</v>
      </c>
      <c r="D87" s="41">
        <v>0</v>
      </c>
      <c r="E87" s="41">
        <v>0</v>
      </c>
      <c r="F87" s="107">
        <f t="shared" si="31"/>
        <v>0</v>
      </c>
      <c r="G87" s="133">
        <v>0</v>
      </c>
      <c r="H87" s="41">
        <v>0</v>
      </c>
      <c r="I87" s="41">
        <v>0</v>
      </c>
      <c r="J87" s="134">
        <f t="shared" si="30"/>
        <v>0</v>
      </c>
    </row>
    <row r="88" spans="1:10" ht="15" customHeight="1" x14ac:dyDescent="0.25">
      <c r="A88" s="12" t="s">
        <v>274</v>
      </c>
      <c r="B88" s="6" t="s">
        <v>275</v>
      </c>
      <c r="C88" s="41">
        <v>0</v>
      </c>
      <c r="D88" s="41">
        <v>0</v>
      </c>
      <c r="E88" s="41">
        <v>0</v>
      </c>
      <c r="F88" s="107">
        <f t="shared" si="31"/>
        <v>0</v>
      </c>
      <c r="G88" s="133">
        <v>0</v>
      </c>
      <c r="H88" s="41">
        <v>0</v>
      </c>
      <c r="I88" s="41">
        <v>0</v>
      </c>
      <c r="J88" s="134">
        <f t="shared" si="30"/>
        <v>0</v>
      </c>
    </row>
    <row r="89" spans="1:10" ht="15" customHeight="1" x14ac:dyDescent="0.25">
      <c r="A89" s="12" t="s">
        <v>276</v>
      </c>
      <c r="B89" s="6" t="s">
        <v>277</v>
      </c>
      <c r="C89" s="41">
        <v>0</v>
      </c>
      <c r="D89" s="41">
        <v>0</v>
      </c>
      <c r="E89" s="41">
        <v>0</v>
      </c>
      <c r="F89" s="107">
        <f t="shared" si="31"/>
        <v>0</v>
      </c>
      <c r="G89" s="133">
        <v>0</v>
      </c>
      <c r="H89" s="41">
        <v>0</v>
      </c>
      <c r="I89" s="41">
        <v>0</v>
      </c>
      <c r="J89" s="134">
        <f t="shared" si="30"/>
        <v>0</v>
      </c>
    </row>
    <row r="90" spans="1:10" ht="15" customHeight="1" x14ac:dyDescent="0.25">
      <c r="A90" s="12" t="s">
        <v>278</v>
      </c>
      <c r="B90" s="6" t="s">
        <v>279</v>
      </c>
      <c r="C90" s="41">
        <v>0</v>
      </c>
      <c r="D90" s="41">
        <v>0</v>
      </c>
      <c r="E90" s="41">
        <v>0</v>
      </c>
      <c r="F90" s="107">
        <f t="shared" si="31"/>
        <v>0</v>
      </c>
      <c r="G90" s="133">
        <v>0</v>
      </c>
      <c r="H90" s="41">
        <v>0</v>
      </c>
      <c r="I90" s="41">
        <v>0</v>
      </c>
      <c r="J90" s="134">
        <f t="shared" si="30"/>
        <v>0</v>
      </c>
    </row>
    <row r="91" spans="1:10" ht="15" customHeight="1" x14ac:dyDescent="0.25">
      <c r="A91" s="13" t="s">
        <v>376</v>
      </c>
      <c r="B91" s="6" t="s">
        <v>280</v>
      </c>
      <c r="C91" s="41">
        <v>0</v>
      </c>
      <c r="D91" s="41">
        <v>0</v>
      </c>
      <c r="E91" s="41">
        <v>0</v>
      </c>
      <c r="F91" s="107">
        <f t="shared" si="31"/>
        <v>0</v>
      </c>
      <c r="G91" s="133">
        <v>0</v>
      </c>
      <c r="H91" s="41">
        <v>0</v>
      </c>
      <c r="I91" s="41">
        <v>0</v>
      </c>
      <c r="J91" s="134">
        <f t="shared" si="30"/>
        <v>0</v>
      </c>
    </row>
    <row r="92" spans="1:10" ht="15" customHeight="1" x14ac:dyDescent="0.25">
      <c r="A92" s="31" t="s">
        <v>394</v>
      </c>
      <c r="B92" s="29" t="s">
        <v>281</v>
      </c>
      <c r="C92" s="54">
        <f>C76+C81+C86+C87+C88+C89+C90+C91</f>
        <v>121000000</v>
      </c>
      <c r="D92" s="54">
        <f t="shared" ref="D92:E92" si="38">D76+D81+D86+D87+D89+D88+D90+D91</f>
        <v>0</v>
      </c>
      <c r="E92" s="54">
        <f t="shared" si="38"/>
        <v>0</v>
      </c>
      <c r="F92" s="108">
        <f t="shared" si="31"/>
        <v>121000000</v>
      </c>
      <c r="G92" s="135">
        <f>G76+G81+G86+G87+G88+G89+G90+G91</f>
        <v>165082703</v>
      </c>
      <c r="H92" s="54">
        <f t="shared" ref="H92:I92" si="39">H76+H81+H86+H87+H89+H88+H90+H91</f>
        <v>0</v>
      </c>
      <c r="I92" s="54">
        <f t="shared" si="39"/>
        <v>0</v>
      </c>
      <c r="J92" s="136">
        <f t="shared" si="30"/>
        <v>165082703</v>
      </c>
    </row>
    <row r="93" spans="1:10" ht="15" customHeight="1" x14ac:dyDescent="0.25">
      <c r="A93" s="11" t="s">
        <v>282</v>
      </c>
      <c r="B93" s="4" t="s">
        <v>283</v>
      </c>
      <c r="C93" s="38">
        <v>0</v>
      </c>
      <c r="D93" s="38">
        <v>0</v>
      </c>
      <c r="E93" s="38">
        <v>0</v>
      </c>
      <c r="F93" s="106">
        <f t="shared" si="31"/>
        <v>0</v>
      </c>
      <c r="G93" s="131">
        <v>0</v>
      </c>
      <c r="H93" s="38">
        <v>0</v>
      </c>
      <c r="I93" s="38">
        <v>0</v>
      </c>
      <c r="J93" s="132">
        <f t="shared" si="30"/>
        <v>0</v>
      </c>
    </row>
    <row r="94" spans="1:10" ht="15" customHeight="1" x14ac:dyDescent="0.25">
      <c r="A94" s="11" t="s">
        <v>284</v>
      </c>
      <c r="B94" s="4" t="s">
        <v>285</v>
      </c>
      <c r="C94" s="38">
        <v>0</v>
      </c>
      <c r="D94" s="38">
        <v>0</v>
      </c>
      <c r="E94" s="38">
        <v>0</v>
      </c>
      <c r="F94" s="106">
        <f t="shared" si="31"/>
        <v>0</v>
      </c>
      <c r="G94" s="131">
        <v>0</v>
      </c>
      <c r="H94" s="38">
        <v>0</v>
      </c>
      <c r="I94" s="38">
        <v>0</v>
      </c>
      <c r="J94" s="132">
        <f t="shared" si="30"/>
        <v>0</v>
      </c>
    </row>
    <row r="95" spans="1:10" ht="15" customHeight="1" x14ac:dyDescent="0.25">
      <c r="A95" s="27" t="s">
        <v>286</v>
      </c>
      <c r="B95" s="4" t="s">
        <v>287</v>
      </c>
      <c r="C95" s="38">
        <v>0</v>
      </c>
      <c r="D95" s="38">
        <v>0</v>
      </c>
      <c r="E95" s="38">
        <v>0</v>
      </c>
      <c r="F95" s="106">
        <f t="shared" si="31"/>
        <v>0</v>
      </c>
      <c r="G95" s="131">
        <v>0</v>
      </c>
      <c r="H95" s="38">
        <v>0</v>
      </c>
      <c r="I95" s="38">
        <v>0</v>
      </c>
      <c r="J95" s="132">
        <f t="shared" si="30"/>
        <v>0</v>
      </c>
    </row>
    <row r="96" spans="1:10" ht="15" customHeight="1" x14ac:dyDescent="0.25">
      <c r="A96" s="27" t="s">
        <v>377</v>
      </c>
      <c r="B96" s="4" t="s">
        <v>288</v>
      </c>
      <c r="C96" s="38">
        <v>0</v>
      </c>
      <c r="D96" s="38">
        <v>0</v>
      </c>
      <c r="E96" s="38">
        <v>0</v>
      </c>
      <c r="F96" s="106">
        <f t="shared" si="31"/>
        <v>0</v>
      </c>
      <c r="G96" s="131">
        <v>0</v>
      </c>
      <c r="H96" s="38">
        <v>0</v>
      </c>
      <c r="I96" s="38">
        <v>0</v>
      </c>
      <c r="J96" s="132">
        <f t="shared" si="30"/>
        <v>0</v>
      </c>
    </row>
    <row r="97" spans="1:10" ht="15" customHeight="1" x14ac:dyDescent="0.25">
      <c r="A97" s="12" t="s">
        <v>395</v>
      </c>
      <c r="B97" s="6" t="s">
        <v>289</v>
      </c>
      <c r="C97" s="41">
        <v>0</v>
      </c>
      <c r="D97" s="41">
        <v>0</v>
      </c>
      <c r="E97" s="41">
        <v>0</v>
      </c>
      <c r="F97" s="107">
        <f t="shared" si="31"/>
        <v>0</v>
      </c>
      <c r="G97" s="133">
        <v>0</v>
      </c>
      <c r="H97" s="41">
        <v>0</v>
      </c>
      <c r="I97" s="41">
        <v>0</v>
      </c>
      <c r="J97" s="134">
        <f t="shared" si="30"/>
        <v>0</v>
      </c>
    </row>
    <row r="98" spans="1:10" ht="15" customHeight="1" x14ac:dyDescent="0.25">
      <c r="A98" s="13" t="s">
        <v>290</v>
      </c>
      <c r="B98" s="6" t="s">
        <v>291</v>
      </c>
      <c r="C98" s="41">
        <v>0</v>
      </c>
      <c r="D98" s="41">
        <v>0</v>
      </c>
      <c r="E98" s="41">
        <v>0</v>
      </c>
      <c r="F98" s="107">
        <f t="shared" si="31"/>
        <v>0</v>
      </c>
      <c r="G98" s="133">
        <v>0</v>
      </c>
      <c r="H98" s="41">
        <v>0</v>
      </c>
      <c r="I98" s="41">
        <v>0</v>
      </c>
      <c r="J98" s="134">
        <f t="shared" si="30"/>
        <v>0</v>
      </c>
    </row>
    <row r="99" spans="1:10" ht="15.75" x14ac:dyDescent="0.25">
      <c r="A99" s="62" t="s">
        <v>396</v>
      </c>
      <c r="B99" s="63" t="s">
        <v>292</v>
      </c>
      <c r="C99" s="61">
        <f>C92+C97+C98</f>
        <v>121000000</v>
      </c>
      <c r="D99" s="61">
        <f t="shared" ref="D99:E99" si="40">D92+D97+D98</f>
        <v>0</v>
      </c>
      <c r="E99" s="61">
        <f t="shared" si="40"/>
        <v>0</v>
      </c>
      <c r="F99" s="110">
        <f t="shared" si="31"/>
        <v>121000000</v>
      </c>
      <c r="G99" s="139">
        <f>G92+G97+G98</f>
        <v>165082703</v>
      </c>
      <c r="H99" s="61">
        <f t="shared" ref="H99:I99" si="41">H92+H97+H98</f>
        <v>0</v>
      </c>
      <c r="I99" s="61">
        <f t="shared" si="41"/>
        <v>0</v>
      </c>
      <c r="J99" s="140">
        <f t="shared" si="30"/>
        <v>165082703</v>
      </c>
    </row>
    <row r="100" spans="1:10" ht="17.25" x14ac:dyDescent="0.3">
      <c r="A100" s="64" t="s">
        <v>379</v>
      </c>
      <c r="B100" s="64"/>
      <c r="C100" s="66">
        <f>C70+C99</f>
        <v>273358031</v>
      </c>
      <c r="D100" s="66">
        <f t="shared" ref="D100:E100" si="42">D70+D99</f>
        <v>300000</v>
      </c>
      <c r="E100" s="66">
        <f t="shared" si="42"/>
        <v>10000</v>
      </c>
      <c r="F100" s="112">
        <f>SUM(C100:E100)</f>
        <v>273668031</v>
      </c>
      <c r="G100" s="143">
        <f>G70+G99</f>
        <v>317440734</v>
      </c>
      <c r="H100" s="66">
        <f t="shared" ref="H100:I100" si="43">H70+H99</f>
        <v>300000</v>
      </c>
      <c r="I100" s="66">
        <f t="shared" si="43"/>
        <v>10000</v>
      </c>
      <c r="J100" s="144">
        <f>SUM(G100:I100)</f>
        <v>317750734</v>
      </c>
    </row>
  </sheetData>
  <mergeCells count="5">
    <mergeCell ref="B1:J1"/>
    <mergeCell ref="A3:F3"/>
    <mergeCell ref="A4:F4"/>
    <mergeCell ref="C6:F6"/>
    <mergeCell ref="G6:J6"/>
  </mergeCells>
  <pageMargins left="0.7" right="0.7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F63"/>
  <sheetViews>
    <sheetView workbookViewId="0">
      <selection sqref="A1:F1"/>
    </sheetView>
  </sheetViews>
  <sheetFormatPr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55" customWidth="1"/>
    <col min="7" max="7" width="10.85546875" bestFit="1" customWidth="1"/>
    <col min="255" max="255" width="64.7109375" customWidth="1"/>
    <col min="256" max="256" width="9.42578125" customWidth="1"/>
    <col min="257" max="257" width="22.42578125" customWidth="1"/>
    <col min="258" max="258" width="18.85546875" customWidth="1"/>
    <col min="259" max="259" width="18.7109375" customWidth="1"/>
    <col min="260" max="260" width="18.28515625" customWidth="1"/>
    <col min="261" max="261" width="18" customWidth="1"/>
    <col min="262" max="262" width="18.7109375" customWidth="1"/>
    <col min="511" max="511" width="64.7109375" customWidth="1"/>
    <col min="512" max="512" width="9.42578125" customWidth="1"/>
    <col min="513" max="513" width="22.42578125" customWidth="1"/>
    <col min="514" max="514" width="18.85546875" customWidth="1"/>
    <col min="515" max="515" width="18.7109375" customWidth="1"/>
    <col min="516" max="516" width="18.28515625" customWidth="1"/>
    <col min="517" max="517" width="18" customWidth="1"/>
    <col min="518" max="518" width="18.7109375" customWidth="1"/>
    <col min="767" max="767" width="64.7109375" customWidth="1"/>
    <col min="768" max="768" width="9.42578125" customWidth="1"/>
    <col min="769" max="769" width="22.42578125" customWidth="1"/>
    <col min="770" max="770" width="18.85546875" customWidth="1"/>
    <col min="771" max="771" width="18.7109375" customWidth="1"/>
    <col min="772" max="772" width="18.28515625" customWidth="1"/>
    <col min="773" max="773" width="18" customWidth="1"/>
    <col min="774" max="774" width="18.7109375" customWidth="1"/>
    <col min="1023" max="1023" width="64.7109375" customWidth="1"/>
    <col min="1024" max="1024" width="9.42578125" customWidth="1"/>
    <col min="1025" max="1025" width="22.42578125" customWidth="1"/>
    <col min="1026" max="1026" width="18.85546875" customWidth="1"/>
    <col min="1027" max="1027" width="18.7109375" customWidth="1"/>
    <col min="1028" max="1028" width="18.28515625" customWidth="1"/>
    <col min="1029" max="1029" width="18" customWidth="1"/>
    <col min="1030" max="1030" width="18.7109375" customWidth="1"/>
    <col min="1279" max="1279" width="64.7109375" customWidth="1"/>
    <col min="1280" max="1280" width="9.42578125" customWidth="1"/>
    <col min="1281" max="1281" width="22.42578125" customWidth="1"/>
    <col min="1282" max="1282" width="18.85546875" customWidth="1"/>
    <col min="1283" max="1283" width="18.7109375" customWidth="1"/>
    <col min="1284" max="1284" width="18.28515625" customWidth="1"/>
    <col min="1285" max="1285" width="18" customWidth="1"/>
    <col min="1286" max="1286" width="18.7109375" customWidth="1"/>
    <col min="1535" max="1535" width="64.7109375" customWidth="1"/>
    <col min="1536" max="1536" width="9.42578125" customWidth="1"/>
    <col min="1537" max="1537" width="22.42578125" customWidth="1"/>
    <col min="1538" max="1538" width="18.85546875" customWidth="1"/>
    <col min="1539" max="1539" width="18.7109375" customWidth="1"/>
    <col min="1540" max="1540" width="18.28515625" customWidth="1"/>
    <col min="1541" max="1541" width="18" customWidth="1"/>
    <col min="1542" max="1542" width="18.7109375" customWidth="1"/>
    <col min="1791" max="1791" width="64.7109375" customWidth="1"/>
    <col min="1792" max="1792" width="9.42578125" customWidth="1"/>
    <col min="1793" max="1793" width="22.42578125" customWidth="1"/>
    <col min="1794" max="1794" width="18.85546875" customWidth="1"/>
    <col min="1795" max="1795" width="18.7109375" customWidth="1"/>
    <col min="1796" max="1796" width="18.28515625" customWidth="1"/>
    <col min="1797" max="1797" width="18" customWidth="1"/>
    <col min="1798" max="1798" width="18.7109375" customWidth="1"/>
    <col min="2047" max="2047" width="64.7109375" customWidth="1"/>
    <col min="2048" max="2048" width="9.42578125" customWidth="1"/>
    <col min="2049" max="2049" width="22.42578125" customWidth="1"/>
    <col min="2050" max="2050" width="18.85546875" customWidth="1"/>
    <col min="2051" max="2051" width="18.7109375" customWidth="1"/>
    <col min="2052" max="2052" width="18.28515625" customWidth="1"/>
    <col min="2053" max="2053" width="18" customWidth="1"/>
    <col min="2054" max="2054" width="18.7109375" customWidth="1"/>
    <col min="2303" max="2303" width="64.7109375" customWidth="1"/>
    <col min="2304" max="2304" width="9.42578125" customWidth="1"/>
    <col min="2305" max="2305" width="22.42578125" customWidth="1"/>
    <col min="2306" max="2306" width="18.85546875" customWidth="1"/>
    <col min="2307" max="2307" width="18.7109375" customWidth="1"/>
    <col min="2308" max="2308" width="18.28515625" customWidth="1"/>
    <col min="2309" max="2309" width="18" customWidth="1"/>
    <col min="2310" max="2310" width="18.7109375" customWidth="1"/>
    <col min="2559" max="2559" width="64.7109375" customWidth="1"/>
    <col min="2560" max="2560" width="9.42578125" customWidth="1"/>
    <col min="2561" max="2561" width="22.42578125" customWidth="1"/>
    <col min="2562" max="2562" width="18.85546875" customWidth="1"/>
    <col min="2563" max="2563" width="18.7109375" customWidth="1"/>
    <col min="2564" max="2564" width="18.28515625" customWidth="1"/>
    <col min="2565" max="2565" width="18" customWidth="1"/>
    <col min="2566" max="2566" width="18.7109375" customWidth="1"/>
    <col min="2815" max="2815" width="64.7109375" customWidth="1"/>
    <col min="2816" max="2816" width="9.42578125" customWidth="1"/>
    <col min="2817" max="2817" width="22.42578125" customWidth="1"/>
    <col min="2818" max="2818" width="18.85546875" customWidth="1"/>
    <col min="2819" max="2819" width="18.7109375" customWidth="1"/>
    <col min="2820" max="2820" width="18.28515625" customWidth="1"/>
    <col min="2821" max="2821" width="18" customWidth="1"/>
    <col min="2822" max="2822" width="18.7109375" customWidth="1"/>
    <col min="3071" max="3071" width="64.7109375" customWidth="1"/>
    <col min="3072" max="3072" width="9.42578125" customWidth="1"/>
    <col min="3073" max="3073" width="22.42578125" customWidth="1"/>
    <col min="3074" max="3074" width="18.85546875" customWidth="1"/>
    <col min="3075" max="3075" width="18.7109375" customWidth="1"/>
    <col min="3076" max="3076" width="18.28515625" customWidth="1"/>
    <col min="3077" max="3077" width="18" customWidth="1"/>
    <col min="3078" max="3078" width="18.7109375" customWidth="1"/>
    <col min="3327" max="3327" width="64.7109375" customWidth="1"/>
    <col min="3328" max="3328" width="9.42578125" customWidth="1"/>
    <col min="3329" max="3329" width="22.42578125" customWidth="1"/>
    <col min="3330" max="3330" width="18.85546875" customWidth="1"/>
    <col min="3331" max="3331" width="18.7109375" customWidth="1"/>
    <col min="3332" max="3332" width="18.28515625" customWidth="1"/>
    <col min="3333" max="3333" width="18" customWidth="1"/>
    <col min="3334" max="3334" width="18.7109375" customWidth="1"/>
    <col min="3583" max="3583" width="64.7109375" customWidth="1"/>
    <col min="3584" max="3584" width="9.42578125" customWidth="1"/>
    <col min="3585" max="3585" width="22.42578125" customWidth="1"/>
    <col min="3586" max="3586" width="18.85546875" customWidth="1"/>
    <col min="3587" max="3587" width="18.7109375" customWidth="1"/>
    <col min="3588" max="3588" width="18.28515625" customWidth="1"/>
    <col min="3589" max="3589" width="18" customWidth="1"/>
    <col min="3590" max="3590" width="18.7109375" customWidth="1"/>
    <col min="3839" max="3839" width="64.7109375" customWidth="1"/>
    <col min="3840" max="3840" width="9.42578125" customWidth="1"/>
    <col min="3841" max="3841" width="22.42578125" customWidth="1"/>
    <col min="3842" max="3842" width="18.85546875" customWidth="1"/>
    <col min="3843" max="3843" width="18.7109375" customWidth="1"/>
    <col min="3844" max="3844" width="18.28515625" customWidth="1"/>
    <col min="3845" max="3845" width="18" customWidth="1"/>
    <col min="3846" max="3846" width="18.7109375" customWidth="1"/>
    <col min="4095" max="4095" width="64.7109375" customWidth="1"/>
    <col min="4096" max="4096" width="9.42578125" customWidth="1"/>
    <col min="4097" max="4097" width="22.42578125" customWidth="1"/>
    <col min="4098" max="4098" width="18.85546875" customWidth="1"/>
    <col min="4099" max="4099" width="18.7109375" customWidth="1"/>
    <col min="4100" max="4100" width="18.28515625" customWidth="1"/>
    <col min="4101" max="4101" width="18" customWidth="1"/>
    <col min="4102" max="4102" width="18.7109375" customWidth="1"/>
    <col min="4351" max="4351" width="64.7109375" customWidth="1"/>
    <col min="4352" max="4352" width="9.42578125" customWidth="1"/>
    <col min="4353" max="4353" width="22.42578125" customWidth="1"/>
    <col min="4354" max="4354" width="18.85546875" customWidth="1"/>
    <col min="4355" max="4355" width="18.7109375" customWidth="1"/>
    <col min="4356" max="4356" width="18.28515625" customWidth="1"/>
    <col min="4357" max="4357" width="18" customWidth="1"/>
    <col min="4358" max="4358" width="18.7109375" customWidth="1"/>
    <col min="4607" max="4607" width="64.7109375" customWidth="1"/>
    <col min="4608" max="4608" width="9.42578125" customWidth="1"/>
    <col min="4609" max="4609" width="22.42578125" customWidth="1"/>
    <col min="4610" max="4610" width="18.85546875" customWidth="1"/>
    <col min="4611" max="4611" width="18.7109375" customWidth="1"/>
    <col min="4612" max="4612" width="18.28515625" customWidth="1"/>
    <col min="4613" max="4613" width="18" customWidth="1"/>
    <col min="4614" max="4614" width="18.7109375" customWidth="1"/>
    <col min="4863" max="4863" width="64.7109375" customWidth="1"/>
    <col min="4864" max="4864" width="9.42578125" customWidth="1"/>
    <col min="4865" max="4865" width="22.42578125" customWidth="1"/>
    <col min="4866" max="4866" width="18.85546875" customWidth="1"/>
    <col min="4867" max="4867" width="18.7109375" customWidth="1"/>
    <col min="4868" max="4868" width="18.28515625" customWidth="1"/>
    <col min="4869" max="4869" width="18" customWidth="1"/>
    <col min="4870" max="4870" width="18.7109375" customWidth="1"/>
    <col min="5119" max="5119" width="64.7109375" customWidth="1"/>
    <col min="5120" max="5120" width="9.42578125" customWidth="1"/>
    <col min="5121" max="5121" width="22.42578125" customWidth="1"/>
    <col min="5122" max="5122" width="18.85546875" customWidth="1"/>
    <col min="5123" max="5123" width="18.7109375" customWidth="1"/>
    <col min="5124" max="5124" width="18.28515625" customWidth="1"/>
    <col min="5125" max="5125" width="18" customWidth="1"/>
    <col min="5126" max="5126" width="18.7109375" customWidth="1"/>
    <col min="5375" max="5375" width="64.7109375" customWidth="1"/>
    <col min="5376" max="5376" width="9.42578125" customWidth="1"/>
    <col min="5377" max="5377" width="22.42578125" customWidth="1"/>
    <col min="5378" max="5378" width="18.85546875" customWidth="1"/>
    <col min="5379" max="5379" width="18.7109375" customWidth="1"/>
    <col min="5380" max="5380" width="18.28515625" customWidth="1"/>
    <col min="5381" max="5381" width="18" customWidth="1"/>
    <col min="5382" max="5382" width="18.7109375" customWidth="1"/>
    <col min="5631" max="5631" width="64.7109375" customWidth="1"/>
    <col min="5632" max="5632" width="9.42578125" customWidth="1"/>
    <col min="5633" max="5633" width="22.42578125" customWidth="1"/>
    <col min="5634" max="5634" width="18.85546875" customWidth="1"/>
    <col min="5635" max="5635" width="18.7109375" customWidth="1"/>
    <col min="5636" max="5636" width="18.28515625" customWidth="1"/>
    <col min="5637" max="5637" width="18" customWidth="1"/>
    <col min="5638" max="5638" width="18.7109375" customWidth="1"/>
    <col min="5887" max="5887" width="64.7109375" customWidth="1"/>
    <col min="5888" max="5888" width="9.42578125" customWidth="1"/>
    <col min="5889" max="5889" width="22.42578125" customWidth="1"/>
    <col min="5890" max="5890" width="18.85546875" customWidth="1"/>
    <col min="5891" max="5891" width="18.7109375" customWidth="1"/>
    <col min="5892" max="5892" width="18.28515625" customWidth="1"/>
    <col min="5893" max="5893" width="18" customWidth="1"/>
    <col min="5894" max="5894" width="18.7109375" customWidth="1"/>
    <col min="6143" max="6143" width="64.7109375" customWidth="1"/>
    <col min="6144" max="6144" width="9.42578125" customWidth="1"/>
    <col min="6145" max="6145" width="22.42578125" customWidth="1"/>
    <col min="6146" max="6146" width="18.85546875" customWidth="1"/>
    <col min="6147" max="6147" width="18.7109375" customWidth="1"/>
    <col min="6148" max="6148" width="18.28515625" customWidth="1"/>
    <col min="6149" max="6149" width="18" customWidth="1"/>
    <col min="6150" max="6150" width="18.7109375" customWidth="1"/>
    <col min="6399" max="6399" width="64.7109375" customWidth="1"/>
    <col min="6400" max="6400" width="9.42578125" customWidth="1"/>
    <col min="6401" max="6401" width="22.42578125" customWidth="1"/>
    <col min="6402" max="6402" width="18.85546875" customWidth="1"/>
    <col min="6403" max="6403" width="18.7109375" customWidth="1"/>
    <col min="6404" max="6404" width="18.28515625" customWidth="1"/>
    <col min="6405" max="6405" width="18" customWidth="1"/>
    <col min="6406" max="6406" width="18.7109375" customWidth="1"/>
    <col min="6655" max="6655" width="64.7109375" customWidth="1"/>
    <col min="6656" max="6656" width="9.42578125" customWidth="1"/>
    <col min="6657" max="6657" width="22.42578125" customWidth="1"/>
    <col min="6658" max="6658" width="18.85546875" customWidth="1"/>
    <col min="6659" max="6659" width="18.7109375" customWidth="1"/>
    <col min="6660" max="6660" width="18.28515625" customWidth="1"/>
    <col min="6661" max="6661" width="18" customWidth="1"/>
    <col min="6662" max="6662" width="18.7109375" customWidth="1"/>
    <col min="6911" max="6911" width="64.7109375" customWidth="1"/>
    <col min="6912" max="6912" width="9.42578125" customWidth="1"/>
    <col min="6913" max="6913" width="22.42578125" customWidth="1"/>
    <col min="6914" max="6914" width="18.85546875" customWidth="1"/>
    <col min="6915" max="6915" width="18.7109375" customWidth="1"/>
    <col min="6916" max="6916" width="18.28515625" customWidth="1"/>
    <col min="6917" max="6917" width="18" customWidth="1"/>
    <col min="6918" max="6918" width="18.7109375" customWidth="1"/>
    <col min="7167" max="7167" width="64.7109375" customWidth="1"/>
    <col min="7168" max="7168" width="9.42578125" customWidth="1"/>
    <col min="7169" max="7169" width="22.42578125" customWidth="1"/>
    <col min="7170" max="7170" width="18.85546875" customWidth="1"/>
    <col min="7171" max="7171" width="18.7109375" customWidth="1"/>
    <col min="7172" max="7172" width="18.28515625" customWidth="1"/>
    <col min="7173" max="7173" width="18" customWidth="1"/>
    <col min="7174" max="7174" width="18.7109375" customWidth="1"/>
    <col min="7423" max="7423" width="64.7109375" customWidth="1"/>
    <col min="7424" max="7424" width="9.42578125" customWidth="1"/>
    <col min="7425" max="7425" width="22.42578125" customWidth="1"/>
    <col min="7426" max="7426" width="18.85546875" customWidth="1"/>
    <col min="7427" max="7427" width="18.7109375" customWidth="1"/>
    <col min="7428" max="7428" width="18.28515625" customWidth="1"/>
    <col min="7429" max="7429" width="18" customWidth="1"/>
    <col min="7430" max="7430" width="18.7109375" customWidth="1"/>
    <col min="7679" max="7679" width="64.7109375" customWidth="1"/>
    <col min="7680" max="7680" width="9.42578125" customWidth="1"/>
    <col min="7681" max="7681" width="22.42578125" customWidth="1"/>
    <col min="7682" max="7682" width="18.85546875" customWidth="1"/>
    <col min="7683" max="7683" width="18.7109375" customWidth="1"/>
    <col min="7684" max="7684" width="18.28515625" customWidth="1"/>
    <col min="7685" max="7685" width="18" customWidth="1"/>
    <col min="7686" max="7686" width="18.7109375" customWidth="1"/>
    <col min="7935" max="7935" width="64.7109375" customWidth="1"/>
    <col min="7936" max="7936" width="9.42578125" customWidth="1"/>
    <col min="7937" max="7937" width="22.42578125" customWidth="1"/>
    <col min="7938" max="7938" width="18.85546875" customWidth="1"/>
    <col min="7939" max="7939" width="18.7109375" customWidth="1"/>
    <col min="7940" max="7940" width="18.28515625" customWidth="1"/>
    <col min="7941" max="7941" width="18" customWidth="1"/>
    <col min="7942" max="7942" width="18.7109375" customWidth="1"/>
    <col min="8191" max="8191" width="64.7109375" customWidth="1"/>
    <col min="8192" max="8192" width="9.42578125" customWidth="1"/>
    <col min="8193" max="8193" width="22.42578125" customWidth="1"/>
    <col min="8194" max="8194" width="18.85546875" customWidth="1"/>
    <col min="8195" max="8195" width="18.7109375" customWidth="1"/>
    <col min="8196" max="8196" width="18.28515625" customWidth="1"/>
    <col min="8197" max="8197" width="18" customWidth="1"/>
    <col min="8198" max="8198" width="18.7109375" customWidth="1"/>
    <col min="8447" max="8447" width="64.7109375" customWidth="1"/>
    <col min="8448" max="8448" width="9.42578125" customWidth="1"/>
    <col min="8449" max="8449" width="22.42578125" customWidth="1"/>
    <col min="8450" max="8450" width="18.85546875" customWidth="1"/>
    <col min="8451" max="8451" width="18.7109375" customWidth="1"/>
    <col min="8452" max="8452" width="18.28515625" customWidth="1"/>
    <col min="8453" max="8453" width="18" customWidth="1"/>
    <col min="8454" max="8454" width="18.7109375" customWidth="1"/>
    <col min="8703" max="8703" width="64.7109375" customWidth="1"/>
    <col min="8704" max="8704" width="9.42578125" customWidth="1"/>
    <col min="8705" max="8705" width="22.42578125" customWidth="1"/>
    <col min="8706" max="8706" width="18.85546875" customWidth="1"/>
    <col min="8707" max="8707" width="18.7109375" customWidth="1"/>
    <col min="8708" max="8708" width="18.28515625" customWidth="1"/>
    <col min="8709" max="8709" width="18" customWidth="1"/>
    <col min="8710" max="8710" width="18.7109375" customWidth="1"/>
    <col min="8959" max="8959" width="64.7109375" customWidth="1"/>
    <col min="8960" max="8960" width="9.42578125" customWidth="1"/>
    <col min="8961" max="8961" width="22.42578125" customWidth="1"/>
    <col min="8962" max="8962" width="18.85546875" customWidth="1"/>
    <col min="8963" max="8963" width="18.7109375" customWidth="1"/>
    <col min="8964" max="8964" width="18.28515625" customWidth="1"/>
    <col min="8965" max="8965" width="18" customWidth="1"/>
    <col min="8966" max="8966" width="18.7109375" customWidth="1"/>
    <col min="9215" max="9215" width="64.7109375" customWidth="1"/>
    <col min="9216" max="9216" width="9.42578125" customWidth="1"/>
    <col min="9217" max="9217" width="22.42578125" customWidth="1"/>
    <col min="9218" max="9218" width="18.85546875" customWidth="1"/>
    <col min="9219" max="9219" width="18.7109375" customWidth="1"/>
    <col min="9220" max="9220" width="18.28515625" customWidth="1"/>
    <col min="9221" max="9221" width="18" customWidth="1"/>
    <col min="9222" max="9222" width="18.7109375" customWidth="1"/>
    <col min="9471" max="9471" width="64.7109375" customWidth="1"/>
    <col min="9472" max="9472" width="9.42578125" customWidth="1"/>
    <col min="9473" max="9473" width="22.42578125" customWidth="1"/>
    <col min="9474" max="9474" width="18.85546875" customWidth="1"/>
    <col min="9475" max="9475" width="18.7109375" customWidth="1"/>
    <col min="9476" max="9476" width="18.28515625" customWidth="1"/>
    <col min="9477" max="9477" width="18" customWidth="1"/>
    <col min="9478" max="9478" width="18.7109375" customWidth="1"/>
    <col min="9727" max="9727" width="64.7109375" customWidth="1"/>
    <col min="9728" max="9728" width="9.42578125" customWidth="1"/>
    <col min="9729" max="9729" width="22.42578125" customWidth="1"/>
    <col min="9730" max="9730" width="18.85546875" customWidth="1"/>
    <col min="9731" max="9731" width="18.7109375" customWidth="1"/>
    <col min="9732" max="9732" width="18.28515625" customWidth="1"/>
    <col min="9733" max="9733" width="18" customWidth="1"/>
    <col min="9734" max="9734" width="18.7109375" customWidth="1"/>
    <col min="9983" max="9983" width="64.7109375" customWidth="1"/>
    <col min="9984" max="9984" width="9.42578125" customWidth="1"/>
    <col min="9985" max="9985" width="22.42578125" customWidth="1"/>
    <col min="9986" max="9986" width="18.85546875" customWidth="1"/>
    <col min="9987" max="9987" width="18.7109375" customWidth="1"/>
    <col min="9988" max="9988" width="18.28515625" customWidth="1"/>
    <col min="9989" max="9989" width="18" customWidth="1"/>
    <col min="9990" max="9990" width="18.7109375" customWidth="1"/>
    <col min="10239" max="10239" width="64.7109375" customWidth="1"/>
    <col min="10240" max="10240" width="9.42578125" customWidth="1"/>
    <col min="10241" max="10241" width="22.42578125" customWidth="1"/>
    <col min="10242" max="10242" width="18.85546875" customWidth="1"/>
    <col min="10243" max="10243" width="18.7109375" customWidth="1"/>
    <col min="10244" max="10244" width="18.28515625" customWidth="1"/>
    <col min="10245" max="10245" width="18" customWidth="1"/>
    <col min="10246" max="10246" width="18.7109375" customWidth="1"/>
    <col min="10495" max="10495" width="64.7109375" customWidth="1"/>
    <col min="10496" max="10496" width="9.42578125" customWidth="1"/>
    <col min="10497" max="10497" width="22.42578125" customWidth="1"/>
    <col min="10498" max="10498" width="18.85546875" customWidth="1"/>
    <col min="10499" max="10499" width="18.7109375" customWidth="1"/>
    <col min="10500" max="10500" width="18.28515625" customWidth="1"/>
    <col min="10501" max="10501" width="18" customWidth="1"/>
    <col min="10502" max="10502" width="18.7109375" customWidth="1"/>
    <col min="10751" max="10751" width="64.7109375" customWidth="1"/>
    <col min="10752" max="10752" width="9.42578125" customWidth="1"/>
    <col min="10753" max="10753" width="22.42578125" customWidth="1"/>
    <col min="10754" max="10754" width="18.85546875" customWidth="1"/>
    <col min="10755" max="10755" width="18.7109375" customWidth="1"/>
    <col min="10756" max="10756" width="18.28515625" customWidth="1"/>
    <col min="10757" max="10757" width="18" customWidth="1"/>
    <col min="10758" max="10758" width="18.7109375" customWidth="1"/>
    <col min="11007" max="11007" width="64.7109375" customWidth="1"/>
    <col min="11008" max="11008" width="9.42578125" customWidth="1"/>
    <col min="11009" max="11009" width="22.42578125" customWidth="1"/>
    <col min="11010" max="11010" width="18.85546875" customWidth="1"/>
    <col min="11011" max="11011" width="18.7109375" customWidth="1"/>
    <col min="11012" max="11012" width="18.28515625" customWidth="1"/>
    <col min="11013" max="11013" width="18" customWidth="1"/>
    <col min="11014" max="11014" width="18.7109375" customWidth="1"/>
    <col min="11263" max="11263" width="64.7109375" customWidth="1"/>
    <col min="11264" max="11264" width="9.42578125" customWidth="1"/>
    <col min="11265" max="11265" width="22.42578125" customWidth="1"/>
    <col min="11266" max="11266" width="18.85546875" customWidth="1"/>
    <col min="11267" max="11267" width="18.7109375" customWidth="1"/>
    <col min="11268" max="11268" width="18.28515625" customWidth="1"/>
    <col min="11269" max="11269" width="18" customWidth="1"/>
    <col min="11270" max="11270" width="18.7109375" customWidth="1"/>
    <col min="11519" max="11519" width="64.7109375" customWidth="1"/>
    <col min="11520" max="11520" width="9.42578125" customWidth="1"/>
    <col min="11521" max="11521" width="22.42578125" customWidth="1"/>
    <col min="11522" max="11522" width="18.85546875" customWidth="1"/>
    <col min="11523" max="11523" width="18.7109375" customWidth="1"/>
    <col min="11524" max="11524" width="18.28515625" customWidth="1"/>
    <col min="11525" max="11525" width="18" customWidth="1"/>
    <col min="11526" max="11526" width="18.7109375" customWidth="1"/>
    <col min="11775" max="11775" width="64.7109375" customWidth="1"/>
    <col min="11776" max="11776" width="9.42578125" customWidth="1"/>
    <col min="11777" max="11777" width="22.42578125" customWidth="1"/>
    <col min="11778" max="11778" width="18.85546875" customWidth="1"/>
    <col min="11779" max="11779" width="18.7109375" customWidth="1"/>
    <col min="11780" max="11780" width="18.28515625" customWidth="1"/>
    <col min="11781" max="11781" width="18" customWidth="1"/>
    <col min="11782" max="11782" width="18.7109375" customWidth="1"/>
    <col min="12031" max="12031" width="64.7109375" customWidth="1"/>
    <col min="12032" max="12032" width="9.42578125" customWidth="1"/>
    <col min="12033" max="12033" width="22.42578125" customWidth="1"/>
    <col min="12034" max="12034" width="18.85546875" customWidth="1"/>
    <col min="12035" max="12035" width="18.7109375" customWidth="1"/>
    <col min="12036" max="12036" width="18.28515625" customWidth="1"/>
    <col min="12037" max="12037" width="18" customWidth="1"/>
    <col min="12038" max="12038" width="18.7109375" customWidth="1"/>
    <col min="12287" max="12287" width="64.7109375" customWidth="1"/>
    <col min="12288" max="12288" width="9.42578125" customWidth="1"/>
    <col min="12289" max="12289" width="22.42578125" customWidth="1"/>
    <col min="12290" max="12290" width="18.85546875" customWidth="1"/>
    <col min="12291" max="12291" width="18.7109375" customWidth="1"/>
    <col min="12292" max="12292" width="18.28515625" customWidth="1"/>
    <col min="12293" max="12293" width="18" customWidth="1"/>
    <col min="12294" max="12294" width="18.7109375" customWidth="1"/>
    <col min="12543" max="12543" width="64.7109375" customWidth="1"/>
    <col min="12544" max="12544" width="9.42578125" customWidth="1"/>
    <col min="12545" max="12545" width="22.42578125" customWidth="1"/>
    <col min="12546" max="12546" width="18.85546875" customWidth="1"/>
    <col min="12547" max="12547" width="18.7109375" customWidth="1"/>
    <col min="12548" max="12548" width="18.28515625" customWidth="1"/>
    <col min="12549" max="12549" width="18" customWidth="1"/>
    <col min="12550" max="12550" width="18.7109375" customWidth="1"/>
    <col min="12799" max="12799" width="64.7109375" customWidth="1"/>
    <col min="12800" max="12800" width="9.42578125" customWidth="1"/>
    <col min="12801" max="12801" width="22.42578125" customWidth="1"/>
    <col min="12802" max="12802" width="18.85546875" customWidth="1"/>
    <col min="12803" max="12803" width="18.7109375" customWidth="1"/>
    <col min="12804" max="12804" width="18.28515625" customWidth="1"/>
    <col min="12805" max="12805" width="18" customWidth="1"/>
    <col min="12806" max="12806" width="18.7109375" customWidth="1"/>
    <col min="13055" max="13055" width="64.7109375" customWidth="1"/>
    <col min="13056" max="13056" width="9.42578125" customWidth="1"/>
    <col min="13057" max="13057" width="22.42578125" customWidth="1"/>
    <col min="13058" max="13058" width="18.85546875" customWidth="1"/>
    <col min="13059" max="13059" width="18.7109375" customWidth="1"/>
    <col min="13060" max="13060" width="18.28515625" customWidth="1"/>
    <col min="13061" max="13061" width="18" customWidth="1"/>
    <col min="13062" max="13062" width="18.7109375" customWidth="1"/>
    <col min="13311" max="13311" width="64.7109375" customWidth="1"/>
    <col min="13312" max="13312" width="9.42578125" customWidth="1"/>
    <col min="13313" max="13313" width="22.42578125" customWidth="1"/>
    <col min="13314" max="13314" width="18.85546875" customWidth="1"/>
    <col min="13315" max="13315" width="18.7109375" customWidth="1"/>
    <col min="13316" max="13316" width="18.28515625" customWidth="1"/>
    <col min="13317" max="13317" width="18" customWidth="1"/>
    <col min="13318" max="13318" width="18.7109375" customWidth="1"/>
    <col min="13567" max="13567" width="64.7109375" customWidth="1"/>
    <col min="13568" max="13568" width="9.42578125" customWidth="1"/>
    <col min="13569" max="13569" width="22.42578125" customWidth="1"/>
    <col min="13570" max="13570" width="18.85546875" customWidth="1"/>
    <col min="13571" max="13571" width="18.7109375" customWidth="1"/>
    <col min="13572" max="13572" width="18.28515625" customWidth="1"/>
    <col min="13573" max="13573" width="18" customWidth="1"/>
    <col min="13574" max="13574" width="18.7109375" customWidth="1"/>
    <col min="13823" max="13823" width="64.7109375" customWidth="1"/>
    <col min="13824" max="13824" width="9.42578125" customWidth="1"/>
    <col min="13825" max="13825" width="22.42578125" customWidth="1"/>
    <col min="13826" max="13826" width="18.85546875" customWidth="1"/>
    <col min="13827" max="13827" width="18.7109375" customWidth="1"/>
    <col min="13828" max="13828" width="18.28515625" customWidth="1"/>
    <col min="13829" max="13829" width="18" customWidth="1"/>
    <col min="13830" max="13830" width="18.7109375" customWidth="1"/>
    <col min="14079" max="14079" width="64.7109375" customWidth="1"/>
    <col min="14080" max="14080" width="9.42578125" customWidth="1"/>
    <col min="14081" max="14081" width="22.42578125" customWidth="1"/>
    <col min="14082" max="14082" width="18.85546875" customWidth="1"/>
    <col min="14083" max="14083" width="18.7109375" customWidth="1"/>
    <col min="14084" max="14084" width="18.28515625" customWidth="1"/>
    <col min="14085" max="14085" width="18" customWidth="1"/>
    <col min="14086" max="14086" width="18.7109375" customWidth="1"/>
    <col min="14335" max="14335" width="64.7109375" customWidth="1"/>
    <col min="14336" max="14336" width="9.42578125" customWidth="1"/>
    <col min="14337" max="14337" width="22.42578125" customWidth="1"/>
    <col min="14338" max="14338" width="18.85546875" customWidth="1"/>
    <col min="14339" max="14339" width="18.7109375" customWidth="1"/>
    <col min="14340" max="14340" width="18.28515625" customWidth="1"/>
    <col min="14341" max="14341" width="18" customWidth="1"/>
    <col min="14342" max="14342" width="18.7109375" customWidth="1"/>
    <col min="14591" max="14591" width="64.7109375" customWidth="1"/>
    <col min="14592" max="14592" width="9.42578125" customWidth="1"/>
    <col min="14593" max="14593" width="22.42578125" customWidth="1"/>
    <col min="14594" max="14594" width="18.85546875" customWidth="1"/>
    <col min="14595" max="14595" width="18.7109375" customWidth="1"/>
    <col min="14596" max="14596" width="18.28515625" customWidth="1"/>
    <col min="14597" max="14597" width="18" customWidth="1"/>
    <col min="14598" max="14598" width="18.7109375" customWidth="1"/>
    <col min="14847" max="14847" width="64.7109375" customWidth="1"/>
    <col min="14848" max="14848" width="9.42578125" customWidth="1"/>
    <col min="14849" max="14849" width="22.42578125" customWidth="1"/>
    <col min="14850" max="14850" width="18.85546875" customWidth="1"/>
    <col min="14851" max="14851" width="18.7109375" customWidth="1"/>
    <col min="14852" max="14852" width="18.28515625" customWidth="1"/>
    <col min="14853" max="14853" width="18" customWidth="1"/>
    <col min="14854" max="14854" width="18.7109375" customWidth="1"/>
    <col min="15103" max="15103" width="64.7109375" customWidth="1"/>
    <col min="15104" max="15104" width="9.42578125" customWidth="1"/>
    <col min="15105" max="15105" width="22.42578125" customWidth="1"/>
    <col min="15106" max="15106" width="18.85546875" customWidth="1"/>
    <col min="15107" max="15107" width="18.7109375" customWidth="1"/>
    <col min="15108" max="15108" width="18.28515625" customWidth="1"/>
    <col min="15109" max="15109" width="18" customWidth="1"/>
    <col min="15110" max="15110" width="18.7109375" customWidth="1"/>
    <col min="15359" max="15359" width="64.7109375" customWidth="1"/>
    <col min="15360" max="15360" width="9.42578125" customWidth="1"/>
    <col min="15361" max="15361" width="22.42578125" customWidth="1"/>
    <col min="15362" max="15362" width="18.85546875" customWidth="1"/>
    <col min="15363" max="15363" width="18.7109375" customWidth="1"/>
    <col min="15364" max="15364" width="18.28515625" customWidth="1"/>
    <col min="15365" max="15365" width="18" customWidth="1"/>
    <col min="15366" max="15366" width="18.7109375" customWidth="1"/>
    <col min="15615" max="15615" width="64.7109375" customWidth="1"/>
    <col min="15616" max="15616" width="9.42578125" customWidth="1"/>
    <col min="15617" max="15617" width="22.42578125" customWidth="1"/>
    <col min="15618" max="15618" width="18.85546875" customWidth="1"/>
    <col min="15619" max="15619" width="18.7109375" customWidth="1"/>
    <col min="15620" max="15620" width="18.28515625" customWidth="1"/>
    <col min="15621" max="15621" width="18" customWidth="1"/>
    <col min="15622" max="15622" width="18.7109375" customWidth="1"/>
    <col min="15871" max="15871" width="64.7109375" customWidth="1"/>
    <col min="15872" max="15872" width="9.42578125" customWidth="1"/>
    <col min="15873" max="15873" width="22.42578125" customWidth="1"/>
    <col min="15874" max="15874" width="18.85546875" customWidth="1"/>
    <col min="15875" max="15875" width="18.7109375" customWidth="1"/>
    <col min="15876" max="15876" width="18.28515625" customWidth="1"/>
    <col min="15877" max="15877" width="18" customWidth="1"/>
    <col min="15878" max="15878" width="18.7109375" customWidth="1"/>
    <col min="16127" max="16127" width="64.7109375" customWidth="1"/>
    <col min="16128" max="16128" width="9.42578125" customWidth="1"/>
    <col min="16129" max="16129" width="22.42578125" customWidth="1"/>
    <col min="16130" max="16130" width="18.85546875" customWidth="1"/>
    <col min="16131" max="16131" width="18.7109375" customWidth="1"/>
    <col min="16132" max="16132" width="18.28515625" customWidth="1"/>
    <col min="16133" max="16133" width="18" customWidth="1"/>
    <col min="16134" max="16134" width="18.7109375" customWidth="1"/>
  </cols>
  <sheetData>
    <row r="1" spans="1:6" x14ac:dyDescent="0.25">
      <c r="A1" s="159" t="s">
        <v>474</v>
      </c>
      <c r="B1" s="159"/>
      <c r="C1" s="159"/>
      <c r="D1" s="159"/>
      <c r="E1" s="159"/>
      <c r="F1" s="159"/>
    </row>
    <row r="3" spans="1:6" ht="21.75" customHeight="1" x14ac:dyDescent="0.25">
      <c r="A3" s="150" t="s">
        <v>460</v>
      </c>
      <c r="B3" s="157"/>
      <c r="C3" s="157"/>
      <c r="D3" s="157"/>
      <c r="E3" s="157"/>
      <c r="F3" s="157"/>
    </row>
    <row r="4" spans="1:6" ht="26.25" customHeight="1" x14ac:dyDescent="0.25">
      <c r="A4" s="153" t="s">
        <v>422</v>
      </c>
      <c r="B4" s="151"/>
      <c r="C4" s="151"/>
      <c r="D4" s="151"/>
      <c r="E4" s="151"/>
      <c r="F4" s="151"/>
    </row>
    <row r="6" spans="1:6" ht="30" x14ac:dyDescent="0.3">
      <c r="A6" s="2" t="s">
        <v>13</v>
      </c>
      <c r="B6" s="3" t="s">
        <v>14</v>
      </c>
      <c r="C6" s="44" t="s">
        <v>0</v>
      </c>
      <c r="D6" s="44" t="s">
        <v>454</v>
      </c>
      <c r="E6" s="45" t="s">
        <v>2</v>
      </c>
    </row>
    <row r="7" spans="1:6" x14ac:dyDescent="0.25">
      <c r="A7" s="19"/>
      <c r="B7" s="19"/>
      <c r="C7" s="38"/>
      <c r="D7" s="38"/>
      <c r="E7" s="38"/>
    </row>
    <row r="8" spans="1:6" x14ac:dyDescent="0.25">
      <c r="A8" s="19"/>
      <c r="B8" s="19"/>
      <c r="C8" s="38"/>
      <c r="D8" s="38"/>
      <c r="E8" s="38"/>
    </row>
    <row r="9" spans="1:6" x14ac:dyDescent="0.25">
      <c r="A9" s="11" t="s">
        <v>116</v>
      </c>
      <c r="B9" s="5" t="s">
        <v>117</v>
      </c>
      <c r="C9" s="38">
        <v>0</v>
      </c>
      <c r="D9" s="38">
        <v>0</v>
      </c>
      <c r="E9" s="38">
        <f>C9</f>
        <v>0</v>
      </c>
    </row>
    <row r="10" spans="1:6" x14ac:dyDescent="0.25">
      <c r="A10" s="11"/>
      <c r="B10" s="5"/>
      <c r="C10" s="38"/>
      <c r="D10" s="38"/>
      <c r="E10" s="38"/>
    </row>
    <row r="11" spans="1:6" x14ac:dyDescent="0.25">
      <c r="A11" s="11"/>
      <c r="B11" s="5"/>
      <c r="C11" s="38"/>
      <c r="D11" s="38"/>
      <c r="E11" s="38"/>
    </row>
    <row r="12" spans="1:6" x14ac:dyDescent="0.25">
      <c r="A12" s="11" t="s">
        <v>305</v>
      </c>
      <c r="B12" s="5" t="s">
        <v>118</v>
      </c>
      <c r="C12" s="38">
        <v>0</v>
      </c>
      <c r="D12" s="38">
        <v>0</v>
      </c>
      <c r="E12" s="38">
        <f>C12</f>
        <v>0</v>
      </c>
    </row>
    <row r="13" spans="1:6" x14ac:dyDescent="0.25">
      <c r="A13" s="11"/>
      <c r="B13" s="5"/>
      <c r="C13" s="38"/>
      <c r="D13" s="38"/>
      <c r="E13" s="38"/>
    </row>
    <row r="14" spans="1:6" x14ac:dyDescent="0.25">
      <c r="A14" s="11"/>
      <c r="B14" s="5"/>
      <c r="C14" s="38"/>
      <c r="D14" s="38"/>
      <c r="E14" s="38"/>
    </row>
    <row r="15" spans="1:6" x14ac:dyDescent="0.25">
      <c r="A15" s="4" t="s">
        <v>119</v>
      </c>
      <c r="B15" s="5" t="s">
        <v>120</v>
      </c>
      <c r="C15" s="38">
        <v>0</v>
      </c>
      <c r="D15" s="38">
        <v>0</v>
      </c>
      <c r="E15" s="38">
        <f>C15</f>
        <v>0</v>
      </c>
    </row>
    <row r="16" spans="1:6" x14ac:dyDescent="0.25">
      <c r="A16" s="4"/>
      <c r="B16" s="5"/>
      <c r="C16" s="38"/>
      <c r="D16" s="38"/>
      <c r="E16" s="38"/>
    </row>
    <row r="17" spans="1:5" x14ac:dyDescent="0.25">
      <c r="A17" s="4"/>
      <c r="B17" s="5"/>
      <c r="C17" s="38"/>
      <c r="D17" s="38"/>
      <c r="E17" s="48"/>
    </row>
    <row r="18" spans="1:5" x14ac:dyDescent="0.25">
      <c r="A18" s="11" t="s">
        <v>121</v>
      </c>
      <c r="B18" s="5" t="s">
        <v>122</v>
      </c>
      <c r="C18" s="38">
        <v>11088274</v>
      </c>
      <c r="D18" s="38">
        <v>250000</v>
      </c>
      <c r="E18" s="49">
        <f>SUM(C18:D18)</f>
        <v>11338274</v>
      </c>
    </row>
    <row r="19" spans="1:5" x14ac:dyDescent="0.25">
      <c r="A19" s="67" t="s">
        <v>466</v>
      </c>
      <c r="B19" s="5"/>
      <c r="C19" s="93"/>
      <c r="D19" s="93"/>
      <c r="E19" s="93"/>
    </row>
    <row r="20" spans="1:5" x14ac:dyDescent="0.25">
      <c r="A20" s="67"/>
      <c r="B20" s="5"/>
      <c r="C20" s="93"/>
      <c r="D20" s="93"/>
      <c r="E20" s="93"/>
    </row>
    <row r="21" spans="1:5" x14ac:dyDescent="0.25">
      <c r="A21" s="11" t="s">
        <v>123</v>
      </c>
      <c r="B21" s="5" t="s">
        <v>124</v>
      </c>
      <c r="C21" s="38">
        <v>0</v>
      </c>
      <c r="D21" s="38">
        <v>0</v>
      </c>
      <c r="E21" s="38">
        <f>SUM(C21:D21)</f>
        <v>0</v>
      </c>
    </row>
    <row r="22" spans="1:5" x14ac:dyDescent="0.25">
      <c r="A22" s="11"/>
      <c r="B22" s="5"/>
      <c r="C22" s="38"/>
      <c r="D22" s="38"/>
      <c r="E22" s="38"/>
    </row>
    <row r="23" spans="1:5" x14ac:dyDescent="0.25">
      <c r="A23" s="11"/>
      <c r="B23" s="5"/>
      <c r="C23" s="38"/>
      <c r="D23" s="38"/>
      <c r="E23" s="38"/>
    </row>
    <row r="24" spans="1:5" x14ac:dyDescent="0.25">
      <c r="A24" s="4" t="s">
        <v>125</v>
      </c>
      <c r="B24" s="5" t="s">
        <v>126</v>
      </c>
      <c r="C24" s="38">
        <v>0</v>
      </c>
      <c r="D24" s="38">
        <v>0</v>
      </c>
      <c r="E24" s="38">
        <f>SUM(C24:D24)</f>
        <v>0</v>
      </c>
    </row>
    <row r="25" spans="1:5" x14ac:dyDescent="0.25">
      <c r="A25" s="4" t="s">
        <v>127</v>
      </c>
      <c r="B25" s="5" t="s">
        <v>128</v>
      </c>
      <c r="C25" s="49">
        <v>3001834</v>
      </c>
      <c r="D25" s="49">
        <v>27000</v>
      </c>
      <c r="E25" s="49">
        <f>SUM(C25:D25)</f>
        <v>3028834</v>
      </c>
    </row>
    <row r="26" spans="1:5" s="40" customFormat="1" ht="15.75" x14ac:dyDescent="0.25">
      <c r="A26" s="15" t="s">
        <v>306</v>
      </c>
      <c r="B26" s="8" t="s">
        <v>129</v>
      </c>
      <c r="C26" s="57">
        <f>SUM(C9+C12+C15+C18+C21+C24+C25)</f>
        <v>14090108</v>
      </c>
      <c r="D26" s="57">
        <f>D9+D12+D15+D18+D21+D24+D25</f>
        <v>277000</v>
      </c>
      <c r="E26" s="57">
        <f>SUM(C26:D26)</f>
        <v>14367108</v>
      </c>
    </row>
    <row r="27" spans="1:5" ht="15.75" x14ac:dyDescent="0.25">
      <c r="A27" s="17"/>
      <c r="B27" s="7"/>
      <c r="C27" s="38"/>
      <c r="D27" s="38"/>
      <c r="E27" s="38"/>
    </row>
    <row r="28" spans="1:5" x14ac:dyDescent="0.25">
      <c r="A28" s="11" t="s">
        <v>130</v>
      </c>
      <c r="B28" s="5" t="s">
        <v>131</v>
      </c>
      <c r="C28" s="49">
        <v>93303263</v>
      </c>
      <c r="D28" s="49"/>
      <c r="E28" s="38">
        <f>C28</f>
        <v>93303263</v>
      </c>
    </row>
    <row r="29" spans="1:5" x14ac:dyDescent="0.25">
      <c r="A29" s="67" t="s">
        <v>446</v>
      </c>
      <c r="B29" s="68"/>
      <c r="C29" s="69"/>
      <c r="D29" s="69"/>
      <c r="E29" s="69">
        <f>SUM(C29)</f>
        <v>0</v>
      </c>
    </row>
    <row r="30" spans="1:5" x14ac:dyDescent="0.25">
      <c r="A30" s="67" t="s">
        <v>448</v>
      </c>
      <c r="B30" s="5"/>
      <c r="C30" s="93"/>
      <c r="D30" s="93"/>
      <c r="E30" s="93">
        <f>SUM(C30)</f>
        <v>0</v>
      </c>
    </row>
    <row r="31" spans="1:5" x14ac:dyDescent="0.25">
      <c r="A31" s="11"/>
      <c r="B31" s="5" t="s">
        <v>133</v>
      </c>
      <c r="C31" s="38">
        <v>0</v>
      </c>
      <c r="D31" s="38"/>
      <c r="E31" s="38">
        <f>C31</f>
        <v>0</v>
      </c>
    </row>
    <row r="32" spans="1:5" x14ac:dyDescent="0.25">
      <c r="A32" s="11"/>
      <c r="B32" s="5"/>
      <c r="C32" s="38"/>
      <c r="D32" s="38"/>
      <c r="E32" s="38"/>
    </row>
    <row r="33" spans="1:6" x14ac:dyDescent="0.25">
      <c r="A33" s="11"/>
      <c r="B33" s="5"/>
      <c r="C33" s="38"/>
      <c r="D33" s="38"/>
      <c r="E33" s="38"/>
    </row>
    <row r="34" spans="1:6" x14ac:dyDescent="0.25">
      <c r="A34" s="11" t="s">
        <v>134</v>
      </c>
      <c r="B34" s="5" t="s">
        <v>135</v>
      </c>
      <c r="C34" s="38">
        <v>0</v>
      </c>
      <c r="D34" s="38"/>
      <c r="E34" s="38">
        <f>C34</f>
        <v>0</v>
      </c>
    </row>
    <row r="35" spans="1:6" x14ac:dyDescent="0.25">
      <c r="A35" s="11" t="s">
        <v>136</v>
      </c>
      <c r="B35" s="5" t="s">
        <v>137</v>
      </c>
      <c r="C35" s="38">
        <v>25191881</v>
      </c>
      <c r="D35" s="38"/>
      <c r="E35" s="38">
        <f>C35</f>
        <v>25191881</v>
      </c>
    </row>
    <row r="36" spans="1:6" s="40" customFormat="1" ht="15.75" x14ac:dyDescent="0.25">
      <c r="A36" s="15" t="s">
        <v>307</v>
      </c>
      <c r="B36" s="8" t="s">
        <v>138</v>
      </c>
      <c r="C36" s="54">
        <f>C28+C31+C34+C35</f>
        <v>118495144</v>
      </c>
      <c r="D36" s="54"/>
      <c r="E36" s="54">
        <f>C36</f>
        <v>118495144</v>
      </c>
    </row>
    <row r="39" spans="1:6" x14ac:dyDescent="0.25">
      <c r="A39" s="42" t="s">
        <v>404</v>
      </c>
      <c r="B39" s="42" t="s">
        <v>409</v>
      </c>
      <c r="C39" s="42" t="s">
        <v>405</v>
      </c>
      <c r="D39" s="42" t="s">
        <v>406</v>
      </c>
      <c r="E39" s="56" t="s">
        <v>407</v>
      </c>
      <c r="F39"/>
    </row>
    <row r="40" spans="1:6" x14ac:dyDescent="0.25">
      <c r="A40" s="46"/>
      <c r="B40" s="46"/>
      <c r="C40" s="50"/>
      <c r="D40" s="50"/>
      <c r="E40" s="51"/>
      <c r="F40"/>
    </row>
    <row r="41" spans="1:6" x14ac:dyDescent="0.25">
      <c r="A41" s="46"/>
      <c r="B41" s="46"/>
      <c r="C41" s="50"/>
      <c r="D41" s="50"/>
      <c r="E41" s="51"/>
      <c r="F41"/>
    </row>
    <row r="42" spans="1:6" x14ac:dyDescent="0.25">
      <c r="A42" s="11" t="s">
        <v>116</v>
      </c>
      <c r="B42" s="5" t="s">
        <v>117</v>
      </c>
      <c r="C42" s="50">
        <v>0</v>
      </c>
      <c r="D42" s="50">
        <v>0</v>
      </c>
      <c r="E42" s="51">
        <f>SUM(C42:D42)</f>
        <v>0</v>
      </c>
      <c r="F42"/>
    </row>
    <row r="43" spans="1:6" x14ac:dyDescent="0.25">
      <c r="A43" s="11"/>
      <c r="B43" s="5"/>
      <c r="C43" s="50"/>
      <c r="D43" s="50"/>
      <c r="E43" s="51"/>
      <c r="F43"/>
    </row>
    <row r="44" spans="1:6" x14ac:dyDescent="0.25">
      <c r="A44" s="11"/>
      <c r="B44" s="5"/>
      <c r="C44" s="50"/>
      <c r="D44" s="50"/>
      <c r="E44" s="51"/>
      <c r="F44"/>
    </row>
    <row r="45" spans="1:6" x14ac:dyDescent="0.25">
      <c r="A45" s="11" t="s">
        <v>305</v>
      </c>
      <c r="B45" s="5" t="s">
        <v>118</v>
      </c>
      <c r="C45" s="50">
        <v>0</v>
      </c>
      <c r="D45" s="50">
        <v>0</v>
      </c>
      <c r="E45" s="51">
        <f>SUM(C45:D45)</f>
        <v>0</v>
      </c>
      <c r="F45"/>
    </row>
    <row r="46" spans="1:6" x14ac:dyDescent="0.25">
      <c r="A46" s="11"/>
      <c r="B46" s="5"/>
      <c r="C46" s="50"/>
      <c r="D46" s="50"/>
      <c r="E46" s="51"/>
      <c r="F46"/>
    </row>
    <row r="47" spans="1:6" x14ac:dyDescent="0.25">
      <c r="A47" s="4" t="s">
        <v>119</v>
      </c>
      <c r="B47" s="5" t="s">
        <v>120</v>
      </c>
      <c r="C47" s="50">
        <v>0</v>
      </c>
      <c r="D47" s="50">
        <v>0</v>
      </c>
      <c r="E47" s="51">
        <f>SUM(C47:D47)</f>
        <v>0</v>
      </c>
      <c r="F47"/>
    </row>
    <row r="48" spans="1:6" x14ac:dyDescent="0.25">
      <c r="A48" s="4"/>
      <c r="B48" s="5"/>
      <c r="C48" s="50"/>
      <c r="D48" s="50"/>
      <c r="E48" s="51"/>
      <c r="F48"/>
    </row>
    <row r="49" spans="1:6" x14ac:dyDescent="0.25">
      <c r="A49" s="11" t="s">
        <v>121</v>
      </c>
      <c r="B49" s="5" t="s">
        <v>122</v>
      </c>
      <c r="C49" s="49">
        <f>E18</f>
        <v>11338274</v>
      </c>
      <c r="D49" s="49">
        <v>3028834</v>
      </c>
      <c r="E49" s="49">
        <f>SUM(C49:D49)</f>
        <v>14367108</v>
      </c>
      <c r="F49"/>
    </row>
    <row r="50" spans="1:6" s="40" customFormat="1" ht="15.75" x14ac:dyDescent="0.25">
      <c r="A50" s="15" t="s">
        <v>306</v>
      </c>
      <c r="B50" s="8" t="s">
        <v>129</v>
      </c>
      <c r="C50" s="52">
        <f>C42+C45+C47+C49</f>
        <v>11338274</v>
      </c>
      <c r="D50" s="52">
        <f>D42+D45+D47+D49</f>
        <v>3028834</v>
      </c>
      <c r="E50" s="52">
        <f>SUM(C50:D50)</f>
        <v>14367108</v>
      </c>
    </row>
    <row r="51" spans="1:6" ht="15.75" x14ac:dyDescent="0.25">
      <c r="A51" s="17"/>
      <c r="B51" s="7"/>
      <c r="C51" s="50"/>
      <c r="D51" s="50"/>
      <c r="E51" s="51"/>
      <c r="F51"/>
    </row>
    <row r="52" spans="1:6" x14ac:dyDescent="0.25">
      <c r="A52" s="11" t="s">
        <v>130</v>
      </c>
      <c r="B52" s="5" t="s">
        <v>131</v>
      </c>
      <c r="C52" s="50">
        <v>93303263</v>
      </c>
      <c r="D52" s="50">
        <v>25191881</v>
      </c>
      <c r="E52" s="51">
        <f>SUM(C52:D52)</f>
        <v>118495144</v>
      </c>
      <c r="F52"/>
    </row>
    <row r="53" spans="1:6" x14ac:dyDescent="0.25">
      <c r="A53" s="67"/>
      <c r="B53" s="68"/>
      <c r="C53" s="70"/>
      <c r="D53" s="70"/>
      <c r="E53" s="69"/>
      <c r="F53"/>
    </row>
    <row r="54" spans="1:6" x14ac:dyDescent="0.25">
      <c r="A54" s="11" t="s">
        <v>132</v>
      </c>
      <c r="B54" s="5" t="s">
        <v>133</v>
      </c>
      <c r="C54" s="50">
        <v>0</v>
      </c>
      <c r="D54" s="50">
        <v>0</v>
      </c>
      <c r="E54" s="51">
        <f>SUM(C54:D54)</f>
        <v>0</v>
      </c>
      <c r="F54"/>
    </row>
    <row r="55" spans="1:6" x14ac:dyDescent="0.25">
      <c r="A55" s="11"/>
      <c r="B55" s="5"/>
      <c r="C55" s="50"/>
      <c r="D55" s="50"/>
      <c r="E55" s="51"/>
      <c r="F55"/>
    </row>
    <row r="56" spans="1:6" x14ac:dyDescent="0.25">
      <c r="A56" s="11" t="s">
        <v>134</v>
      </c>
      <c r="B56" s="5" t="s">
        <v>135</v>
      </c>
      <c r="C56" s="50">
        <v>0</v>
      </c>
      <c r="D56" s="50">
        <v>0</v>
      </c>
      <c r="E56" s="51">
        <f>SUM(C56:D56)</f>
        <v>0</v>
      </c>
      <c r="F56"/>
    </row>
    <row r="57" spans="1:6" s="40" customFormat="1" ht="15.75" x14ac:dyDescent="0.25">
      <c r="A57" s="15" t="s">
        <v>307</v>
      </c>
      <c r="B57" s="8" t="s">
        <v>138</v>
      </c>
      <c r="C57" s="53">
        <f>C52+C54+C56</f>
        <v>93303263</v>
      </c>
      <c r="D57" s="53">
        <f>D52+D54+D56</f>
        <v>25191881</v>
      </c>
      <c r="E57" s="54">
        <f>SUM(C57:D57)</f>
        <v>118495144</v>
      </c>
    </row>
    <row r="58" spans="1:6" x14ac:dyDescent="0.25">
      <c r="A58" s="39"/>
      <c r="B58" s="39"/>
      <c r="C58" s="39"/>
      <c r="D58" s="39"/>
      <c r="E58" s="39"/>
    </row>
    <row r="59" spans="1:6" x14ac:dyDescent="0.25">
      <c r="A59" s="39"/>
      <c r="B59" s="39"/>
      <c r="C59" s="39"/>
      <c r="D59" s="39"/>
      <c r="E59" s="39"/>
    </row>
    <row r="60" spans="1:6" x14ac:dyDescent="0.25">
      <c r="A60" s="39"/>
      <c r="B60" s="39"/>
      <c r="C60" s="39"/>
      <c r="D60" s="39"/>
      <c r="E60" s="39"/>
    </row>
    <row r="61" spans="1:6" x14ac:dyDescent="0.25">
      <c r="A61" s="39"/>
      <c r="B61" s="39"/>
      <c r="C61" s="39"/>
      <c r="D61" s="39"/>
      <c r="E61" s="39"/>
    </row>
    <row r="62" spans="1:6" x14ac:dyDescent="0.25">
      <c r="A62" s="39"/>
      <c r="B62" s="39"/>
      <c r="C62" s="39"/>
      <c r="D62" s="39"/>
      <c r="E62" s="39"/>
    </row>
    <row r="63" spans="1:6" x14ac:dyDescent="0.25">
      <c r="A63" s="39"/>
      <c r="B63" s="39"/>
      <c r="C63" s="39"/>
      <c r="D63" s="39"/>
      <c r="E63" s="39"/>
    </row>
  </sheetData>
  <mergeCells count="3">
    <mergeCell ref="A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C2" sqref="C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58"/>
    </row>
    <row r="2" spans="1:5" x14ac:dyDescent="0.25">
      <c r="C2" s="1" t="s">
        <v>475</v>
      </c>
      <c r="D2" s="1"/>
    </row>
    <row r="3" spans="1:5" ht="24" customHeight="1" x14ac:dyDescent="0.25">
      <c r="A3" s="150" t="s">
        <v>460</v>
      </c>
      <c r="B3" s="157"/>
      <c r="C3" s="157"/>
      <c r="D3" s="157"/>
      <c r="E3" s="157"/>
    </row>
    <row r="4" spans="1:5" ht="23.25" customHeight="1" x14ac:dyDescent="0.25">
      <c r="A4" s="153" t="s">
        <v>423</v>
      </c>
      <c r="B4" s="151"/>
      <c r="C4" s="151"/>
      <c r="D4" s="151"/>
      <c r="E4" s="151"/>
    </row>
    <row r="5" spans="1:5" ht="18" x14ac:dyDescent="0.25">
      <c r="A5" s="30"/>
    </row>
    <row r="7" spans="1:5" ht="30" x14ac:dyDescent="0.3">
      <c r="A7" s="2" t="s">
        <v>13</v>
      </c>
      <c r="B7" s="3" t="s">
        <v>14</v>
      </c>
      <c r="C7" s="35" t="s">
        <v>0</v>
      </c>
      <c r="D7" s="35" t="s">
        <v>1</v>
      </c>
      <c r="E7" s="36" t="s">
        <v>2</v>
      </c>
    </row>
    <row r="8" spans="1:5" x14ac:dyDescent="0.25">
      <c r="A8" s="19"/>
      <c r="B8" s="19"/>
      <c r="C8" s="38"/>
      <c r="D8" s="38"/>
      <c r="E8" s="38"/>
    </row>
    <row r="9" spans="1:5" s="40" customFormat="1" x14ac:dyDescent="0.25">
      <c r="A9" s="13" t="s">
        <v>403</v>
      </c>
      <c r="B9" s="7" t="s">
        <v>412</v>
      </c>
      <c r="C9" s="57">
        <v>44884455</v>
      </c>
      <c r="D9" s="57"/>
      <c r="E9" s="57">
        <f>SUM(C9:D9)</f>
        <v>44884455</v>
      </c>
    </row>
    <row r="10" spans="1:5" s="40" customFormat="1" x14ac:dyDescent="0.25">
      <c r="A10" s="13" t="s">
        <v>410</v>
      </c>
      <c r="B10" s="7" t="s">
        <v>412</v>
      </c>
      <c r="C10" s="41"/>
      <c r="D10" s="41"/>
      <c r="E10" s="41"/>
    </row>
  </sheetData>
  <mergeCells count="2">
    <mergeCell ref="A3:E3"/>
    <mergeCell ref="A4:E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7815-2C8E-437C-BF61-312D6E837692}">
  <sheetPr>
    <tabColor rgb="FFFF0000"/>
    <pageSetUpPr fitToPage="1"/>
  </sheetPr>
  <dimension ref="A1:D11"/>
  <sheetViews>
    <sheetView tabSelected="1" workbookViewId="0">
      <selection activeCell="B1" sqref="B1"/>
    </sheetView>
  </sheetViews>
  <sheetFormatPr defaultRowHeight="15" x14ac:dyDescent="0.25"/>
  <cols>
    <col min="1" max="1" width="75.5703125" bestFit="1" customWidth="1"/>
    <col min="2" max="2" width="7.5703125" bestFit="1" customWidth="1"/>
    <col min="3" max="3" width="21.85546875" customWidth="1"/>
    <col min="4" max="4" width="13.5703125" bestFit="1" customWidth="1"/>
  </cols>
  <sheetData>
    <row r="1" spans="1:4" x14ac:dyDescent="0.25">
      <c r="B1" t="s">
        <v>476</v>
      </c>
    </row>
    <row r="2" spans="1:4" x14ac:dyDescent="0.25">
      <c r="D2" s="95"/>
    </row>
    <row r="3" spans="1:4" x14ac:dyDescent="0.25">
      <c r="A3" s="150" t="s">
        <v>461</v>
      </c>
      <c r="B3" s="151"/>
      <c r="C3" s="151"/>
      <c r="D3" s="151"/>
    </row>
    <row r="4" spans="1:4" x14ac:dyDescent="0.25">
      <c r="A4" s="160" t="s">
        <v>455</v>
      </c>
      <c r="B4" s="151"/>
      <c r="C4" s="151"/>
      <c r="D4" s="151"/>
    </row>
    <row r="5" spans="1:4" ht="18" x14ac:dyDescent="0.25">
      <c r="A5" s="96"/>
      <c r="B5" s="94"/>
      <c r="C5" s="94"/>
      <c r="D5" s="94"/>
    </row>
    <row r="6" spans="1:4" x14ac:dyDescent="0.25">
      <c r="A6" s="97" t="s">
        <v>459</v>
      </c>
    </row>
    <row r="7" spans="1:4" ht="38.25" x14ac:dyDescent="0.25">
      <c r="A7" s="42" t="s">
        <v>404</v>
      </c>
      <c r="B7" s="45" t="s">
        <v>14</v>
      </c>
      <c r="C7" s="45" t="s">
        <v>458</v>
      </c>
      <c r="D7" s="42" t="s">
        <v>3</v>
      </c>
    </row>
    <row r="8" spans="1:4" x14ac:dyDescent="0.25">
      <c r="A8" s="98" t="s">
        <v>456</v>
      </c>
      <c r="B8" s="99" t="s">
        <v>166</v>
      </c>
      <c r="C8" s="49">
        <v>53923937</v>
      </c>
      <c r="D8" s="41">
        <f>SUM(C8)</f>
        <v>53923937</v>
      </c>
    </row>
    <row r="9" spans="1:4" x14ac:dyDescent="0.25">
      <c r="A9" s="98" t="s">
        <v>457</v>
      </c>
      <c r="B9" s="99" t="s">
        <v>166</v>
      </c>
      <c r="C9" s="38">
        <v>0</v>
      </c>
      <c r="D9" s="41">
        <v>0</v>
      </c>
    </row>
    <row r="10" spans="1:4" x14ac:dyDescent="0.25">
      <c r="A10" s="42" t="s">
        <v>4</v>
      </c>
      <c r="B10" s="42"/>
      <c r="C10" s="41">
        <f>SUM(C8:C9)</f>
        <v>53923937</v>
      </c>
      <c r="D10" s="41">
        <f>SUM(D8:D9)</f>
        <v>53923937</v>
      </c>
    </row>
    <row r="11" spans="1:4" x14ac:dyDescent="0.25">
      <c r="C11" s="40"/>
    </row>
  </sheetData>
  <mergeCells count="2">
    <mergeCell ref="A3:D3"/>
    <mergeCell ref="A4:D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1A. melléklet</vt:lpstr>
      <vt:lpstr>1B melléklet</vt:lpstr>
      <vt:lpstr>1. melléklet</vt:lpstr>
      <vt:lpstr>2A. melléklet</vt:lpstr>
      <vt:lpstr>2B melléklet</vt:lpstr>
      <vt:lpstr>2.melléklet</vt:lpstr>
      <vt:lpstr>3. melléklet</vt:lpstr>
      <vt:lpstr>4. melléklet</vt:lpstr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2021-01-18T08:52:09Z</cp:lastPrinted>
  <dcterms:created xsi:type="dcterms:W3CDTF">2014-01-03T21:48:14Z</dcterms:created>
  <dcterms:modified xsi:type="dcterms:W3CDTF">2021-05-25T09:48:36Z</dcterms:modified>
</cp:coreProperties>
</file>