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Jegyző - átnézendő előterjesztések\Tormásliget\2021\2020. évi költségvetés módosítása\"/>
    </mc:Choice>
  </mc:AlternateContent>
  <xr:revisionPtr revIDLastSave="0" documentId="13_ncr:1_{E76A4AC3-A2AE-44BA-93C6-052C2A4DA039}" xr6:coauthVersionLast="46" xr6:coauthVersionMax="46" xr10:uidLastSave="{00000000-0000-0000-0000-000000000000}"/>
  <bookViews>
    <workbookView xWindow="-120" yWindow="-120" windowWidth="29040" windowHeight="15840" tabRatio="977" firstSheet="4" activeTab="14" xr2:uid="{00000000-000D-0000-FFFF-FFFF00000000}"/>
  </bookViews>
  <sheets>
    <sheet name="1. tábla kiemelt ei" sheetId="1" r:id="rId1"/>
    <sheet name="2. tábla kiad. működés felhalm." sheetId="2" r:id="rId2"/>
    <sheet name="3. tábla bev. működés felhalm." sheetId="10" r:id="rId3"/>
    <sheet name="4. táblaberuházások felújítások" sheetId="11" r:id="rId4"/>
    <sheet name="5. tábla szociális kiadások" sheetId="29" r:id="rId5"/>
    <sheet name="6. tábla stabilitási 1" sheetId="13" r:id="rId6"/>
    <sheet name="7. tábla stabilitási 2" sheetId="14" r:id="rId7"/>
    <sheet name="8. tábla létszám" sheetId="8" r:id="rId8"/>
    <sheet name="9. tábla EU projektek" sheetId="18" r:id="rId9"/>
    <sheet name="10. tábla tartalékok" sheetId="12" r:id="rId10"/>
    <sheet name="11. tábla hitelek" sheetId="28" r:id="rId11"/>
    <sheet name="12. tábla finanszírozás" sheetId="27" r:id="rId12"/>
    <sheet name="13. tábla átadott" sheetId="30" r:id="rId13"/>
    <sheet name="14. tábla átvett" sheetId="31" r:id="rId14"/>
    <sheet name="15. tábla helyi adók" sheetId="32" r:id="rId15"/>
  </sheets>
  <definedNames>
    <definedName name="foot_4_place" localSheetId="6">'7. tábla stabilitási 2'!$A$20</definedName>
    <definedName name="foot_5_place" localSheetId="6">'7. tábla stabilitási 2'!#REF!</definedName>
    <definedName name="foot_53_place" localSheetId="6">'7. tábla stabilitási 2'!$A$65</definedName>
    <definedName name="_xlnm.Print_Area" localSheetId="0">'1. tábla kiemelt ei'!$A$1:$B$28</definedName>
    <definedName name="_xlnm.Print_Area" localSheetId="9">'10. tábla tartalékok'!$A$1:$C$18</definedName>
    <definedName name="_xlnm.Print_Area" localSheetId="10">'11. tábla hitelek'!$A$1:$D$72</definedName>
    <definedName name="_xlnm.Print_Area" localSheetId="11">'12. tábla finanszírozás'!$A$1:$D$11</definedName>
    <definedName name="_xlnm.Print_Area" localSheetId="12">'13. tábla átadott'!$A$1:$C$119</definedName>
    <definedName name="_xlnm.Print_Area" localSheetId="13">'14. tábla átvett'!$A$1:$C$118</definedName>
    <definedName name="_xlnm.Print_Area" localSheetId="1">'2. tábla kiad. működés felhalm.'!$A$1:$F$125</definedName>
    <definedName name="_xlnm.Print_Area" localSheetId="2">'3. tábla bev. működés felhalm.'!$A$1:$F$99</definedName>
    <definedName name="_xlnm.Print_Area" localSheetId="3">'4. táblaberuházások felújítások'!$A$1:$C$21</definedName>
    <definedName name="_xlnm.Print_Area" localSheetId="4">'5. tábla szociális kiadások'!$A$1:$C$51</definedName>
    <definedName name="_xlnm.Print_Area" localSheetId="5">'6. tábla stabilitási 1'!$A$1:$J$21</definedName>
    <definedName name="_xlnm.Print_Area" localSheetId="6">'7. tábla stabilitási 2'!$A$1:$I$40</definedName>
    <definedName name="_xlnm.Print_Area" localSheetId="7">'8. tábla létszám'!$A$1:$B$35</definedName>
    <definedName name="_xlnm.Print_Area" localSheetId="8">'9. tábla EU projektek'!$A$1:$B$45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0" l="1"/>
  <c r="D38" i="14"/>
  <c r="E38" i="14"/>
  <c r="F38" i="14"/>
  <c r="C38" i="14"/>
  <c r="F37" i="10"/>
  <c r="F38" i="10"/>
  <c r="F39" i="10"/>
  <c r="F40" i="10"/>
  <c r="F41" i="10"/>
  <c r="F27" i="10"/>
  <c r="F28" i="10"/>
  <c r="F29" i="10"/>
  <c r="F46" i="2"/>
  <c r="C17" i="12"/>
  <c r="C12" i="12"/>
  <c r="C49" i="29"/>
  <c r="C50" i="29"/>
  <c r="C32" i="10"/>
  <c r="F32" i="10"/>
  <c r="C123" i="2"/>
  <c r="F123" i="2"/>
  <c r="C21" i="2"/>
  <c r="C25" i="2"/>
  <c r="C31" i="2"/>
  <c r="F31" i="2"/>
  <c r="C34" i="2"/>
  <c r="F34" i="2"/>
  <c r="C42" i="2"/>
  <c r="F42" i="2"/>
  <c r="C45" i="2"/>
  <c r="C51" i="2"/>
  <c r="F51" i="2"/>
  <c r="C61" i="2"/>
  <c r="F61" i="2"/>
  <c r="C75" i="2"/>
  <c r="F75" i="2"/>
  <c r="C84" i="2"/>
  <c r="C99" i="2"/>
  <c r="F99" i="2"/>
  <c r="C89" i="2"/>
  <c r="C98" i="2"/>
  <c r="B25" i="1"/>
  <c r="B27" i="1"/>
  <c r="B15" i="1"/>
  <c r="B17" i="1"/>
  <c r="C40" i="30"/>
  <c r="D15" i="13"/>
  <c r="C15" i="13"/>
  <c r="C14" i="11"/>
  <c r="F81" i="10"/>
  <c r="C84" i="10"/>
  <c r="C90" i="10"/>
  <c r="F90" i="10"/>
  <c r="F64" i="10"/>
  <c r="F66" i="10"/>
  <c r="F67" i="10"/>
  <c r="F70" i="10"/>
  <c r="D66" i="10"/>
  <c r="D67" i="10"/>
  <c r="D70" i="10"/>
  <c r="E66" i="10"/>
  <c r="E67" i="10"/>
  <c r="E70" i="10"/>
  <c r="C66" i="10"/>
  <c r="C67" i="10"/>
  <c r="F45" i="2"/>
  <c r="D25" i="2"/>
  <c r="D75" i="2"/>
  <c r="D100" i="2"/>
  <c r="D124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7" i="2"/>
  <c r="F28" i="2"/>
  <c r="F29" i="2"/>
  <c r="F30" i="2"/>
  <c r="F32" i="2"/>
  <c r="F33" i="2"/>
  <c r="F35" i="2"/>
  <c r="F36" i="2"/>
  <c r="F37" i="2"/>
  <c r="F38" i="2"/>
  <c r="F39" i="2"/>
  <c r="F40" i="2"/>
  <c r="F41" i="2"/>
  <c r="F43" i="2"/>
  <c r="F44" i="2"/>
  <c r="F47" i="2"/>
  <c r="F48" i="2"/>
  <c r="F49" i="2"/>
  <c r="F50" i="2"/>
  <c r="F53" i="2"/>
  <c r="F54" i="2"/>
  <c r="F55" i="2"/>
  <c r="F56" i="2"/>
  <c r="F57" i="2"/>
  <c r="F58" i="2"/>
  <c r="F59" i="2"/>
  <c r="F60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7" i="2"/>
  <c r="F78" i="2"/>
  <c r="F79" i="2"/>
  <c r="F80" i="2"/>
  <c r="F81" i="2"/>
  <c r="F82" i="2"/>
  <c r="F83" i="2"/>
  <c r="F85" i="2"/>
  <c r="F86" i="2"/>
  <c r="F87" i="2"/>
  <c r="F88" i="2"/>
  <c r="F90" i="2"/>
  <c r="F91" i="2"/>
  <c r="F92" i="2"/>
  <c r="F93" i="2"/>
  <c r="F94" i="2"/>
  <c r="F95" i="2"/>
  <c r="F96" i="2"/>
  <c r="F97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C11" i="32"/>
  <c r="B24" i="8"/>
  <c r="D50" i="10"/>
  <c r="E50" i="10"/>
  <c r="C45" i="10"/>
  <c r="F45" i="10"/>
  <c r="C20" i="10"/>
  <c r="B9" i="29"/>
  <c r="B10" i="29"/>
  <c r="B11" i="29"/>
  <c r="B12" i="29"/>
  <c r="B13" i="29"/>
  <c r="B14" i="29"/>
  <c r="B15" i="29"/>
  <c r="B16" i="29"/>
  <c r="B17" i="29"/>
  <c r="F10" i="10"/>
  <c r="F11" i="10"/>
  <c r="F19" i="10"/>
  <c r="F26" i="10"/>
  <c r="F30" i="10"/>
  <c r="F33" i="10"/>
  <c r="F42" i="10"/>
  <c r="F44" i="10"/>
  <c r="F55" i="10"/>
  <c r="F80" i="10"/>
  <c r="F8" i="10"/>
  <c r="D89" i="2"/>
  <c r="F89" i="2"/>
  <c r="E89" i="2"/>
  <c r="D98" i="2"/>
  <c r="F98" i="2"/>
  <c r="E98" i="2"/>
  <c r="E75" i="2"/>
  <c r="D61" i="2"/>
  <c r="E61" i="2"/>
  <c r="D84" i="2"/>
  <c r="D99" i="2"/>
  <c r="D52" i="2"/>
  <c r="E52" i="2"/>
  <c r="E84" i="2"/>
  <c r="E25" i="2"/>
  <c r="E26" i="2"/>
  <c r="D21" i="2"/>
  <c r="D26" i="2"/>
  <c r="E21" i="2"/>
  <c r="F8" i="2"/>
  <c r="F14" i="10"/>
  <c r="E99" i="2"/>
  <c r="F21" i="2"/>
  <c r="F84" i="2"/>
  <c r="C34" i="10"/>
  <c r="F34" i="10"/>
  <c r="F97" i="10"/>
  <c r="F20" i="10"/>
  <c r="C50" i="10"/>
  <c r="C52" i="2"/>
  <c r="F52" i="2"/>
  <c r="C26" i="2"/>
  <c r="F98" i="10"/>
  <c r="F68" i="10"/>
  <c r="C100" i="2"/>
  <c r="E76" i="2"/>
  <c r="F26" i="2"/>
  <c r="E100" i="2"/>
  <c r="E124" i="2"/>
  <c r="F50" i="10"/>
  <c r="E69" i="10"/>
  <c r="F25" i="2"/>
  <c r="C124" i="2"/>
  <c r="F124" i="2"/>
  <c r="C76" i="2"/>
  <c r="D76" i="2"/>
  <c r="D69" i="10"/>
  <c r="F84" i="10"/>
  <c r="F76" i="2"/>
  <c r="F69" i="10"/>
  <c r="F100" i="2"/>
</calcChain>
</file>

<file path=xl/sharedStrings.xml><?xml version="1.0" encoding="utf-8"?>
<sst xmlns="http://schemas.openxmlformats.org/spreadsheetml/2006/main" count="1439" uniqueCount="690">
  <si>
    <t>Egyéb családi támogatás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</si>
  <si>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</si>
  <si>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</si>
  <si>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</si>
  <si>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</si>
  <si>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</si>
  <si>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</si>
  <si>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</si>
  <si>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</si>
  <si>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</si>
  <si>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</si>
  <si>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</si>
  <si>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</si>
  <si>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</si>
  <si>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</si>
  <si>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</si>
  <si>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</si>
  <si>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</si>
  <si>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</si>
  <si>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</si>
  <si>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</si>
  <si>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</si>
  <si>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</si>
  <si>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</si>
  <si>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</si>
  <si>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</si>
  <si>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</si>
  <si>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</si>
  <si>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</si>
  <si>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</si>
  <si>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</si>
  <si>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</si>
  <si>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</si>
  <si>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</si>
  <si>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</si>
  <si>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</si>
  <si>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</si>
  <si>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</si>
  <si>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</si>
  <si>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</si>
  <si>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</si>
  <si>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</si>
  <si>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</si>
  <si>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</si>
  <si>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</si>
  <si>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</si>
  <si>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</si>
  <si>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</si>
  <si>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</si>
  <si>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</si>
  <si>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</si>
  <si>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</si>
  <si>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</si>
  <si>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</si>
  <si>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</si>
  <si>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</si>
  <si>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</si>
  <si>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</si>
  <si>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</si>
  <si>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</si>
  <si>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</si>
  <si>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</si>
  <si>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</si>
  <si>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</si>
  <si>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</si>
  <si>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</si>
  <si>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</si>
  <si>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</si>
  <si>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</si>
  <si>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</si>
  <si>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</si>
  <si>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</si>
  <si>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</si>
  <si>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</si>
  <si>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</si>
  <si>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</si>
  <si>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</si>
  <si>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</si>
  <si>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</si>
  <si>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</si>
  <si>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</si>
  <si>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</si>
  <si>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</si>
  <si>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</si>
  <si>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</si>
  <si>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</si>
  <si>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</si>
  <si>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</si>
  <si>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</si>
  <si>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</si>
  <si>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</si>
  <si>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</si>
  <si>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</si>
  <si>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</si>
  <si>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</si>
  <si>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</si>
  <si>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</si>
  <si>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</si>
  <si>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</si>
  <si>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</si>
  <si>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</si>
  <si>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</si>
  <si>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</si>
  <si>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</si>
  <si>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</si>
  <si>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</si>
  <si>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</si>
  <si>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</si>
  <si>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</si>
  <si>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</si>
  <si>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</si>
  <si>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</si>
  <si>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</si>
  <si>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</si>
  <si>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</si>
  <si>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</si>
  <si>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</si>
  <si>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</si>
  <si>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</si>
  <si>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</si>
  <si>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</si>
  <si>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</si>
  <si>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</si>
  <si>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</si>
  <si>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</si>
  <si>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</si>
  <si>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</si>
  <si>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</si>
  <si>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</si>
  <si>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</si>
  <si>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</si>
  <si>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</si>
  <si>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</si>
  <si>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</si>
  <si>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</si>
  <si>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</si>
  <si>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</si>
  <si>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</si>
  <si>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</si>
  <si>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</si>
  <si>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</si>
  <si>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</si>
  <si>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</si>
  <si>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</si>
  <si>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</si>
  <si>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</si>
  <si>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</si>
  <si>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</si>
  <si>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</si>
  <si>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</si>
  <si>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</si>
  <si>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</si>
  <si>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</si>
  <si>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</si>
  <si>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</si>
  <si>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</si>
  <si>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</si>
  <si>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</si>
  <si>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</si>
  <si>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</si>
  <si>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</si>
  <si>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</si>
  <si>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</si>
  <si>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</si>
  <si>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</si>
  <si>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</si>
  <si>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</si>
  <si>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</si>
  <si>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</si>
  <si>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</si>
  <si>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</si>
  <si>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</si>
  <si>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</si>
  <si>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</si>
  <si>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</si>
  <si>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</si>
  <si>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</si>
  <si>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</si>
  <si>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</si>
  <si>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</si>
  <si>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</si>
  <si>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</si>
  <si>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</si>
  <si>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</si>
  <si>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</si>
  <si>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</si>
  <si>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</si>
  <si>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</si>
  <si>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</si>
  <si>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</si>
  <si>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</si>
  <si>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</si>
  <si>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</si>
  <si>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</si>
  <si>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</si>
  <si>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</si>
  <si>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</si>
  <si>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</si>
  <si>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</si>
  <si>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</si>
  <si>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</si>
  <si>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</si>
  <si>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</si>
  <si>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</si>
  <si>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</si>
  <si>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</si>
  <si>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</si>
  <si>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</si>
  <si>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</si>
  <si>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</si>
  <si>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</si>
  <si>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</si>
  <si>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</si>
  <si>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</si>
  <si>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</si>
  <si>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</si>
  <si>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</si>
  <si>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</si>
  <si>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</si>
  <si>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</si>
  <si>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</si>
  <si>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</si>
  <si>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</si>
  <si>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</si>
  <si>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</si>
  <si>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</si>
  <si>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</si>
  <si>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</si>
  <si>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</si>
  <si>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</si>
  <si>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</si>
  <si>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</si>
  <si>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</si>
  <si>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</si>
  <si>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</si>
  <si>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</si>
  <si>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</si>
  <si>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</si>
  <si>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</si>
  <si>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</si>
  <si>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</si>
  <si>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</si>
  <si>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</si>
  <si>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</si>
  <si>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</si>
  <si>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</si>
  <si>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</si>
  <si>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</si>
  <si>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</si>
  <si>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</si>
  <si>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</si>
  <si>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</si>
  <si>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</si>
  <si>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</si>
  <si>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</si>
  <si>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</si>
  <si>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</si>
  <si>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</si>
  <si>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</si>
  <si>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</si>
  <si>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</si>
  <si>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</si>
  <si>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</si>
  <si>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</si>
  <si>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</si>
  <si>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</si>
  <si>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</si>
  <si>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</si>
  <si>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</si>
  <si>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</si>
  <si>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</si>
  <si>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</si>
  <si>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</si>
  <si>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</si>
  <si>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</si>
  <si>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</si>
  <si>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</si>
  <si>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</si>
  <si>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</si>
  <si>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</si>
  <si>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</si>
  <si>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</si>
  <si>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</si>
  <si>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</si>
  <si>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</si>
  <si>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</si>
  <si>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</si>
  <si>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</si>
  <si>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</si>
  <si>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</si>
  <si>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</si>
  <si>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</si>
  <si>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</si>
  <si>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</si>
  <si>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</si>
  <si>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</si>
  <si>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</si>
  <si>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</si>
  <si>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</si>
  <si>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</si>
  <si>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</si>
  <si>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</si>
  <si>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</si>
  <si>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</si>
  <si>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</si>
  <si>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</si>
  <si>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</si>
  <si>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</si>
  <si>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</si>
  <si>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</si>
  <si>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</si>
  <si>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</si>
  <si>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</si>
  <si>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</si>
  <si>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</si>
  <si>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</si>
  <si>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</si>
  <si>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</si>
  <si>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</si>
  <si>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</si>
  <si>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</si>
  <si>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</si>
  <si>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</si>
  <si>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</si>
  <si>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</si>
  <si>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</si>
  <si>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</si>
  <si>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</si>
  <si>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</si>
  <si>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</si>
  <si>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</si>
  <si>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</si>
  <si>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</si>
  <si>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</si>
  <si>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</si>
  <si>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</si>
  <si>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</si>
  <si>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</si>
  <si>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</si>
  <si>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</si>
  <si>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</si>
  <si>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</si>
  <si>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</si>
  <si>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</si>
  <si>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</si>
  <si>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</si>
  <si>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</si>
  <si>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</si>
  <si>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</si>
  <si>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</si>
  <si>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</si>
  <si>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</si>
  <si>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</si>
  <si>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</si>
  <si>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</si>
  <si>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</si>
  <si>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</si>
  <si>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</si>
  <si>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</si>
  <si>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</si>
  <si>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</si>
  <si>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</si>
  <si>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</si>
  <si>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</si>
  <si>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</si>
  <si>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</si>
  <si>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</si>
  <si>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</si>
  <si>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</si>
  <si>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</si>
  <si>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</si>
  <si>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</si>
  <si>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</si>
  <si>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</si>
  <si>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</si>
  <si>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</si>
  <si>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</si>
  <si>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</si>
  <si>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</si>
  <si>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</si>
  <si>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</si>
  <si>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</si>
  <si>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</si>
  <si>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</si>
  <si>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</si>
  <si>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</si>
  <si>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</si>
  <si>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</si>
  <si>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</si>
  <si>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</si>
  <si>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</si>
  <si>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</si>
  <si>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</si>
  <si>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</si>
  <si>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</si>
  <si>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</si>
  <si>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</si>
  <si>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</si>
  <si>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</si>
  <si>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</si>
  <si>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</si>
  <si>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</si>
  <si>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</si>
  <si>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</si>
  <si>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</si>
  <si>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</si>
  <si>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</si>
  <si>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</si>
  <si>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</si>
  <si>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</si>
  <si>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</si>
  <si>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</si>
  <si>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</si>
  <si>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</si>
  <si>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</si>
  <si>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</si>
  <si>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</si>
  <si>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</si>
  <si>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</si>
  <si>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</si>
  <si>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</si>
  <si>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</si>
  <si>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</si>
  <si>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</si>
  <si>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</si>
  <si>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</si>
  <si>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</si>
  <si>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</si>
  <si>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</si>
  <si>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</si>
  <si>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</si>
  <si>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</si>
  <si>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</si>
  <si>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</si>
  <si>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</si>
  <si>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</si>
  <si>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</si>
  <si>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</si>
  <si>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</si>
  <si>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</si>
  <si>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</si>
  <si>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</si>
  <si>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</si>
  <si>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</si>
  <si>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</si>
  <si>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</si>
  <si>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</si>
  <si>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</si>
  <si>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</si>
  <si>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</si>
  <si>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</si>
  <si>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</si>
  <si>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</si>
  <si>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</si>
  <si>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</si>
  <si>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</si>
  <si>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</si>
  <si>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</si>
  <si>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</si>
  <si>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</si>
  <si>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</si>
  <si>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</si>
  <si>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</si>
  <si>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</si>
  <si>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</si>
  <si>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</si>
  <si>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</si>
  <si>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</si>
  <si>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</si>
  <si>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</si>
  <si>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</si>
  <si>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</si>
  <si>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</si>
  <si>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</si>
  <si>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</si>
  <si>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</si>
  <si>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</si>
  <si>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</si>
  <si>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</si>
  <si>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</si>
  <si>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</si>
  <si>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</si>
  <si>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</si>
  <si>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</si>
  <si>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</si>
  <si>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</si>
  <si>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</si>
  <si>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</si>
  <si>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</si>
  <si>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</si>
  <si>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</si>
  <si>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</si>
  <si>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</si>
  <si>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</si>
  <si>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</si>
  <si>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</si>
  <si>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</si>
  <si>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</si>
  <si>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</si>
  <si>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</si>
  <si>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</si>
  <si>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</si>
  <si>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</si>
  <si>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</si>
  <si>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</si>
  <si>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</si>
  <si>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</si>
  <si>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</si>
  <si>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</si>
  <si>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</si>
  <si>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</si>
  <si>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</si>
  <si>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</si>
  <si>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</si>
  <si>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</si>
  <si>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</si>
  <si>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</si>
  <si>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</si>
  <si>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</si>
  <si>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</si>
  <si>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</si>
  <si>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</si>
  <si>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</si>
  <si>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</si>
  <si>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</si>
  <si>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</si>
  <si>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</si>
  <si>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</si>
  <si>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</si>
  <si>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</si>
  <si>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</si>
  <si>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</si>
  <si>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</si>
  <si>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</si>
  <si>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</si>
  <si>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</si>
  <si>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</si>
  <si>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</si>
  <si>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</si>
  <si>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</si>
  <si>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</si>
  <si>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</si>
  <si>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</si>
  <si>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</si>
  <si>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</si>
  <si>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</si>
  <si>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</si>
  <si>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</si>
  <si>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</si>
  <si>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</si>
  <si>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</si>
  <si>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</si>
  <si>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</si>
  <si>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</si>
  <si>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</si>
  <si>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</si>
  <si>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</si>
  <si>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</si>
  <si>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</si>
  <si>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</si>
  <si>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</si>
  <si>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</si>
  <si>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</si>
  <si>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</si>
  <si>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</si>
  <si>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</si>
  <si>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</si>
  <si>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</si>
  <si>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</si>
  <si>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</si>
  <si>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</si>
  <si>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</si>
  <si>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</si>
  <si>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</si>
  <si>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</si>
  <si>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</si>
  <si>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</si>
  <si>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</si>
  <si>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</si>
  <si>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</si>
  <si>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</si>
  <si>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</si>
  <si>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</si>
  <si>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</si>
  <si>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</si>
  <si>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</si>
  <si>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</si>
  <si>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</si>
  <si>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</si>
  <si>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</si>
  <si>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</si>
  <si>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</si>
  <si>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</si>
  <si>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</si>
  <si>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</si>
  <si>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</si>
  <si>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</si>
  <si>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</si>
  <si>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</si>
  <si>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</si>
  <si>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</si>
  <si>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</si>
  <si>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</si>
  <si>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</si>
  <si>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</si>
  <si>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</si>
  <si>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</si>
  <si>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</si>
  <si>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</si>
  <si>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</si>
  <si>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</si>
  <si>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</si>
  <si>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</si>
  <si>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</si>
  <si>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</si>
  <si>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</si>
  <si>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</si>
  <si>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</si>
  <si>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</si>
  <si>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</si>
  <si>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</si>
  <si>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</si>
  <si>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</si>
  <si>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</si>
  <si>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</si>
  <si>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</si>
  <si>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</si>
  <si>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</si>
  <si>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</si>
  <si>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</si>
  <si>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</si>
  <si>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</si>
  <si>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</si>
  <si>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</si>
  <si>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</si>
  <si>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</si>
  <si>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</si>
  <si>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</si>
  <si>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</si>
  <si>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</si>
  <si>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</si>
  <si>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</si>
  <si>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</si>
  <si>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</si>
  <si>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</si>
  <si>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</si>
  <si>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</si>
  <si>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</si>
  <si>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</si>
  <si>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</si>
  <si>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</si>
  <si>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</si>
  <si>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</si>
  <si>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</si>
  <si>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</si>
  <si>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Kiadások ( Ft)</t>
  </si>
  <si>
    <t>Bevételek  (Ft)</t>
  </si>
  <si>
    <t>Beruházások és felújítások (Ft)</t>
  </si>
  <si>
    <t>Lakosságnak juttatott támogatások, szociális, rászorultsági jellegű ellátások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</si>
  <si>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</si>
  <si>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</si>
  <si>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</si>
  <si>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</si>
  <si>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</si>
  <si>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</si>
  <si>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Támogatások, kölcsönök nyújtása és törlesztése (Ft)</t>
  </si>
  <si>
    <t>Támogatások, kölcsönök bevételei (Ft)</t>
  </si>
  <si>
    <t>Helyi adó és egyéb közhatalmi bevételek (Ft)</t>
  </si>
  <si>
    <t>saját bevételek 2020.</t>
  </si>
  <si>
    <t>Tormásliget Község Önkormányzat 2020. évi költségvetése</t>
  </si>
  <si>
    <t>Tormásliget Község Önkormányzat 2020 évi költségvetése</t>
  </si>
  <si>
    <t>saját bevételek 2021.</t>
  </si>
  <si>
    <t>saját bevételek 2022.</t>
  </si>
  <si>
    <t>saját bevételek 2023.</t>
  </si>
  <si>
    <t>3. tábla</t>
  </si>
  <si>
    <t>1. tábla</t>
  </si>
  <si>
    <t>2. tábla</t>
  </si>
  <si>
    <t>4. tábla</t>
  </si>
  <si>
    <t>5. tábla</t>
  </si>
  <si>
    <t>10. tábla</t>
  </si>
  <si>
    <t>1. melléklet a 2/2021. (V.25.) számú önkormányzati rendelethez</t>
  </si>
  <si>
    <t>9. tábla</t>
  </si>
  <si>
    <t>8. tábla</t>
  </si>
  <si>
    <t>7. tábla</t>
  </si>
  <si>
    <t>6. tábla</t>
  </si>
  <si>
    <t>15. tábla</t>
  </si>
  <si>
    <t>14. tábla</t>
  </si>
  <si>
    <t>13. tábla</t>
  </si>
  <si>
    <t>12. tábla</t>
  </si>
  <si>
    <t>11.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</si>
</sst>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#########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4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7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4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8" fillId="0" borderId="1" xfId="0" applyFont="1" applyBorder="1"/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23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9" fillId="2" borderId="1" xfId="0" applyFont="1" applyFill="1" applyBorder="1" applyAlignment="1">
      <alignment vertical="center" wrapText="1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/>
    <xf numFmtId="0" fontId="10" fillId="0" borderId="1" xfId="0" applyFont="1" applyBorder="1"/>
    <xf numFmtId="0" fontId="17" fillId="0" borderId="0" xfId="0" applyFont="1"/>
    <xf numFmtId="0" fontId="20" fillId="0" borderId="1" xfId="0" applyFont="1" applyFill="1" applyBorder="1" applyAlignment="1">
      <alignment horizontal="left" vertical="center"/>
    </xf>
    <xf numFmtId="164" fontId="20" fillId="0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/>
    </xf>
    <xf numFmtId="164" fontId="22" fillId="7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0" fontId="17" fillId="0" borderId="0" xfId="0" applyFont="1" applyBorder="1"/>
    <xf numFmtId="0" fontId="1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0" fillId="0" borderId="1" xfId="0" applyFont="1" applyBorder="1" applyAlignment="1">
      <alignment horizontal="right"/>
    </xf>
    <xf numFmtId="0" fontId="39" fillId="0" borderId="1" xfId="0" applyFont="1" applyBorder="1"/>
    <xf numFmtId="0" fontId="10" fillId="4" borderId="1" xfId="0" applyFont="1" applyFill="1" applyBorder="1"/>
    <xf numFmtId="0" fontId="40" fillId="0" borderId="1" xfId="0" applyFont="1" applyBorder="1"/>
    <xf numFmtId="0" fontId="41" fillId="0" borderId="0" xfId="0" applyFont="1" applyAlignment="1">
      <alignment horizontal="center" wrapText="1"/>
    </xf>
    <xf numFmtId="0" fontId="32" fillId="0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wrapText="1"/>
    </xf>
    <xf numFmtId="2" fontId="23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26" fillId="6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left" vertical="center" wrapText="1"/>
    </xf>
    <xf numFmtId="2" fontId="22" fillId="7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left" vertical="center" wrapText="1"/>
    </xf>
    <xf numFmtId="2" fontId="22" fillId="4" borderId="1" xfId="0" applyNumberFormat="1" applyFont="1" applyFill="1" applyBorder="1" applyAlignment="1">
      <alignment wrapText="1"/>
    </xf>
    <xf numFmtId="2" fontId="22" fillId="5" borderId="1" xfId="0" applyNumberFormat="1" applyFont="1" applyFill="1" applyBorder="1" applyAlignment="1">
      <alignment wrapText="1"/>
    </xf>
    <xf numFmtId="3" fontId="0" fillId="0" borderId="0" xfId="0" applyNumberFormat="1"/>
    <xf numFmtId="3" fontId="15" fillId="0" borderId="1" xfId="0" applyNumberFormat="1" applyFont="1" applyBorder="1"/>
    <xf numFmtId="3" fontId="10" fillId="0" borderId="1" xfId="0" applyNumberFormat="1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3" fontId="9" fillId="0" borderId="1" xfId="0" applyNumberFormat="1" applyFont="1" applyBorder="1"/>
    <xf numFmtId="3" fontId="20" fillId="0" borderId="1" xfId="0" applyNumberFormat="1" applyFont="1" applyBorder="1"/>
    <xf numFmtId="3" fontId="14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3" fillId="0" borderId="0" xfId="0" applyNumberFormat="1" applyFont="1"/>
    <xf numFmtId="3" fontId="14" fillId="0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wrapText="1"/>
    </xf>
    <xf numFmtId="3" fontId="18" fillId="0" borderId="1" xfId="0" applyNumberFormat="1" applyFont="1" applyBorder="1"/>
    <xf numFmtId="3" fontId="27" fillId="0" borderId="1" xfId="0" applyNumberFormat="1" applyFont="1" applyBorder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27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/>
    </xf>
    <xf numFmtId="3" fontId="0" fillId="0" borderId="1" xfId="0" applyNumberFormat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45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zoomScaleNormal="100" workbookViewId="0">
      <selection activeCell="A2" sqref="A2:B2"/>
    </sheetView>
  </sheetViews>
  <sheetFormatPr defaultRowHeight="15" x14ac:dyDescent="0.25"/>
  <cols>
    <col min="1" max="1" width="85.5703125" customWidth="1"/>
    <col min="2" max="2" width="19.85546875" style="140" customWidth="1"/>
  </cols>
  <sheetData>
    <row r="1" spans="1:9" ht="18.75" customHeight="1" x14ac:dyDescent="0.25">
      <c r="A1" s="150" t="s">
        <v>680</v>
      </c>
      <c r="B1" s="150"/>
    </row>
    <row r="2" spans="1:9" ht="18.75" customHeight="1" x14ac:dyDescent="0.25">
      <c r="A2" s="168" t="s">
        <v>675</v>
      </c>
      <c r="B2" s="168"/>
    </row>
    <row r="3" spans="1:9" ht="18" x14ac:dyDescent="0.25">
      <c r="A3" s="150" t="s">
        <v>669</v>
      </c>
      <c r="B3" s="150"/>
    </row>
    <row r="4" spans="1:9" ht="50.25" customHeight="1" x14ac:dyDescent="0.25">
      <c r="A4" s="151" t="s">
        <v>505</v>
      </c>
      <c r="B4" s="151"/>
    </row>
    <row r="6" spans="1:9" x14ac:dyDescent="0.25">
      <c r="B6" s="137"/>
      <c r="C6" s="4"/>
      <c r="D6" s="4"/>
      <c r="E6" s="4"/>
      <c r="F6" s="4"/>
      <c r="G6" s="4"/>
      <c r="H6" s="4"/>
      <c r="I6" s="4"/>
    </row>
    <row r="7" spans="1:9" x14ac:dyDescent="0.25">
      <c r="A7" s="33" t="s">
        <v>51</v>
      </c>
      <c r="B7" s="125">
        <v>7690371</v>
      </c>
      <c r="C7" s="4"/>
      <c r="D7" s="4"/>
      <c r="E7" s="4"/>
      <c r="F7" s="4"/>
      <c r="G7" s="4"/>
      <c r="H7" s="4"/>
      <c r="I7" s="4"/>
    </row>
    <row r="8" spans="1:9" x14ac:dyDescent="0.25">
      <c r="A8" s="33" t="s">
        <v>52</v>
      </c>
      <c r="B8" s="125">
        <v>1189006</v>
      </c>
      <c r="C8" s="4"/>
      <c r="D8" s="4"/>
      <c r="E8" s="4"/>
      <c r="F8" s="4"/>
      <c r="G8" s="4"/>
      <c r="H8" s="4"/>
      <c r="I8" s="4"/>
    </row>
    <row r="9" spans="1:9" x14ac:dyDescent="0.25">
      <c r="A9" s="33" t="s">
        <v>53</v>
      </c>
      <c r="B9" s="125">
        <v>12814200</v>
      </c>
      <c r="C9" s="4"/>
      <c r="D9" s="4"/>
      <c r="E9" s="4"/>
      <c r="F9" s="4"/>
      <c r="G9" s="4"/>
      <c r="H9" s="4"/>
      <c r="I9" s="4"/>
    </row>
    <row r="10" spans="1:9" x14ac:dyDescent="0.25">
      <c r="A10" s="33" t="s">
        <v>54</v>
      </c>
      <c r="B10" s="125">
        <v>2598501</v>
      </c>
      <c r="C10" s="4"/>
      <c r="D10" s="4"/>
      <c r="E10" s="4"/>
      <c r="F10" s="4"/>
      <c r="G10" s="4"/>
      <c r="H10" s="4"/>
      <c r="I10" s="4"/>
    </row>
    <row r="11" spans="1:9" x14ac:dyDescent="0.25">
      <c r="A11" s="33" t="s">
        <v>55</v>
      </c>
      <c r="B11" s="125">
        <v>11204895</v>
      </c>
      <c r="C11" s="4"/>
      <c r="D11" s="4"/>
      <c r="E11" s="4"/>
      <c r="F11" s="4"/>
      <c r="G11" s="4"/>
      <c r="H11" s="4"/>
      <c r="I11" s="4"/>
    </row>
    <row r="12" spans="1:9" x14ac:dyDescent="0.25">
      <c r="A12" s="33" t="s">
        <v>56</v>
      </c>
      <c r="B12" s="125">
        <v>3294682</v>
      </c>
      <c r="C12" s="4"/>
      <c r="D12" s="4"/>
      <c r="E12" s="4"/>
      <c r="F12" s="4"/>
      <c r="G12" s="4"/>
      <c r="H12" s="4"/>
      <c r="I12" s="4"/>
    </row>
    <row r="13" spans="1:9" x14ac:dyDescent="0.25">
      <c r="A13" s="33" t="s">
        <v>57</v>
      </c>
      <c r="B13" s="125">
        <v>74139484</v>
      </c>
      <c r="C13" s="4"/>
      <c r="D13" s="4"/>
      <c r="E13" s="4"/>
      <c r="F13" s="4"/>
      <c r="G13" s="4"/>
      <c r="H13" s="4"/>
      <c r="I13" s="4"/>
    </row>
    <row r="14" spans="1:9" x14ac:dyDescent="0.25">
      <c r="A14" s="33" t="s">
        <v>58</v>
      </c>
      <c r="B14" s="125">
        <v>200000</v>
      </c>
      <c r="C14" s="4"/>
      <c r="D14" s="4"/>
      <c r="E14" s="4"/>
      <c r="F14" s="4"/>
      <c r="G14" s="4"/>
      <c r="H14" s="4"/>
      <c r="I14" s="4"/>
    </row>
    <row r="15" spans="1:9" x14ac:dyDescent="0.25">
      <c r="A15" s="34" t="s">
        <v>50</v>
      </c>
      <c r="B15" s="126">
        <f>SUM(B7:B14)</f>
        <v>113131139</v>
      </c>
      <c r="C15" s="4"/>
      <c r="D15" s="4"/>
      <c r="E15" s="4"/>
      <c r="F15" s="4"/>
      <c r="G15" s="4"/>
      <c r="H15" s="4"/>
      <c r="I15" s="4"/>
    </row>
    <row r="16" spans="1:9" x14ac:dyDescent="0.25">
      <c r="A16" s="34" t="s">
        <v>59</v>
      </c>
      <c r="B16" s="126">
        <v>482054</v>
      </c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503</v>
      </c>
      <c r="B17" s="126">
        <f>SUM(B15+B16)</f>
        <v>113613193</v>
      </c>
      <c r="C17" s="4"/>
      <c r="D17" s="4"/>
      <c r="E17" s="4"/>
      <c r="F17" s="4"/>
      <c r="G17" s="4"/>
      <c r="H17" s="4"/>
      <c r="I17" s="4"/>
    </row>
    <row r="18" spans="1:9" x14ac:dyDescent="0.25">
      <c r="A18" s="33" t="s">
        <v>61</v>
      </c>
      <c r="B18" s="125">
        <v>12709950</v>
      </c>
      <c r="C18" s="4"/>
      <c r="D18" s="4"/>
      <c r="E18" s="4"/>
      <c r="F18" s="4"/>
      <c r="G18" s="4"/>
      <c r="H18" s="4"/>
      <c r="I18" s="4"/>
    </row>
    <row r="19" spans="1:9" x14ac:dyDescent="0.25">
      <c r="A19" s="33" t="s">
        <v>62</v>
      </c>
      <c r="B19" s="125">
        <v>72789484</v>
      </c>
      <c r="C19" s="4"/>
      <c r="D19" s="4"/>
      <c r="E19" s="4"/>
      <c r="F19" s="4"/>
      <c r="G19" s="4"/>
      <c r="H19" s="4"/>
      <c r="I19" s="4"/>
    </row>
    <row r="20" spans="1:9" x14ac:dyDescent="0.25">
      <c r="A20" s="33" t="s">
        <v>63</v>
      </c>
      <c r="B20" s="125">
        <v>6980000</v>
      </c>
      <c r="C20" s="4"/>
      <c r="D20" s="4"/>
      <c r="E20" s="4"/>
      <c r="F20" s="4"/>
      <c r="G20" s="4"/>
      <c r="H20" s="4"/>
      <c r="I20" s="4"/>
    </row>
    <row r="21" spans="1:9" x14ac:dyDescent="0.25">
      <c r="A21" s="33" t="s">
        <v>64</v>
      </c>
      <c r="B21" s="125">
        <v>985000</v>
      </c>
      <c r="C21" s="4"/>
      <c r="D21" s="4"/>
      <c r="E21" s="4"/>
      <c r="F21" s="4"/>
      <c r="G21" s="4"/>
      <c r="H21" s="4"/>
      <c r="I21" s="4"/>
    </row>
    <row r="22" spans="1:9" x14ac:dyDescent="0.25">
      <c r="A22" s="33" t="s">
        <v>65</v>
      </c>
      <c r="B22" s="125"/>
      <c r="C22" s="4"/>
      <c r="D22" s="4"/>
      <c r="E22" s="4"/>
      <c r="F22" s="4"/>
      <c r="G22" s="4"/>
      <c r="H22" s="4"/>
      <c r="I22" s="4"/>
    </row>
    <row r="23" spans="1:9" x14ac:dyDescent="0.25">
      <c r="A23" s="33" t="s">
        <v>66</v>
      </c>
      <c r="B23" s="125"/>
      <c r="C23" s="4"/>
      <c r="D23" s="4"/>
      <c r="E23" s="4"/>
      <c r="F23" s="4"/>
      <c r="G23" s="4"/>
      <c r="H23" s="4"/>
      <c r="I23" s="4"/>
    </row>
    <row r="24" spans="1:9" x14ac:dyDescent="0.25">
      <c r="A24" s="33" t="s">
        <v>67</v>
      </c>
      <c r="B24" s="125"/>
      <c r="C24" s="4"/>
      <c r="D24" s="4"/>
      <c r="E24" s="4"/>
      <c r="F24" s="4"/>
      <c r="G24" s="4"/>
      <c r="H24" s="4"/>
      <c r="I24" s="4"/>
    </row>
    <row r="25" spans="1:9" x14ac:dyDescent="0.25">
      <c r="A25" s="34" t="s">
        <v>60</v>
      </c>
      <c r="B25" s="126">
        <f>SUM(B18:B24)</f>
        <v>93464434</v>
      </c>
      <c r="C25" s="4"/>
      <c r="D25" s="4"/>
      <c r="E25" s="4"/>
      <c r="F25" s="4"/>
      <c r="G25" s="4"/>
      <c r="H25" s="4"/>
      <c r="I25" s="4"/>
    </row>
    <row r="26" spans="1:9" x14ac:dyDescent="0.25">
      <c r="A26" s="34" t="s">
        <v>68</v>
      </c>
      <c r="B26" s="126">
        <v>20148759</v>
      </c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504</v>
      </c>
      <c r="B27" s="126">
        <f>B26+B25</f>
        <v>113613193</v>
      </c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37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37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37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37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37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137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137"/>
      <c r="C34" s="4"/>
      <c r="D34" s="4"/>
      <c r="E34" s="4"/>
      <c r="F34" s="4"/>
      <c r="G34" s="4"/>
      <c r="H34" s="4"/>
      <c r="I34" s="4"/>
    </row>
  </sheetData>
  <mergeCells count="4">
    <mergeCell ref="A1:B1"/>
    <mergeCell ref="A3:B3"/>
    <mergeCell ref="A4:B4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17"/>
  <sheetViews>
    <sheetView zoomScaleNormal="100" workbookViewId="0">
      <selection sqref="A1:C1"/>
    </sheetView>
  </sheetViews>
  <sheetFormatPr defaultRowHeight="15" x14ac:dyDescent="0.25"/>
  <cols>
    <col min="1" max="1" width="48.7109375" customWidth="1"/>
    <col min="2" max="2" width="10.140625" customWidth="1"/>
    <col min="3" max="3" width="37.140625" style="137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8" t="s">
        <v>679</v>
      </c>
      <c r="B2" s="168"/>
      <c r="C2" s="168"/>
    </row>
    <row r="3" spans="1:3" ht="24" customHeight="1" x14ac:dyDescent="0.25">
      <c r="A3" s="152" t="s">
        <v>670</v>
      </c>
      <c r="B3" s="156"/>
      <c r="C3" s="156"/>
    </row>
    <row r="4" spans="1:3" ht="23.25" customHeight="1" x14ac:dyDescent="0.25">
      <c r="A4" s="155" t="s">
        <v>662</v>
      </c>
      <c r="B4" s="153"/>
      <c r="C4" s="153"/>
    </row>
    <row r="5" spans="1:3" ht="18" x14ac:dyDescent="0.25">
      <c r="A5" s="39"/>
    </row>
    <row r="7" spans="1:3" ht="25.5" x14ac:dyDescent="0.3">
      <c r="A7" s="2" t="s">
        <v>69</v>
      </c>
      <c r="B7" s="3" t="s">
        <v>70</v>
      </c>
      <c r="C7" s="144" t="s">
        <v>17</v>
      </c>
    </row>
    <row r="8" spans="1:3" x14ac:dyDescent="0.25">
      <c r="A8" s="28"/>
      <c r="B8" s="28"/>
      <c r="C8" s="125"/>
    </row>
    <row r="9" spans="1:3" x14ac:dyDescent="0.25">
      <c r="A9" s="28"/>
      <c r="B9" s="28"/>
      <c r="C9" s="125"/>
    </row>
    <row r="10" spans="1:3" x14ac:dyDescent="0.25">
      <c r="A10" s="28"/>
      <c r="B10" s="28"/>
      <c r="C10" s="125"/>
    </row>
    <row r="11" spans="1:3" x14ac:dyDescent="0.25">
      <c r="A11" s="28"/>
      <c r="B11" s="28"/>
      <c r="C11" s="125">
        <v>9188895</v>
      </c>
    </row>
    <row r="12" spans="1:3" x14ac:dyDescent="0.25">
      <c r="A12" s="14" t="s">
        <v>637</v>
      </c>
      <c r="B12" s="8" t="s">
        <v>170</v>
      </c>
      <c r="C12" s="130">
        <f>SUM(C11)</f>
        <v>9188895</v>
      </c>
    </row>
    <row r="13" spans="1:3" x14ac:dyDescent="0.25">
      <c r="A13" s="14"/>
      <c r="B13" s="8"/>
      <c r="C13" s="125"/>
    </row>
    <row r="14" spans="1:3" x14ac:dyDescent="0.25">
      <c r="A14" s="14"/>
      <c r="B14" s="8"/>
      <c r="C14" s="125"/>
    </row>
    <row r="15" spans="1:3" x14ac:dyDescent="0.25">
      <c r="B15" s="8"/>
      <c r="C15" s="125"/>
    </row>
    <row r="16" spans="1:3" x14ac:dyDescent="0.25">
      <c r="A16" s="12"/>
      <c r="B16" s="8"/>
      <c r="C16" s="125"/>
    </row>
    <row r="17" spans="1:3" x14ac:dyDescent="0.25">
      <c r="A17" s="14" t="s">
        <v>636</v>
      </c>
      <c r="B17" s="8" t="s">
        <v>170</v>
      </c>
      <c r="C17" s="130">
        <f>SUM(C16)</f>
        <v>0</v>
      </c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71"/>
  <sheetViews>
    <sheetView zoomScaleNormal="100" workbookViewId="0">
      <selection activeCell="H14" sqref="H14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8.75" customHeight="1" x14ac:dyDescent="0.25">
      <c r="A1" s="152" t="s">
        <v>680</v>
      </c>
      <c r="B1" s="152"/>
      <c r="C1" s="152"/>
      <c r="D1" s="152"/>
    </row>
    <row r="2" spans="1:4" ht="18.75" customHeight="1" x14ac:dyDescent="0.25">
      <c r="A2" s="168" t="s">
        <v>689</v>
      </c>
      <c r="B2" s="168"/>
      <c r="C2" s="168"/>
      <c r="D2" s="168"/>
    </row>
    <row r="3" spans="1:4" ht="22.5" customHeight="1" x14ac:dyDescent="0.25">
      <c r="A3" s="152" t="s">
        <v>669</v>
      </c>
      <c r="B3" s="153"/>
      <c r="C3" s="153"/>
      <c r="D3" s="153"/>
    </row>
    <row r="4" spans="1:4" ht="48.75" customHeight="1" x14ac:dyDescent="0.25">
      <c r="A4" s="155" t="s">
        <v>663</v>
      </c>
      <c r="B4" s="153"/>
      <c r="C4" s="153"/>
      <c r="D4" s="154"/>
    </row>
    <row r="5" spans="1:4" ht="21" customHeight="1" x14ac:dyDescent="0.25">
      <c r="A5" s="57"/>
      <c r="B5" s="58"/>
      <c r="C5" s="58"/>
    </row>
    <row r="6" spans="1:4" x14ac:dyDescent="0.25">
      <c r="A6" s="4" t="s">
        <v>17</v>
      </c>
    </row>
    <row r="7" spans="1:4" ht="25.5" x14ac:dyDescent="0.25">
      <c r="A7" s="34" t="s">
        <v>638</v>
      </c>
      <c r="B7" s="3" t="s">
        <v>70</v>
      </c>
      <c r="C7" s="68" t="s">
        <v>33</v>
      </c>
      <c r="D7" s="68" t="s">
        <v>35</v>
      </c>
    </row>
    <row r="8" spans="1:4" x14ac:dyDescent="0.25">
      <c r="A8" s="11" t="s">
        <v>425</v>
      </c>
      <c r="B8" s="5" t="s">
        <v>207</v>
      </c>
      <c r="C8" s="28"/>
      <c r="D8" s="28"/>
    </row>
    <row r="9" spans="1:4" x14ac:dyDescent="0.25">
      <c r="A9" s="18" t="s">
        <v>208</v>
      </c>
      <c r="B9" s="18" t="s">
        <v>207</v>
      </c>
      <c r="C9" s="28"/>
      <c r="D9" s="28"/>
    </row>
    <row r="10" spans="1:4" x14ac:dyDescent="0.25">
      <c r="A10" s="18" t="s">
        <v>209</v>
      </c>
      <c r="B10" s="18" t="s">
        <v>207</v>
      </c>
      <c r="C10" s="28"/>
      <c r="D10" s="28"/>
    </row>
    <row r="11" spans="1:4" ht="30" x14ac:dyDescent="0.25">
      <c r="A11" s="11" t="s">
        <v>210</v>
      </c>
      <c r="B11" s="5" t="s">
        <v>211</v>
      </c>
      <c r="C11" s="28"/>
      <c r="D11" s="28"/>
    </row>
    <row r="12" spans="1:4" x14ac:dyDescent="0.25">
      <c r="A12" s="11" t="s">
        <v>424</v>
      </c>
      <c r="B12" s="5" t="s">
        <v>212</v>
      </c>
      <c r="C12" s="28"/>
      <c r="D12" s="28"/>
    </row>
    <row r="13" spans="1:4" x14ac:dyDescent="0.25">
      <c r="A13" s="18" t="s">
        <v>208</v>
      </c>
      <c r="B13" s="18" t="s">
        <v>212</v>
      </c>
      <c r="C13" s="28"/>
      <c r="D13" s="28"/>
    </row>
    <row r="14" spans="1:4" x14ac:dyDescent="0.25">
      <c r="A14" s="18" t="s">
        <v>209</v>
      </c>
      <c r="B14" s="18" t="s">
        <v>213</v>
      </c>
      <c r="C14" s="28"/>
      <c r="D14" s="28"/>
    </row>
    <row r="15" spans="1:4" x14ac:dyDescent="0.25">
      <c r="A15" s="10" t="s">
        <v>423</v>
      </c>
      <c r="B15" s="7" t="s">
        <v>214</v>
      </c>
      <c r="C15" s="28"/>
      <c r="D15" s="28"/>
    </row>
    <row r="16" spans="1:4" x14ac:dyDescent="0.25">
      <c r="A16" s="20" t="s">
        <v>428</v>
      </c>
      <c r="B16" s="5" t="s">
        <v>215</v>
      </c>
      <c r="C16" s="28"/>
      <c r="D16" s="28"/>
    </row>
    <row r="17" spans="1:4" x14ac:dyDescent="0.25">
      <c r="A17" s="18" t="s">
        <v>216</v>
      </c>
      <c r="B17" s="18" t="s">
        <v>215</v>
      </c>
      <c r="C17" s="28"/>
      <c r="D17" s="28"/>
    </row>
    <row r="18" spans="1:4" x14ac:dyDescent="0.25">
      <c r="A18" s="18" t="s">
        <v>217</v>
      </c>
      <c r="B18" s="18" t="s">
        <v>215</v>
      </c>
      <c r="C18" s="28"/>
      <c r="D18" s="28"/>
    </row>
    <row r="19" spans="1:4" x14ac:dyDescent="0.25">
      <c r="A19" s="20" t="s">
        <v>429</v>
      </c>
      <c r="B19" s="5" t="s">
        <v>218</v>
      </c>
      <c r="C19" s="28"/>
      <c r="D19" s="28"/>
    </row>
    <row r="20" spans="1:4" x14ac:dyDescent="0.25">
      <c r="A20" s="18" t="s">
        <v>209</v>
      </c>
      <c r="B20" s="18" t="s">
        <v>218</v>
      </c>
      <c r="C20" s="28"/>
      <c r="D20" s="28"/>
    </row>
    <row r="21" spans="1:4" x14ac:dyDescent="0.25">
      <c r="A21" s="12" t="s">
        <v>219</v>
      </c>
      <c r="B21" s="5" t="s">
        <v>220</v>
      </c>
      <c r="C21" s="28"/>
      <c r="D21" s="28"/>
    </row>
    <row r="22" spans="1:4" x14ac:dyDescent="0.25">
      <c r="A22" s="12" t="s">
        <v>430</v>
      </c>
      <c r="B22" s="5" t="s">
        <v>221</v>
      </c>
      <c r="C22" s="28"/>
      <c r="D22" s="28"/>
    </row>
    <row r="23" spans="1:4" x14ac:dyDescent="0.25">
      <c r="A23" s="18" t="s">
        <v>217</v>
      </c>
      <c r="B23" s="18" t="s">
        <v>221</v>
      </c>
      <c r="C23" s="28"/>
      <c r="D23" s="28"/>
    </row>
    <row r="24" spans="1:4" x14ac:dyDescent="0.25">
      <c r="A24" s="18" t="s">
        <v>209</v>
      </c>
      <c r="B24" s="18" t="s">
        <v>221</v>
      </c>
      <c r="C24" s="28"/>
      <c r="D24" s="28"/>
    </row>
    <row r="25" spans="1:4" x14ac:dyDescent="0.25">
      <c r="A25" s="21" t="s">
        <v>426</v>
      </c>
      <c r="B25" s="7" t="s">
        <v>222</v>
      </c>
      <c r="C25" s="28"/>
      <c r="D25" s="28"/>
    </row>
    <row r="26" spans="1:4" x14ac:dyDescent="0.25">
      <c r="A26" s="20" t="s">
        <v>223</v>
      </c>
      <c r="B26" s="5" t="s">
        <v>224</v>
      </c>
      <c r="C26" s="28"/>
      <c r="D26" s="28"/>
    </row>
    <row r="27" spans="1:4" x14ac:dyDescent="0.25">
      <c r="A27" s="20" t="s">
        <v>225</v>
      </c>
      <c r="B27" s="5" t="s">
        <v>226</v>
      </c>
      <c r="C27" s="28"/>
      <c r="D27" s="28"/>
    </row>
    <row r="28" spans="1:4" x14ac:dyDescent="0.25">
      <c r="A28" s="20" t="s">
        <v>229</v>
      </c>
      <c r="B28" s="5" t="s">
        <v>230</v>
      </c>
      <c r="C28" s="28"/>
      <c r="D28" s="28"/>
    </row>
    <row r="29" spans="1:4" x14ac:dyDescent="0.25">
      <c r="A29" s="20" t="s">
        <v>231</v>
      </c>
      <c r="B29" s="5" t="s">
        <v>232</v>
      </c>
      <c r="C29" s="28"/>
      <c r="D29" s="28"/>
    </row>
    <row r="30" spans="1:4" x14ac:dyDescent="0.25">
      <c r="A30" s="20" t="s">
        <v>233</v>
      </c>
      <c r="B30" s="5" t="s">
        <v>234</v>
      </c>
      <c r="C30" s="28"/>
      <c r="D30" s="28"/>
    </row>
    <row r="31" spans="1:4" s="81" customFormat="1" x14ac:dyDescent="0.25">
      <c r="A31" s="37" t="s">
        <v>427</v>
      </c>
      <c r="B31" s="38" t="s">
        <v>235</v>
      </c>
      <c r="C31" s="88">
        <v>0</v>
      </c>
      <c r="D31" s="88">
        <v>0</v>
      </c>
    </row>
    <row r="32" spans="1:4" x14ac:dyDescent="0.25">
      <c r="A32" s="20" t="s">
        <v>236</v>
      </c>
      <c r="B32" s="5" t="s">
        <v>237</v>
      </c>
      <c r="C32" s="28"/>
      <c r="D32" s="28"/>
    </row>
    <row r="33" spans="1:4" x14ac:dyDescent="0.25">
      <c r="A33" s="11" t="s">
        <v>238</v>
      </c>
      <c r="B33" s="5" t="s">
        <v>239</v>
      </c>
      <c r="C33" s="28"/>
      <c r="D33" s="28"/>
    </row>
    <row r="34" spans="1:4" x14ac:dyDescent="0.25">
      <c r="A34" s="20" t="s">
        <v>431</v>
      </c>
      <c r="B34" s="5" t="s">
        <v>240</v>
      </c>
      <c r="C34" s="28"/>
      <c r="D34" s="28"/>
    </row>
    <row r="35" spans="1:4" x14ac:dyDescent="0.25">
      <c r="A35" s="18" t="s">
        <v>209</v>
      </c>
      <c r="B35" s="18" t="s">
        <v>240</v>
      </c>
      <c r="C35" s="28"/>
      <c r="D35" s="28"/>
    </row>
    <row r="36" spans="1:4" x14ac:dyDescent="0.25">
      <c r="A36" s="20" t="s">
        <v>432</v>
      </c>
      <c r="B36" s="5" t="s">
        <v>241</v>
      </c>
      <c r="C36" s="28"/>
      <c r="D36" s="28"/>
    </row>
    <row r="37" spans="1:4" x14ac:dyDescent="0.25">
      <c r="A37" s="18" t="s">
        <v>242</v>
      </c>
      <c r="B37" s="18" t="s">
        <v>241</v>
      </c>
      <c r="C37" s="28"/>
      <c r="D37" s="28"/>
    </row>
    <row r="38" spans="1:4" x14ac:dyDescent="0.25">
      <c r="A38" s="18" t="s">
        <v>243</v>
      </c>
      <c r="B38" s="18" t="s">
        <v>241</v>
      </c>
      <c r="C38" s="28"/>
      <c r="D38" s="28"/>
    </row>
    <row r="39" spans="1:4" x14ac:dyDescent="0.25">
      <c r="A39" s="18" t="s">
        <v>244</v>
      </c>
      <c r="B39" s="18" t="s">
        <v>241</v>
      </c>
      <c r="C39" s="28"/>
      <c r="D39" s="28"/>
    </row>
    <row r="40" spans="1:4" x14ac:dyDescent="0.25">
      <c r="A40" s="18" t="s">
        <v>209</v>
      </c>
      <c r="B40" s="18" t="s">
        <v>241</v>
      </c>
      <c r="C40" s="28"/>
      <c r="D40" s="28"/>
    </row>
    <row r="41" spans="1:4" s="81" customFormat="1" x14ac:dyDescent="0.25">
      <c r="A41" s="37" t="s">
        <v>433</v>
      </c>
      <c r="B41" s="38" t="s">
        <v>245</v>
      </c>
      <c r="C41" s="88">
        <v>0</v>
      </c>
      <c r="D41" s="88">
        <v>0</v>
      </c>
    </row>
    <row r="44" spans="1:4" ht="25.5" x14ac:dyDescent="0.25">
      <c r="A44" s="34" t="s">
        <v>638</v>
      </c>
      <c r="B44" s="3" t="s">
        <v>70</v>
      </c>
      <c r="C44" s="68" t="s">
        <v>33</v>
      </c>
      <c r="D44" s="68" t="s">
        <v>34</v>
      </c>
    </row>
    <row r="45" spans="1:4" x14ac:dyDescent="0.25">
      <c r="A45" s="20" t="s">
        <v>497</v>
      </c>
      <c r="B45" s="5" t="s">
        <v>335</v>
      </c>
      <c r="C45" s="28"/>
      <c r="D45" s="28"/>
    </row>
    <row r="46" spans="1:4" x14ac:dyDescent="0.25">
      <c r="A46" s="43" t="s">
        <v>208</v>
      </c>
      <c r="B46" s="43" t="s">
        <v>335</v>
      </c>
      <c r="C46" s="28"/>
      <c r="D46" s="28"/>
    </row>
    <row r="47" spans="1:4" ht="30" x14ac:dyDescent="0.25">
      <c r="A47" s="11" t="s">
        <v>336</v>
      </c>
      <c r="B47" s="5" t="s">
        <v>337</v>
      </c>
      <c r="C47" s="28"/>
      <c r="D47" s="28"/>
    </row>
    <row r="48" spans="1:4" x14ac:dyDescent="0.25">
      <c r="A48" s="20" t="s">
        <v>546</v>
      </c>
      <c r="B48" s="5" t="s">
        <v>338</v>
      </c>
      <c r="C48" s="28"/>
      <c r="D48" s="28"/>
    </row>
    <row r="49" spans="1:4" x14ac:dyDescent="0.25">
      <c r="A49" s="43" t="s">
        <v>208</v>
      </c>
      <c r="B49" s="43" t="s">
        <v>338</v>
      </c>
      <c r="C49" s="28"/>
      <c r="D49" s="28"/>
    </row>
    <row r="50" spans="1:4" x14ac:dyDescent="0.25">
      <c r="A50" s="10" t="s">
        <v>517</v>
      </c>
      <c r="B50" s="7" t="s">
        <v>339</v>
      </c>
      <c r="C50" s="28"/>
      <c r="D50" s="28"/>
    </row>
    <row r="51" spans="1:4" x14ac:dyDescent="0.25">
      <c r="A51" s="11" t="s">
        <v>547</v>
      </c>
      <c r="B51" s="5" t="s">
        <v>340</v>
      </c>
      <c r="C51" s="28"/>
      <c r="D51" s="28"/>
    </row>
    <row r="52" spans="1:4" x14ac:dyDescent="0.25">
      <c r="A52" s="43" t="s">
        <v>216</v>
      </c>
      <c r="B52" s="43" t="s">
        <v>340</v>
      </c>
      <c r="C52" s="28"/>
      <c r="D52" s="28"/>
    </row>
    <row r="53" spans="1:4" x14ac:dyDescent="0.25">
      <c r="A53" s="20" t="s">
        <v>341</v>
      </c>
      <c r="B53" s="5" t="s">
        <v>342</v>
      </c>
      <c r="C53" s="28"/>
      <c r="D53" s="28"/>
    </row>
    <row r="54" spans="1:4" x14ac:dyDescent="0.25">
      <c r="A54" s="12" t="s">
        <v>548</v>
      </c>
      <c r="B54" s="5" t="s">
        <v>343</v>
      </c>
      <c r="C54" s="28"/>
      <c r="D54" s="28"/>
    </row>
    <row r="55" spans="1:4" x14ac:dyDescent="0.25">
      <c r="A55" s="43" t="s">
        <v>217</v>
      </c>
      <c r="B55" s="43" t="s">
        <v>343</v>
      </c>
      <c r="C55" s="28"/>
      <c r="D55" s="28"/>
    </row>
    <row r="56" spans="1:4" x14ac:dyDescent="0.25">
      <c r="A56" s="20" t="s">
        <v>344</v>
      </c>
      <c r="B56" s="5" t="s">
        <v>345</v>
      </c>
      <c r="C56" s="28"/>
      <c r="D56" s="28"/>
    </row>
    <row r="57" spans="1:4" x14ac:dyDescent="0.25">
      <c r="A57" s="21" t="s">
        <v>518</v>
      </c>
      <c r="B57" s="7" t="s">
        <v>346</v>
      </c>
      <c r="C57" s="28"/>
      <c r="D57" s="28"/>
    </row>
    <row r="58" spans="1:4" x14ac:dyDescent="0.25">
      <c r="A58" s="21" t="s">
        <v>350</v>
      </c>
      <c r="B58" s="7" t="s">
        <v>351</v>
      </c>
      <c r="C58" s="28"/>
      <c r="D58" s="28"/>
    </row>
    <row r="59" spans="1:4" x14ac:dyDescent="0.25">
      <c r="A59" s="21" t="s">
        <v>352</v>
      </c>
      <c r="B59" s="7" t="s">
        <v>353</v>
      </c>
      <c r="C59" s="28"/>
      <c r="D59" s="28"/>
    </row>
    <row r="60" spans="1:4" x14ac:dyDescent="0.25">
      <c r="A60" s="21" t="s">
        <v>356</v>
      </c>
      <c r="B60" s="7" t="s">
        <v>357</v>
      </c>
      <c r="C60" s="28"/>
      <c r="D60" s="28"/>
    </row>
    <row r="61" spans="1:4" x14ac:dyDescent="0.25">
      <c r="A61" s="10" t="s">
        <v>16</v>
      </c>
      <c r="B61" s="7" t="s">
        <v>358</v>
      </c>
      <c r="C61" s="28"/>
      <c r="D61" s="28"/>
    </row>
    <row r="62" spans="1:4" x14ac:dyDescent="0.25">
      <c r="A62" s="14" t="s">
        <v>359</v>
      </c>
      <c r="B62" s="7" t="s">
        <v>358</v>
      </c>
      <c r="C62" s="28"/>
      <c r="D62" s="28"/>
    </row>
    <row r="63" spans="1:4" s="81" customFormat="1" x14ac:dyDescent="0.25">
      <c r="A63" s="71" t="s">
        <v>520</v>
      </c>
      <c r="B63" s="38" t="s">
        <v>360</v>
      </c>
      <c r="C63" s="88">
        <v>0</v>
      </c>
      <c r="D63" s="88">
        <v>0</v>
      </c>
    </row>
    <row r="64" spans="1:4" x14ac:dyDescent="0.25">
      <c r="A64" s="11" t="s">
        <v>361</v>
      </c>
      <c r="B64" s="5" t="s">
        <v>362</v>
      </c>
      <c r="C64" s="28"/>
      <c r="D64" s="28"/>
    </row>
    <row r="65" spans="1:4" x14ac:dyDescent="0.25">
      <c r="A65" s="12" t="s">
        <v>363</v>
      </c>
      <c r="B65" s="5" t="s">
        <v>364</v>
      </c>
      <c r="C65" s="28"/>
      <c r="D65" s="28"/>
    </row>
    <row r="66" spans="1:4" x14ac:dyDescent="0.25">
      <c r="A66" s="20" t="s">
        <v>365</v>
      </c>
      <c r="B66" s="5" t="s">
        <v>366</v>
      </c>
      <c r="C66" s="28"/>
      <c r="D66" s="28"/>
    </row>
    <row r="67" spans="1:4" x14ac:dyDescent="0.25">
      <c r="A67" s="20" t="s">
        <v>502</v>
      </c>
      <c r="B67" s="5" t="s">
        <v>367</v>
      </c>
      <c r="C67" s="28"/>
      <c r="D67" s="28"/>
    </row>
    <row r="68" spans="1:4" x14ac:dyDescent="0.25">
      <c r="A68" s="43" t="s">
        <v>242</v>
      </c>
      <c r="B68" s="43" t="s">
        <v>367</v>
      </c>
      <c r="C68" s="28"/>
      <c r="D68" s="28"/>
    </row>
    <row r="69" spans="1:4" x14ac:dyDescent="0.25">
      <c r="A69" s="43" t="s">
        <v>243</v>
      </c>
      <c r="B69" s="43" t="s">
        <v>367</v>
      </c>
      <c r="C69" s="28"/>
      <c r="D69" s="28"/>
    </row>
    <row r="70" spans="1:4" x14ac:dyDescent="0.25">
      <c r="A70" s="44" t="s">
        <v>244</v>
      </c>
      <c r="B70" s="44" t="s">
        <v>367</v>
      </c>
      <c r="C70" s="28"/>
      <c r="D70" s="28"/>
    </row>
    <row r="71" spans="1:4" s="81" customFormat="1" x14ac:dyDescent="0.25">
      <c r="A71" s="37" t="s">
        <v>521</v>
      </c>
      <c r="B71" s="38" t="s">
        <v>368</v>
      </c>
      <c r="C71" s="88">
        <v>0</v>
      </c>
      <c r="D71" s="88">
        <v>0</v>
      </c>
    </row>
  </sheetData>
  <mergeCells count="4">
    <mergeCell ref="A3:D3"/>
    <mergeCell ref="A4:D4"/>
    <mergeCell ref="A1:D1"/>
    <mergeCell ref="A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0"/>
  <sheetViews>
    <sheetView zoomScaleNormal="100" workbookViewId="0">
      <selection activeCell="A2" sqref="A2:D2"/>
    </sheetView>
  </sheetViews>
  <sheetFormatPr defaultRowHeight="15" x14ac:dyDescent="0.25"/>
  <cols>
    <col min="1" max="1" width="78.42578125" customWidth="1"/>
    <col min="2" max="4" width="12.7109375" customWidth="1"/>
  </cols>
  <sheetData>
    <row r="1" spans="1:4" ht="18.75" customHeight="1" x14ac:dyDescent="0.25">
      <c r="A1" s="152" t="s">
        <v>680</v>
      </c>
      <c r="B1" s="152"/>
      <c r="C1" s="152"/>
      <c r="D1" s="152"/>
    </row>
    <row r="2" spans="1:4" ht="18.75" customHeight="1" x14ac:dyDescent="0.25">
      <c r="A2" s="168" t="s">
        <v>688</v>
      </c>
      <c r="B2" s="168"/>
      <c r="C2" s="168"/>
      <c r="D2" s="168"/>
    </row>
    <row r="3" spans="1:4" ht="23.25" customHeight="1" x14ac:dyDescent="0.25">
      <c r="A3" s="152" t="s">
        <v>669</v>
      </c>
      <c r="B3" s="153"/>
      <c r="C3" s="153"/>
      <c r="D3" s="153"/>
    </row>
    <row r="4" spans="1:4" ht="25.5" customHeight="1" x14ac:dyDescent="0.25">
      <c r="A4" s="163" t="s">
        <v>664</v>
      </c>
      <c r="B4" s="153"/>
      <c r="C4" s="153"/>
      <c r="D4" s="153"/>
    </row>
    <row r="5" spans="1:4" ht="21.75" customHeight="1" x14ac:dyDescent="0.25">
      <c r="A5" s="69"/>
      <c r="B5" s="58"/>
      <c r="C5" s="58"/>
      <c r="D5" s="58"/>
    </row>
    <row r="6" spans="1:4" ht="20.25" customHeight="1" x14ac:dyDescent="0.25">
      <c r="A6" s="4" t="s">
        <v>17</v>
      </c>
    </row>
    <row r="7" spans="1:4" x14ac:dyDescent="0.25">
      <c r="A7" s="34" t="s">
        <v>638</v>
      </c>
      <c r="B7" s="3" t="s">
        <v>70</v>
      </c>
      <c r="C7" s="66" t="s">
        <v>29</v>
      </c>
      <c r="D7" s="34" t="s">
        <v>30</v>
      </c>
    </row>
    <row r="8" spans="1:4" ht="26.25" customHeight="1" x14ac:dyDescent="0.25">
      <c r="A8" s="67" t="s">
        <v>27</v>
      </c>
      <c r="B8" s="5" t="s">
        <v>228</v>
      </c>
      <c r="C8" s="92"/>
      <c r="D8" s="94">
        <v>0</v>
      </c>
    </row>
    <row r="9" spans="1:4" ht="26.25" customHeight="1" x14ac:dyDescent="0.25">
      <c r="A9" s="67" t="s">
        <v>28</v>
      </c>
      <c r="B9" s="5" t="s">
        <v>228</v>
      </c>
      <c r="C9" s="92"/>
      <c r="D9" s="94">
        <v>0</v>
      </c>
    </row>
    <row r="10" spans="1:4" ht="22.5" customHeight="1" x14ac:dyDescent="0.25">
      <c r="A10" s="34" t="s">
        <v>31</v>
      </c>
      <c r="B10" s="34"/>
      <c r="C10" s="92">
        <v>0</v>
      </c>
      <c r="D10" s="92">
        <v>0</v>
      </c>
    </row>
  </sheetData>
  <mergeCells count="4">
    <mergeCell ref="A3:D3"/>
    <mergeCell ref="A4:D4"/>
    <mergeCell ref="A1:D1"/>
    <mergeCell ref="A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117"/>
  <sheetViews>
    <sheetView zoomScaleNormal="100" workbookViewId="0">
      <selection activeCell="C5" sqref="C5"/>
    </sheetView>
  </sheetViews>
  <sheetFormatPr defaultRowHeight="15" x14ac:dyDescent="0.25"/>
  <cols>
    <col min="1" max="1" width="91.28515625" customWidth="1"/>
    <col min="2" max="2" width="10.85546875" customWidth="1"/>
    <col min="3" max="3" width="12.7109375" style="137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8" t="s">
        <v>687</v>
      </c>
      <c r="B2" s="168"/>
      <c r="C2" s="168"/>
    </row>
    <row r="3" spans="1:3" ht="27" customHeight="1" x14ac:dyDescent="0.25">
      <c r="A3" s="152" t="s">
        <v>669</v>
      </c>
      <c r="B3" s="153"/>
      <c r="C3" s="153"/>
    </row>
    <row r="4" spans="1:3" ht="27" customHeight="1" x14ac:dyDescent="0.25">
      <c r="A4" s="155" t="s">
        <v>665</v>
      </c>
      <c r="B4" s="153"/>
      <c r="C4" s="153"/>
    </row>
    <row r="5" spans="1:3" ht="19.5" customHeight="1" x14ac:dyDescent="0.25">
      <c r="A5" s="57"/>
      <c r="B5" s="58"/>
      <c r="C5" s="145"/>
    </row>
    <row r="6" spans="1:3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146" t="s">
        <v>32</v>
      </c>
    </row>
    <row r="8" spans="1:3" x14ac:dyDescent="0.25">
      <c r="A8" s="12" t="s">
        <v>584</v>
      </c>
      <c r="B8" s="6" t="s">
        <v>160</v>
      </c>
      <c r="C8" s="125"/>
    </row>
    <row r="9" spans="1:3" x14ac:dyDescent="0.25">
      <c r="A9" s="12" t="s">
        <v>585</v>
      </c>
      <c r="B9" s="6" t="s">
        <v>160</v>
      </c>
      <c r="C9" s="125"/>
    </row>
    <row r="10" spans="1:3" x14ac:dyDescent="0.25">
      <c r="A10" s="12" t="s">
        <v>586</v>
      </c>
      <c r="B10" s="6" t="s">
        <v>160</v>
      </c>
      <c r="C10" s="125"/>
    </row>
    <row r="11" spans="1:3" x14ac:dyDescent="0.25">
      <c r="A11" s="12" t="s">
        <v>587</v>
      </c>
      <c r="B11" s="6" t="s">
        <v>160</v>
      </c>
      <c r="C11" s="125"/>
    </row>
    <row r="12" spans="1:3" x14ac:dyDescent="0.25">
      <c r="A12" s="12" t="s">
        <v>588</v>
      </c>
      <c r="B12" s="6" t="s">
        <v>160</v>
      </c>
      <c r="C12" s="125"/>
    </row>
    <row r="13" spans="1:3" x14ac:dyDescent="0.25">
      <c r="A13" s="12" t="s">
        <v>589</v>
      </c>
      <c r="B13" s="6" t="s">
        <v>160</v>
      </c>
      <c r="C13" s="125"/>
    </row>
    <row r="14" spans="1:3" x14ac:dyDescent="0.25">
      <c r="A14" s="12" t="s">
        <v>590</v>
      </c>
      <c r="B14" s="6" t="s">
        <v>160</v>
      </c>
      <c r="C14" s="125"/>
    </row>
    <row r="15" spans="1:3" x14ac:dyDescent="0.25">
      <c r="A15" s="12" t="s">
        <v>591</v>
      </c>
      <c r="B15" s="6" t="s">
        <v>160</v>
      </c>
      <c r="C15" s="125"/>
    </row>
    <row r="16" spans="1:3" x14ac:dyDescent="0.25">
      <c r="A16" s="12" t="s">
        <v>592</v>
      </c>
      <c r="B16" s="6" t="s">
        <v>160</v>
      </c>
      <c r="C16" s="125"/>
    </row>
    <row r="17" spans="1:3" x14ac:dyDescent="0.25">
      <c r="A17" s="12" t="s">
        <v>593</v>
      </c>
      <c r="B17" s="6" t="s">
        <v>160</v>
      </c>
      <c r="C17" s="125"/>
    </row>
    <row r="18" spans="1:3" ht="25.5" x14ac:dyDescent="0.25">
      <c r="A18" s="10" t="s">
        <v>409</v>
      </c>
      <c r="B18" s="8" t="s">
        <v>160</v>
      </c>
      <c r="C18" s="125"/>
    </row>
    <row r="19" spans="1:3" x14ac:dyDescent="0.25">
      <c r="A19" s="12" t="s">
        <v>584</v>
      </c>
      <c r="B19" s="6" t="s">
        <v>161</v>
      </c>
      <c r="C19" s="125"/>
    </row>
    <row r="20" spans="1:3" x14ac:dyDescent="0.25">
      <c r="A20" s="12" t="s">
        <v>585</v>
      </c>
      <c r="B20" s="6" t="s">
        <v>161</v>
      </c>
      <c r="C20" s="125"/>
    </row>
    <row r="21" spans="1:3" x14ac:dyDescent="0.25">
      <c r="A21" s="12" t="s">
        <v>586</v>
      </c>
      <c r="B21" s="6" t="s">
        <v>161</v>
      </c>
      <c r="C21" s="125"/>
    </row>
    <row r="22" spans="1:3" x14ac:dyDescent="0.25">
      <c r="A22" s="12" t="s">
        <v>587</v>
      </c>
      <c r="B22" s="6" t="s">
        <v>161</v>
      </c>
      <c r="C22" s="125"/>
    </row>
    <row r="23" spans="1:3" x14ac:dyDescent="0.25">
      <c r="A23" s="12" t="s">
        <v>588</v>
      </c>
      <c r="B23" s="6" t="s">
        <v>161</v>
      </c>
      <c r="C23" s="125"/>
    </row>
    <row r="24" spans="1:3" x14ac:dyDescent="0.25">
      <c r="A24" s="12" t="s">
        <v>589</v>
      </c>
      <c r="B24" s="6" t="s">
        <v>161</v>
      </c>
      <c r="C24" s="125"/>
    </row>
    <row r="25" spans="1:3" x14ac:dyDescent="0.25">
      <c r="A25" s="12" t="s">
        <v>590</v>
      </c>
      <c r="B25" s="6" t="s">
        <v>161</v>
      </c>
      <c r="C25" s="125"/>
    </row>
    <row r="26" spans="1:3" x14ac:dyDescent="0.25">
      <c r="A26" s="12" t="s">
        <v>591</v>
      </c>
      <c r="B26" s="6" t="s">
        <v>161</v>
      </c>
      <c r="C26" s="125"/>
    </row>
    <row r="27" spans="1:3" x14ac:dyDescent="0.25">
      <c r="A27" s="12" t="s">
        <v>592</v>
      </c>
      <c r="B27" s="6" t="s">
        <v>161</v>
      </c>
      <c r="C27" s="125"/>
    </row>
    <row r="28" spans="1:3" x14ac:dyDescent="0.25">
      <c r="A28" s="12" t="s">
        <v>593</v>
      </c>
      <c r="B28" s="6" t="s">
        <v>161</v>
      </c>
      <c r="C28" s="125"/>
    </row>
    <row r="29" spans="1:3" ht="25.5" x14ac:dyDescent="0.25">
      <c r="A29" s="10" t="s">
        <v>410</v>
      </c>
      <c r="B29" s="8" t="s">
        <v>161</v>
      </c>
      <c r="C29" s="125"/>
    </row>
    <row r="30" spans="1:3" x14ac:dyDescent="0.25">
      <c r="A30" s="12" t="s">
        <v>584</v>
      </c>
      <c r="B30" s="6" t="s">
        <v>162</v>
      </c>
      <c r="C30" s="125"/>
    </row>
    <row r="31" spans="1:3" x14ac:dyDescent="0.25">
      <c r="A31" s="12" t="s">
        <v>585</v>
      </c>
      <c r="B31" s="6" t="s">
        <v>162</v>
      </c>
      <c r="C31" s="125"/>
    </row>
    <row r="32" spans="1:3" x14ac:dyDescent="0.25">
      <c r="A32" s="12" t="s">
        <v>586</v>
      </c>
      <c r="B32" s="6" t="s">
        <v>162</v>
      </c>
      <c r="C32" s="125"/>
    </row>
    <row r="33" spans="1:3" x14ac:dyDescent="0.25">
      <c r="A33" s="12" t="s">
        <v>587</v>
      </c>
      <c r="B33" s="6" t="s">
        <v>162</v>
      </c>
      <c r="C33" s="125"/>
    </row>
    <row r="34" spans="1:3" x14ac:dyDescent="0.25">
      <c r="A34" s="12" t="s">
        <v>588</v>
      </c>
      <c r="B34" s="6" t="s">
        <v>162</v>
      </c>
      <c r="C34" s="125"/>
    </row>
    <row r="35" spans="1:3" x14ac:dyDescent="0.25">
      <c r="A35" s="12" t="s">
        <v>589</v>
      </c>
      <c r="B35" s="6" t="s">
        <v>162</v>
      </c>
      <c r="C35" s="125"/>
    </row>
    <row r="36" spans="1:3" x14ac:dyDescent="0.25">
      <c r="A36" s="12" t="s">
        <v>590</v>
      </c>
      <c r="B36" s="6" t="s">
        <v>162</v>
      </c>
      <c r="C36" s="125"/>
    </row>
    <row r="37" spans="1:3" x14ac:dyDescent="0.25">
      <c r="A37" s="12" t="s">
        <v>591</v>
      </c>
      <c r="B37" s="6" t="s">
        <v>162</v>
      </c>
      <c r="C37" s="147">
        <v>2000000</v>
      </c>
    </row>
    <row r="38" spans="1:3" x14ac:dyDescent="0.25">
      <c r="A38" s="12" t="s">
        <v>592</v>
      </c>
      <c r="B38" s="6" t="s">
        <v>162</v>
      </c>
      <c r="C38" s="125"/>
    </row>
    <row r="39" spans="1:3" x14ac:dyDescent="0.25">
      <c r="A39" s="12" t="s">
        <v>593</v>
      </c>
      <c r="B39" s="6" t="s">
        <v>162</v>
      </c>
      <c r="C39" s="125"/>
    </row>
    <row r="40" spans="1:3" x14ac:dyDescent="0.25">
      <c r="A40" s="10" t="s">
        <v>411</v>
      </c>
      <c r="B40" s="8" t="s">
        <v>162</v>
      </c>
      <c r="C40" s="148">
        <f>SUM(C36:C39)</f>
        <v>2000000</v>
      </c>
    </row>
    <row r="41" spans="1:3" x14ac:dyDescent="0.25">
      <c r="A41" s="12" t="s">
        <v>594</v>
      </c>
      <c r="B41" s="5" t="s">
        <v>164</v>
      </c>
      <c r="C41" s="125"/>
    </row>
    <row r="42" spans="1:3" x14ac:dyDescent="0.25">
      <c r="A42" s="12" t="s">
        <v>595</v>
      </c>
      <c r="B42" s="5" t="s">
        <v>164</v>
      </c>
      <c r="C42" s="125"/>
    </row>
    <row r="43" spans="1:3" x14ac:dyDescent="0.25">
      <c r="A43" s="12" t="s">
        <v>596</v>
      </c>
      <c r="B43" s="5" t="s">
        <v>164</v>
      </c>
      <c r="C43" s="125"/>
    </row>
    <row r="44" spans="1:3" x14ac:dyDescent="0.25">
      <c r="A44" s="5" t="s">
        <v>597</v>
      </c>
      <c r="B44" s="5" t="s">
        <v>164</v>
      </c>
      <c r="C44" s="125"/>
    </row>
    <row r="45" spans="1:3" x14ac:dyDescent="0.25">
      <c r="A45" s="5" t="s">
        <v>598</v>
      </c>
      <c r="B45" s="5" t="s">
        <v>164</v>
      </c>
      <c r="C45" s="125"/>
    </row>
    <row r="46" spans="1:3" x14ac:dyDescent="0.25">
      <c r="A46" s="5" t="s">
        <v>599</v>
      </c>
      <c r="B46" s="5" t="s">
        <v>164</v>
      </c>
      <c r="C46" s="125"/>
    </row>
    <row r="47" spans="1:3" x14ac:dyDescent="0.25">
      <c r="A47" s="12" t="s">
        <v>600</v>
      </c>
      <c r="B47" s="5" t="s">
        <v>164</v>
      </c>
      <c r="C47" s="125"/>
    </row>
    <row r="48" spans="1:3" x14ac:dyDescent="0.25">
      <c r="A48" s="12" t="s">
        <v>601</v>
      </c>
      <c r="B48" s="5" t="s">
        <v>164</v>
      </c>
      <c r="C48" s="125"/>
    </row>
    <row r="49" spans="1:3" x14ac:dyDescent="0.25">
      <c r="A49" s="12" t="s">
        <v>602</v>
      </c>
      <c r="B49" s="5" t="s">
        <v>164</v>
      </c>
      <c r="C49" s="125"/>
    </row>
    <row r="50" spans="1:3" x14ac:dyDescent="0.25">
      <c r="A50" s="12" t="s">
        <v>603</v>
      </c>
      <c r="B50" s="5" t="s">
        <v>164</v>
      </c>
      <c r="C50" s="125"/>
    </row>
    <row r="51" spans="1:3" ht="25.5" x14ac:dyDescent="0.25">
      <c r="A51" s="10" t="s">
        <v>412</v>
      </c>
      <c r="B51" s="8" t="s">
        <v>164</v>
      </c>
      <c r="C51" s="125"/>
    </row>
    <row r="52" spans="1:3" x14ac:dyDescent="0.25">
      <c r="A52" s="12" t="s">
        <v>594</v>
      </c>
      <c r="B52" s="5" t="s">
        <v>169</v>
      </c>
      <c r="C52" s="125"/>
    </row>
    <row r="53" spans="1:3" x14ac:dyDescent="0.25">
      <c r="A53" s="12" t="s">
        <v>595</v>
      </c>
      <c r="B53" s="5" t="s">
        <v>169</v>
      </c>
      <c r="C53" s="125"/>
    </row>
    <row r="54" spans="1:3" x14ac:dyDescent="0.25">
      <c r="A54" s="12" t="s">
        <v>596</v>
      </c>
      <c r="B54" s="5" t="s">
        <v>169</v>
      </c>
      <c r="C54" s="125"/>
    </row>
    <row r="55" spans="1:3" x14ac:dyDescent="0.25">
      <c r="A55" s="5" t="s">
        <v>597</v>
      </c>
      <c r="B55" s="5" t="s">
        <v>169</v>
      </c>
      <c r="C55" s="125"/>
    </row>
    <row r="56" spans="1:3" x14ac:dyDescent="0.25">
      <c r="A56" s="5" t="s">
        <v>598</v>
      </c>
      <c r="B56" s="5" t="s">
        <v>169</v>
      </c>
      <c r="C56" s="125"/>
    </row>
    <row r="57" spans="1:3" x14ac:dyDescent="0.25">
      <c r="A57" s="5" t="s">
        <v>599</v>
      </c>
      <c r="B57" s="5" t="s">
        <v>169</v>
      </c>
      <c r="C57" s="125"/>
    </row>
    <row r="58" spans="1:3" x14ac:dyDescent="0.25">
      <c r="A58" s="12" t="s">
        <v>600</v>
      </c>
      <c r="B58" s="5" t="s">
        <v>169</v>
      </c>
      <c r="C58" s="125"/>
    </row>
    <row r="59" spans="1:3" x14ac:dyDescent="0.25">
      <c r="A59" s="12" t="s">
        <v>604</v>
      </c>
      <c r="B59" s="5" t="s">
        <v>169</v>
      </c>
      <c r="C59" s="125"/>
    </row>
    <row r="60" spans="1:3" x14ac:dyDescent="0.25">
      <c r="A60" s="12" t="s">
        <v>602</v>
      </c>
      <c r="B60" s="5" t="s">
        <v>169</v>
      </c>
      <c r="C60" s="125"/>
    </row>
    <row r="61" spans="1:3" x14ac:dyDescent="0.25">
      <c r="A61" s="12" t="s">
        <v>603</v>
      </c>
      <c r="B61" s="5" t="s">
        <v>169</v>
      </c>
      <c r="C61" s="125"/>
    </row>
    <row r="62" spans="1:3" x14ac:dyDescent="0.25">
      <c r="A62" s="14" t="s">
        <v>413</v>
      </c>
      <c r="B62" s="8" t="s">
        <v>169</v>
      </c>
      <c r="C62" s="125"/>
    </row>
    <row r="63" spans="1:3" x14ac:dyDescent="0.25">
      <c r="A63" s="12" t="s">
        <v>584</v>
      </c>
      <c r="B63" s="6" t="s">
        <v>197</v>
      </c>
      <c r="C63" s="125"/>
    </row>
    <row r="64" spans="1:3" x14ac:dyDescent="0.25">
      <c r="A64" s="12" t="s">
        <v>585</v>
      </c>
      <c r="B64" s="6" t="s">
        <v>197</v>
      </c>
      <c r="C64" s="125"/>
    </row>
    <row r="65" spans="1:3" x14ac:dyDescent="0.25">
      <c r="A65" s="12" t="s">
        <v>586</v>
      </c>
      <c r="B65" s="6" t="s">
        <v>197</v>
      </c>
      <c r="C65" s="125"/>
    </row>
    <row r="66" spans="1:3" x14ac:dyDescent="0.25">
      <c r="A66" s="12" t="s">
        <v>587</v>
      </c>
      <c r="B66" s="6" t="s">
        <v>197</v>
      </c>
      <c r="C66" s="125"/>
    </row>
    <row r="67" spans="1:3" x14ac:dyDescent="0.25">
      <c r="A67" s="12" t="s">
        <v>588</v>
      </c>
      <c r="B67" s="6" t="s">
        <v>197</v>
      </c>
      <c r="C67" s="125"/>
    </row>
    <row r="68" spans="1:3" x14ac:dyDescent="0.25">
      <c r="A68" s="12" t="s">
        <v>589</v>
      </c>
      <c r="B68" s="6" t="s">
        <v>197</v>
      </c>
      <c r="C68" s="125"/>
    </row>
    <row r="69" spans="1:3" x14ac:dyDescent="0.25">
      <c r="A69" s="12" t="s">
        <v>590</v>
      </c>
      <c r="B69" s="6" t="s">
        <v>197</v>
      </c>
      <c r="C69" s="125"/>
    </row>
    <row r="70" spans="1:3" x14ac:dyDescent="0.25">
      <c r="A70" s="12" t="s">
        <v>591</v>
      </c>
      <c r="B70" s="6" t="s">
        <v>197</v>
      </c>
      <c r="C70" s="125"/>
    </row>
    <row r="71" spans="1:3" x14ac:dyDescent="0.25">
      <c r="A71" s="12" t="s">
        <v>592</v>
      </c>
      <c r="B71" s="6" t="s">
        <v>197</v>
      </c>
      <c r="C71" s="125"/>
    </row>
    <row r="72" spans="1:3" x14ac:dyDescent="0.25">
      <c r="A72" s="12" t="s">
        <v>593</v>
      </c>
      <c r="B72" s="6" t="s">
        <v>197</v>
      </c>
      <c r="C72" s="125"/>
    </row>
    <row r="73" spans="1:3" ht="25.5" x14ac:dyDescent="0.25">
      <c r="A73" s="10" t="s">
        <v>422</v>
      </c>
      <c r="B73" s="8" t="s">
        <v>197</v>
      </c>
      <c r="C73" s="125"/>
    </row>
    <row r="74" spans="1:3" x14ac:dyDescent="0.25">
      <c r="A74" s="12" t="s">
        <v>584</v>
      </c>
      <c r="B74" s="6" t="s">
        <v>198</v>
      </c>
      <c r="C74" s="125"/>
    </row>
    <row r="75" spans="1:3" x14ac:dyDescent="0.25">
      <c r="A75" s="12" t="s">
        <v>585</v>
      </c>
      <c r="B75" s="6" t="s">
        <v>198</v>
      </c>
      <c r="C75" s="125"/>
    </row>
    <row r="76" spans="1:3" x14ac:dyDescent="0.25">
      <c r="A76" s="12" t="s">
        <v>586</v>
      </c>
      <c r="B76" s="6" t="s">
        <v>198</v>
      </c>
      <c r="C76" s="125"/>
    </row>
    <row r="77" spans="1:3" x14ac:dyDescent="0.25">
      <c r="A77" s="12" t="s">
        <v>587</v>
      </c>
      <c r="B77" s="6" t="s">
        <v>198</v>
      </c>
      <c r="C77" s="125"/>
    </row>
    <row r="78" spans="1:3" x14ac:dyDescent="0.25">
      <c r="A78" s="12" t="s">
        <v>588</v>
      </c>
      <c r="B78" s="6" t="s">
        <v>198</v>
      </c>
      <c r="C78" s="125"/>
    </row>
    <row r="79" spans="1:3" x14ac:dyDescent="0.25">
      <c r="A79" s="12" t="s">
        <v>589</v>
      </c>
      <c r="B79" s="6" t="s">
        <v>198</v>
      </c>
      <c r="C79" s="125"/>
    </row>
    <row r="80" spans="1:3" x14ac:dyDescent="0.25">
      <c r="A80" s="12" t="s">
        <v>590</v>
      </c>
      <c r="B80" s="6" t="s">
        <v>198</v>
      </c>
      <c r="C80" s="125"/>
    </row>
    <row r="81" spans="1:3" x14ac:dyDescent="0.25">
      <c r="A81" s="12" t="s">
        <v>591</v>
      </c>
      <c r="B81" s="6" t="s">
        <v>198</v>
      </c>
      <c r="C81" s="125"/>
    </row>
    <row r="82" spans="1:3" x14ac:dyDescent="0.25">
      <c r="A82" s="12" t="s">
        <v>592</v>
      </c>
      <c r="B82" s="6" t="s">
        <v>198</v>
      </c>
      <c r="C82" s="125"/>
    </row>
    <row r="83" spans="1:3" x14ac:dyDescent="0.25">
      <c r="A83" s="12" t="s">
        <v>593</v>
      </c>
      <c r="B83" s="6" t="s">
        <v>198</v>
      </c>
      <c r="C83" s="125"/>
    </row>
    <row r="84" spans="1:3" ht="25.5" x14ac:dyDescent="0.25">
      <c r="A84" s="10" t="s">
        <v>421</v>
      </c>
      <c r="B84" s="8" t="s">
        <v>198</v>
      </c>
      <c r="C84" s="125"/>
    </row>
    <row r="85" spans="1:3" x14ac:dyDescent="0.25">
      <c r="A85" s="12" t="s">
        <v>584</v>
      </c>
      <c r="B85" s="6" t="s">
        <v>199</v>
      </c>
      <c r="C85" s="125"/>
    </row>
    <row r="86" spans="1:3" x14ac:dyDescent="0.25">
      <c r="A86" s="12" t="s">
        <v>585</v>
      </c>
      <c r="B86" s="6" t="s">
        <v>199</v>
      </c>
      <c r="C86" s="125"/>
    </row>
    <row r="87" spans="1:3" x14ac:dyDescent="0.25">
      <c r="A87" s="12" t="s">
        <v>586</v>
      </c>
      <c r="B87" s="6" t="s">
        <v>199</v>
      </c>
      <c r="C87" s="125"/>
    </row>
    <row r="88" spans="1:3" x14ac:dyDescent="0.25">
      <c r="A88" s="12" t="s">
        <v>587</v>
      </c>
      <c r="B88" s="6" t="s">
        <v>199</v>
      </c>
      <c r="C88" s="125"/>
    </row>
    <row r="89" spans="1:3" x14ac:dyDescent="0.25">
      <c r="A89" s="12" t="s">
        <v>588</v>
      </c>
      <c r="B89" s="6" t="s">
        <v>199</v>
      </c>
      <c r="C89" s="125"/>
    </row>
    <row r="90" spans="1:3" x14ac:dyDescent="0.25">
      <c r="A90" s="12" t="s">
        <v>589</v>
      </c>
      <c r="B90" s="6" t="s">
        <v>199</v>
      </c>
      <c r="C90" s="125"/>
    </row>
    <row r="91" spans="1:3" x14ac:dyDescent="0.25">
      <c r="A91" s="12" t="s">
        <v>590</v>
      </c>
      <c r="B91" s="6" t="s">
        <v>199</v>
      </c>
      <c r="C91" s="125"/>
    </row>
    <row r="92" spans="1:3" x14ac:dyDescent="0.25">
      <c r="A92" s="12" t="s">
        <v>591</v>
      </c>
      <c r="B92" s="6" t="s">
        <v>199</v>
      </c>
      <c r="C92" s="125"/>
    </row>
    <row r="93" spans="1:3" x14ac:dyDescent="0.25">
      <c r="A93" s="12" t="s">
        <v>592</v>
      </c>
      <c r="B93" s="6" t="s">
        <v>199</v>
      </c>
      <c r="C93" s="125"/>
    </row>
    <row r="94" spans="1:3" x14ac:dyDescent="0.25">
      <c r="A94" s="12" t="s">
        <v>593</v>
      </c>
      <c r="B94" s="6" t="s">
        <v>199</v>
      </c>
      <c r="C94" s="125"/>
    </row>
    <row r="95" spans="1:3" x14ac:dyDescent="0.25">
      <c r="A95" s="10" t="s">
        <v>420</v>
      </c>
      <c r="B95" s="8" t="s">
        <v>199</v>
      </c>
      <c r="C95" s="126"/>
    </row>
    <row r="96" spans="1:3" x14ac:dyDescent="0.25">
      <c r="A96" s="12" t="s">
        <v>594</v>
      </c>
      <c r="B96" s="5" t="s">
        <v>201</v>
      </c>
      <c r="C96" s="125"/>
    </row>
    <row r="97" spans="1:3" x14ac:dyDescent="0.25">
      <c r="A97" s="12" t="s">
        <v>595</v>
      </c>
      <c r="B97" s="6" t="s">
        <v>201</v>
      </c>
      <c r="C97" s="125"/>
    </row>
    <row r="98" spans="1:3" x14ac:dyDescent="0.25">
      <c r="A98" s="12" t="s">
        <v>596</v>
      </c>
      <c r="B98" s="5" t="s">
        <v>201</v>
      </c>
      <c r="C98" s="125"/>
    </row>
    <row r="99" spans="1:3" x14ac:dyDescent="0.25">
      <c r="A99" s="5" t="s">
        <v>597</v>
      </c>
      <c r="B99" s="6" t="s">
        <v>201</v>
      </c>
      <c r="C99" s="125"/>
    </row>
    <row r="100" spans="1:3" x14ac:dyDescent="0.25">
      <c r="A100" s="5" t="s">
        <v>598</v>
      </c>
      <c r="B100" s="5" t="s">
        <v>201</v>
      </c>
      <c r="C100" s="125"/>
    </row>
    <row r="101" spans="1:3" x14ac:dyDescent="0.25">
      <c r="A101" s="5" t="s">
        <v>599</v>
      </c>
      <c r="B101" s="6" t="s">
        <v>201</v>
      </c>
      <c r="C101" s="125"/>
    </row>
    <row r="102" spans="1:3" x14ac:dyDescent="0.25">
      <c r="A102" s="12" t="s">
        <v>600</v>
      </c>
      <c r="B102" s="5" t="s">
        <v>201</v>
      </c>
      <c r="C102" s="125"/>
    </row>
    <row r="103" spans="1:3" x14ac:dyDescent="0.25">
      <c r="A103" s="12" t="s">
        <v>604</v>
      </c>
      <c r="B103" s="6" t="s">
        <v>201</v>
      </c>
      <c r="C103" s="125"/>
    </row>
    <row r="104" spans="1:3" x14ac:dyDescent="0.25">
      <c r="A104" s="12" t="s">
        <v>602</v>
      </c>
      <c r="B104" s="5" t="s">
        <v>201</v>
      </c>
      <c r="C104" s="125"/>
    </row>
    <row r="105" spans="1:3" x14ac:dyDescent="0.25">
      <c r="A105" s="12" t="s">
        <v>603</v>
      </c>
      <c r="B105" s="6" t="s">
        <v>201</v>
      </c>
      <c r="C105" s="125"/>
    </row>
    <row r="106" spans="1:3" ht="25.5" x14ac:dyDescent="0.25">
      <c r="A106" s="10" t="s">
        <v>419</v>
      </c>
      <c r="B106" s="8" t="s">
        <v>201</v>
      </c>
      <c r="C106" s="125"/>
    </row>
    <row r="107" spans="1:3" x14ac:dyDescent="0.25">
      <c r="A107" s="12" t="s">
        <v>594</v>
      </c>
      <c r="B107" s="5" t="s">
        <v>204</v>
      </c>
      <c r="C107" s="125"/>
    </row>
    <row r="108" spans="1:3" x14ac:dyDescent="0.25">
      <c r="A108" s="12" t="s">
        <v>595</v>
      </c>
      <c r="B108" s="5" t="s">
        <v>204</v>
      </c>
      <c r="C108" s="125"/>
    </row>
    <row r="109" spans="1:3" x14ac:dyDescent="0.25">
      <c r="A109" s="12" t="s">
        <v>596</v>
      </c>
      <c r="B109" s="5" t="s">
        <v>204</v>
      </c>
      <c r="C109" s="125"/>
    </row>
    <row r="110" spans="1:3" x14ac:dyDescent="0.25">
      <c r="A110" s="5" t="s">
        <v>597</v>
      </c>
      <c r="B110" s="5" t="s">
        <v>204</v>
      </c>
      <c r="C110" s="125"/>
    </row>
    <row r="111" spans="1:3" x14ac:dyDescent="0.25">
      <c r="A111" s="5" t="s">
        <v>598</v>
      </c>
      <c r="B111" s="5" t="s">
        <v>204</v>
      </c>
      <c r="C111" s="125"/>
    </row>
    <row r="112" spans="1:3" x14ac:dyDescent="0.25">
      <c r="A112" s="5" t="s">
        <v>599</v>
      </c>
      <c r="B112" s="5" t="s">
        <v>204</v>
      </c>
      <c r="C112" s="125"/>
    </row>
    <row r="113" spans="1:3" x14ac:dyDescent="0.25">
      <c r="A113" s="12" t="s">
        <v>600</v>
      </c>
      <c r="B113" s="5" t="s">
        <v>204</v>
      </c>
      <c r="C113" s="125"/>
    </row>
    <row r="114" spans="1:3" x14ac:dyDescent="0.25">
      <c r="A114" s="12" t="s">
        <v>604</v>
      </c>
      <c r="B114" s="5" t="s">
        <v>204</v>
      </c>
      <c r="C114" s="125"/>
    </row>
    <row r="115" spans="1:3" x14ac:dyDescent="0.25">
      <c r="A115" s="12" t="s">
        <v>602</v>
      </c>
      <c r="B115" s="5" t="s">
        <v>204</v>
      </c>
      <c r="C115" s="125"/>
    </row>
    <row r="116" spans="1:3" x14ac:dyDescent="0.25">
      <c r="A116" s="12" t="s">
        <v>603</v>
      </c>
      <c r="B116" s="5" t="s">
        <v>204</v>
      </c>
      <c r="C116" s="125"/>
    </row>
    <row r="117" spans="1:3" x14ac:dyDescent="0.25">
      <c r="A117" s="14" t="s">
        <v>458</v>
      </c>
      <c r="B117" s="8" t="s">
        <v>204</v>
      </c>
      <c r="C117" s="125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117"/>
  <sheetViews>
    <sheetView zoomScaleNormal="100" workbookViewId="0">
      <selection activeCell="A2" sqref="A2:C2"/>
    </sheetView>
  </sheetViews>
  <sheetFormatPr defaultRowHeight="15" x14ac:dyDescent="0.25"/>
  <cols>
    <col min="1" max="1" width="82.5703125" customWidth="1"/>
    <col min="3" max="3" width="12.7109375" style="90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8" t="s">
        <v>686</v>
      </c>
      <c r="B2" s="164"/>
      <c r="C2" s="164"/>
    </row>
    <row r="3" spans="1:3" ht="27" customHeight="1" x14ac:dyDescent="0.25">
      <c r="A3" s="152" t="s">
        <v>669</v>
      </c>
      <c r="B3" s="153"/>
      <c r="C3" s="153"/>
    </row>
    <row r="4" spans="1:3" ht="25.5" customHeight="1" x14ac:dyDescent="0.25">
      <c r="A4" s="155" t="s">
        <v>666</v>
      </c>
      <c r="B4" s="153"/>
      <c r="C4" s="153"/>
    </row>
    <row r="5" spans="1:3" ht="15.75" customHeight="1" x14ac:dyDescent="0.25">
      <c r="A5" s="57"/>
      <c r="B5" s="58"/>
      <c r="C5" s="98"/>
    </row>
    <row r="6" spans="1:3" ht="21" customHeight="1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68" t="s">
        <v>32</v>
      </c>
    </row>
    <row r="8" spans="1:3" x14ac:dyDescent="0.25">
      <c r="A8" s="12" t="s">
        <v>605</v>
      </c>
      <c r="B8" s="6" t="s">
        <v>266</v>
      </c>
      <c r="C8" s="79"/>
    </row>
    <row r="9" spans="1:3" x14ac:dyDescent="0.25">
      <c r="A9" s="12" t="s">
        <v>614</v>
      </c>
      <c r="B9" s="6" t="s">
        <v>266</v>
      </c>
      <c r="C9" s="79"/>
    </row>
    <row r="10" spans="1:3" ht="30" x14ac:dyDescent="0.25">
      <c r="A10" s="12" t="s">
        <v>615</v>
      </c>
      <c r="B10" s="6" t="s">
        <v>266</v>
      </c>
      <c r="C10" s="79"/>
    </row>
    <row r="11" spans="1:3" x14ac:dyDescent="0.25">
      <c r="A11" s="12" t="s">
        <v>613</v>
      </c>
      <c r="B11" s="6" t="s">
        <v>266</v>
      </c>
      <c r="C11" s="79"/>
    </row>
    <row r="12" spans="1:3" x14ac:dyDescent="0.25">
      <c r="A12" s="12" t="s">
        <v>612</v>
      </c>
      <c r="B12" s="6" t="s">
        <v>266</v>
      </c>
      <c r="C12" s="79"/>
    </row>
    <row r="13" spans="1:3" x14ac:dyDescent="0.25">
      <c r="A13" s="12" t="s">
        <v>611</v>
      </c>
      <c r="B13" s="6" t="s">
        <v>266</v>
      </c>
      <c r="C13" s="79"/>
    </row>
    <row r="14" spans="1:3" x14ac:dyDescent="0.25">
      <c r="A14" s="12" t="s">
        <v>606</v>
      </c>
      <c r="B14" s="6" t="s">
        <v>266</v>
      </c>
      <c r="C14" s="79"/>
    </row>
    <row r="15" spans="1:3" x14ac:dyDescent="0.25">
      <c r="A15" s="12" t="s">
        <v>607</v>
      </c>
      <c r="B15" s="6" t="s">
        <v>266</v>
      </c>
      <c r="C15" s="79"/>
    </row>
    <row r="16" spans="1:3" x14ac:dyDescent="0.25">
      <c r="A16" s="12" t="s">
        <v>608</v>
      </c>
      <c r="B16" s="6" t="s">
        <v>266</v>
      </c>
      <c r="C16" s="79"/>
    </row>
    <row r="17" spans="1:3" x14ac:dyDescent="0.25">
      <c r="A17" s="12" t="s">
        <v>609</v>
      </c>
      <c r="B17" s="6" t="s">
        <v>266</v>
      </c>
      <c r="C17" s="79"/>
    </row>
    <row r="18" spans="1:3" ht="25.5" x14ac:dyDescent="0.25">
      <c r="A18" s="7" t="s">
        <v>468</v>
      </c>
      <c r="B18" s="8" t="s">
        <v>266</v>
      </c>
      <c r="C18" s="79"/>
    </row>
    <row r="19" spans="1:3" x14ac:dyDescent="0.25">
      <c r="A19" s="12" t="s">
        <v>605</v>
      </c>
      <c r="B19" s="6" t="s">
        <v>267</v>
      </c>
      <c r="C19" s="79"/>
    </row>
    <row r="20" spans="1:3" x14ac:dyDescent="0.25">
      <c r="A20" s="12" t="s">
        <v>614</v>
      </c>
      <c r="B20" s="6" t="s">
        <v>267</v>
      </c>
      <c r="C20" s="79"/>
    </row>
    <row r="21" spans="1:3" ht="30" x14ac:dyDescent="0.25">
      <c r="A21" s="12" t="s">
        <v>615</v>
      </c>
      <c r="B21" s="6" t="s">
        <v>267</v>
      </c>
      <c r="C21" s="79"/>
    </row>
    <row r="22" spans="1:3" x14ac:dyDescent="0.25">
      <c r="A22" s="12" t="s">
        <v>613</v>
      </c>
      <c r="B22" s="6" t="s">
        <v>267</v>
      </c>
      <c r="C22" s="79"/>
    </row>
    <row r="23" spans="1:3" x14ac:dyDescent="0.25">
      <c r="A23" s="12" t="s">
        <v>612</v>
      </c>
      <c r="B23" s="6" t="s">
        <v>267</v>
      </c>
      <c r="C23" s="79"/>
    </row>
    <row r="24" spans="1:3" x14ac:dyDescent="0.25">
      <c r="A24" s="12" t="s">
        <v>611</v>
      </c>
      <c r="B24" s="6" t="s">
        <v>267</v>
      </c>
      <c r="C24" s="79"/>
    </row>
    <row r="25" spans="1:3" x14ac:dyDescent="0.25">
      <c r="A25" s="12" t="s">
        <v>606</v>
      </c>
      <c r="B25" s="6" t="s">
        <v>267</v>
      </c>
      <c r="C25" s="79"/>
    </row>
    <row r="26" spans="1:3" x14ac:dyDescent="0.25">
      <c r="A26" s="12" t="s">
        <v>607</v>
      </c>
      <c r="B26" s="6" t="s">
        <v>267</v>
      </c>
      <c r="C26" s="79"/>
    </row>
    <row r="27" spans="1:3" x14ac:dyDescent="0.25">
      <c r="A27" s="12" t="s">
        <v>608</v>
      </c>
      <c r="B27" s="6" t="s">
        <v>267</v>
      </c>
      <c r="C27" s="79"/>
    </row>
    <row r="28" spans="1:3" x14ac:dyDescent="0.25">
      <c r="A28" s="12" t="s">
        <v>609</v>
      </c>
      <c r="B28" s="6" t="s">
        <v>267</v>
      </c>
      <c r="C28" s="79"/>
    </row>
    <row r="29" spans="1:3" ht="25.5" x14ac:dyDescent="0.25">
      <c r="A29" s="7" t="s">
        <v>525</v>
      </c>
      <c r="B29" s="8" t="s">
        <v>267</v>
      </c>
      <c r="C29" s="79"/>
    </row>
    <row r="30" spans="1:3" x14ac:dyDescent="0.25">
      <c r="A30" s="12" t="s">
        <v>605</v>
      </c>
      <c r="B30" s="6" t="s">
        <v>268</v>
      </c>
      <c r="C30" s="79"/>
    </row>
    <row r="31" spans="1:3" x14ac:dyDescent="0.25">
      <c r="A31" s="12" t="s">
        <v>614</v>
      </c>
      <c r="B31" s="6" t="s">
        <v>268</v>
      </c>
      <c r="C31" s="79"/>
    </row>
    <row r="32" spans="1:3" ht="30" x14ac:dyDescent="0.25">
      <c r="A32" s="12" t="s">
        <v>615</v>
      </c>
      <c r="B32" s="6" t="s">
        <v>268</v>
      </c>
      <c r="C32" s="79"/>
    </row>
    <row r="33" spans="1:3" x14ac:dyDescent="0.25">
      <c r="A33" s="12" t="s">
        <v>613</v>
      </c>
      <c r="B33" s="6" t="s">
        <v>268</v>
      </c>
      <c r="C33" s="79"/>
    </row>
    <row r="34" spans="1:3" x14ac:dyDescent="0.25">
      <c r="A34" s="12" t="s">
        <v>612</v>
      </c>
      <c r="B34" s="6" t="s">
        <v>268</v>
      </c>
      <c r="C34" s="79"/>
    </row>
    <row r="35" spans="1:3" x14ac:dyDescent="0.25">
      <c r="A35" s="12" t="s">
        <v>611</v>
      </c>
      <c r="B35" s="6" t="s">
        <v>268</v>
      </c>
      <c r="C35" s="79"/>
    </row>
    <row r="36" spans="1:3" x14ac:dyDescent="0.25">
      <c r="A36" s="12" t="s">
        <v>606</v>
      </c>
      <c r="B36" s="6" t="s">
        <v>268</v>
      </c>
      <c r="C36" s="79"/>
    </row>
    <row r="37" spans="1:3" x14ac:dyDescent="0.25">
      <c r="A37" s="12" t="s">
        <v>607</v>
      </c>
      <c r="B37" s="6" t="s">
        <v>268</v>
      </c>
      <c r="C37" s="79"/>
    </row>
    <row r="38" spans="1:3" x14ac:dyDescent="0.25">
      <c r="A38" s="12" t="s">
        <v>608</v>
      </c>
      <c r="B38" s="6" t="s">
        <v>268</v>
      </c>
      <c r="C38" s="79"/>
    </row>
    <row r="39" spans="1:3" x14ac:dyDescent="0.25">
      <c r="A39" s="12" t="s">
        <v>609</v>
      </c>
      <c r="B39" s="6" t="s">
        <v>268</v>
      </c>
      <c r="C39" s="79"/>
    </row>
    <row r="40" spans="1:3" x14ac:dyDescent="0.25">
      <c r="A40" s="7" t="s">
        <v>524</v>
      </c>
      <c r="B40" s="8" t="s">
        <v>268</v>
      </c>
      <c r="C40" s="80"/>
    </row>
    <row r="41" spans="1:3" x14ac:dyDescent="0.25">
      <c r="A41" s="12" t="s">
        <v>605</v>
      </c>
      <c r="B41" s="6" t="s">
        <v>274</v>
      </c>
      <c r="C41" s="79"/>
    </row>
    <row r="42" spans="1:3" x14ac:dyDescent="0.25">
      <c r="A42" s="12" t="s">
        <v>614</v>
      </c>
      <c r="B42" s="6" t="s">
        <v>274</v>
      </c>
      <c r="C42" s="79"/>
    </row>
    <row r="43" spans="1:3" ht="30" x14ac:dyDescent="0.25">
      <c r="A43" s="12" t="s">
        <v>615</v>
      </c>
      <c r="B43" s="6" t="s">
        <v>274</v>
      </c>
      <c r="C43" s="79"/>
    </row>
    <row r="44" spans="1:3" x14ac:dyDescent="0.25">
      <c r="A44" s="12" t="s">
        <v>613</v>
      </c>
      <c r="B44" s="6" t="s">
        <v>274</v>
      </c>
      <c r="C44" s="79"/>
    </row>
    <row r="45" spans="1:3" x14ac:dyDescent="0.25">
      <c r="A45" s="12" t="s">
        <v>612</v>
      </c>
      <c r="B45" s="6" t="s">
        <v>274</v>
      </c>
      <c r="C45" s="79"/>
    </row>
    <row r="46" spans="1:3" x14ac:dyDescent="0.25">
      <c r="A46" s="12" t="s">
        <v>611</v>
      </c>
      <c r="B46" s="6" t="s">
        <v>274</v>
      </c>
      <c r="C46" s="79"/>
    </row>
    <row r="47" spans="1:3" x14ac:dyDescent="0.25">
      <c r="A47" s="12" t="s">
        <v>606</v>
      </c>
      <c r="B47" s="6" t="s">
        <v>274</v>
      </c>
      <c r="C47" s="79"/>
    </row>
    <row r="48" spans="1:3" x14ac:dyDescent="0.25">
      <c r="A48" s="12" t="s">
        <v>607</v>
      </c>
      <c r="B48" s="6" t="s">
        <v>274</v>
      </c>
      <c r="C48" s="79"/>
    </row>
    <row r="49" spans="1:3" x14ac:dyDescent="0.25">
      <c r="A49" s="12" t="s">
        <v>608</v>
      </c>
      <c r="B49" s="6" t="s">
        <v>274</v>
      </c>
      <c r="C49" s="79"/>
    </row>
    <row r="50" spans="1:3" x14ac:dyDescent="0.25">
      <c r="A50" s="12" t="s">
        <v>609</v>
      </c>
      <c r="B50" s="6" t="s">
        <v>274</v>
      </c>
      <c r="C50" s="79"/>
    </row>
    <row r="51" spans="1:3" ht="25.5" x14ac:dyDescent="0.25">
      <c r="A51" s="7" t="s">
        <v>523</v>
      </c>
      <c r="B51" s="8" t="s">
        <v>274</v>
      </c>
      <c r="C51" s="79"/>
    </row>
    <row r="52" spans="1:3" x14ac:dyDescent="0.25">
      <c r="A52" s="12" t="s">
        <v>610</v>
      </c>
      <c r="B52" s="6" t="s">
        <v>275</v>
      </c>
      <c r="C52" s="79"/>
    </row>
    <row r="53" spans="1:3" x14ac:dyDescent="0.25">
      <c r="A53" s="12" t="s">
        <v>614</v>
      </c>
      <c r="B53" s="6" t="s">
        <v>275</v>
      </c>
      <c r="C53" s="79"/>
    </row>
    <row r="54" spans="1:3" ht="30" x14ac:dyDescent="0.25">
      <c r="A54" s="12" t="s">
        <v>615</v>
      </c>
      <c r="B54" s="6" t="s">
        <v>275</v>
      </c>
      <c r="C54" s="79"/>
    </row>
    <row r="55" spans="1:3" x14ac:dyDescent="0.25">
      <c r="A55" s="12" t="s">
        <v>613</v>
      </c>
      <c r="B55" s="6" t="s">
        <v>275</v>
      </c>
      <c r="C55" s="79"/>
    </row>
    <row r="56" spans="1:3" x14ac:dyDescent="0.25">
      <c r="A56" s="12" t="s">
        <v>612</v>
      </c>
      <c r="B56" s="6" t="s">
        <v>275</v>
      </c>
      <c r="C56" s="79"/>
    </row>
    <row r="57" spans="1:3" x14ac:dyDescent="0.25">
      <c r="A57" s="12" t="s">
        <v>611</v>
      </c>
      <c r="B57" s="6" t="s">
        <v>275</v>
      </c>
      <c r="C57" s="79"/>
    </row>
    <row r="58" spans="1:3" x14ac:dyDescent="0.25">
      <c r="A58" s="12" t="s">
        <v>606</v>
      </c>
      <c r="B58" s="6" t="s">
        <v>275</v>
      </c>
      <c r="C58" s="79"/>
    </row>
    <row r="59" spans="1:3" x14ac:dyDescent="0.25">
      <c r="A59" s="12" t="s">
        <v>607</v>
      </c>
      <c r="B59" s="6" t="s">
        <v>275</v>
      </c>
      <c r="C59" s="79"/>
    </row>
    <row r="60" spans="1:3" x14ac:dyDescent="0.25">
      <c r="A60" s="12" t="s">
        <v>608</v>
      </c>
      <c r="B60" s="6" t="s">
        <v>275</v>
      </c>
      <c r="C60" s="79"/>
    </row>
    <row r="61" spans="1:3" x14ac:dyDescent="0.25">
      <c r="A61" s="12" t="s">
        <v>609</v>
      </c>
      <c r="B61" s="6" t="s">
        <v>275</v>
      </c>
      <c r="C61" s="79"/>
    </row>
    <row r="62" spans="1:3" ht="25.5" x14ac:dyDescent="0.25">
      <c r="A62" s="7" t="s">
        <v>526</v>
      </c>
      <c r="B62" s="8" t="s">
        <v>275</v>
      </c>
      <c r="C62" s="79"/>
    </row>
    <row r="63" spans="1:3" x14ac:dyDescent="0.25">
      <c r="A63" s="12" t="s">
        <v>605</v>
      </c>
      <c r="B63" s="6" t="s">
        <v>276</v>
      </c>
      <c r="C63" s="79"/>
    </row>
    <row r="64" spans="1:3" x14ac:dyDescent="0.25">
      <c r="A64" s="12" t="s">
        <v>614</v>
      </c>
      <c r="B64" s="6" t="s">
        <v>276</v>
      </c>
      <c r="C64" s="79"/>
    </row>
    <row r="65" spans="1:3" ht="30" x14ac:dyDescent="0.25">
      <c r="A65" s="12" t="s">
        <v>615</v>
      </c>
      <c r="B65" s="6" t="s">
        <v>276</v>
      </c>
      <c r="C65" s="79"/>
    </row>
    <row r="66" spans="1:3" x14ac:dyDescent="0.25">
      <c r="A66" s="12" t="s">
        <v>613</v>
      </c>
      <c r="B66" s="6" t="s">
        <v>276</v>
      </c>
      <c r="C66" s="79"/>
    </row>
    <row r="67" spans="1:3" x14ac:dyDescent="0.25">
      <c r="A67" s="12" t="s">
        <v>612</v>
      </c>
      <c r="B67" s="6" t="s">
        <v>276</v>
      </c>
      <c r="C67" s="79"/>
    </row>
    <row r="68" spans="1:3" x14ac:dyDescent="0.25">
      <c r="A68" s="12" t="s">
        <v>611</v>
      </c>
      <c r="B68" s="6" t="s">
        <v>276</v>
      </c>
      <c r="C68" s="79"/>
    </row>
    <row r="69" spans="1:3" x14ac:dyDescent="0.25">
      <c r="A69" s="12" t="s">
        <v>606</v>
      </c>
      <c r="B69" s="6" t="s">
        <v>276</v>
      </c>
      <c r="C69" s="79"/>
    </row>
    <row r="70" spans="1:3" x14ac:dyDescent="0.25">
      <c r="A70" s="12" t="s">
        <v>607</v>
      </c>
      <c r="B70" s="6" t="s">
        <v>276</v>
      </c>
      <c r="C70" s="79"/>
    </row>
    <row r="71" spans="1:3" x14ac:dyDescent="0.25">
      <c r="A71" s="12" t="s">
        <v>608</v>
      </c>
      <c r="B71" s="6" t="s">
        <v>276</v>
      </c>
      <c r="C71" s="79"/>
    </row>
    <row r="72" spans="1:3" x14ac:dyDescent="0.25">
      <c r="A72" s="12" t="s">
        <v>609</v>
      </c>
      <c r="B72" s="6" t="s">
        <v>276</v>
      </c>
      <c r="C72" s="79"/>
    </row>
    <row r="73" spans="1:3" x14ac:dyDescent="0.25">
      <c r="A73" s="7" t="s">
        <v>473</v>
      </c>
      <c r="B73" s="8" t="s">
        <v>276</v>
      </c>
      <c r="C73" s="80"/>
    </row>
    <row r="74" spans="1:3" x14ac:dyDescent="0.25">
      <c r="A74" s="12" t="s">
        <v>616</v>
      </c>
      <c r="B74" s="5" t="s">
        <v>326</v>
      </c>
      <c r="C74" s="79"/>
    </row>
    <row r="75" spans="1:3" x14ac:dyDescent="0.25">
      <c r="A75" s="12" t="s">
        <v>617</v>
      </c>
      <c r="B75" s="5" t="s">
        <v>326</v>
      </c>
      <c r="C75" s="79"/>
    </row>
    <row r="76" spans="1:3" x14ac:dyDescent="0.25">
      <c r="A76" s="12" t="s">
        <v>625</v>
      </c>
      <c r="B76" s="5" t="s">
        <v>326</v>
      </c>
      <c r="C76" s="79"/>
    </row>
    <row r="77" spans="1:3" x14ac:dyDescent="0.25">
      <c r="A77" s="5" t="s">
        <v>624</v>
      </c>
      <c r="B77" s="5" t="s">
        <v>326</v>
      </c>
      <c r="C77" s="79"/>
    </row>
    <row r="78" spans="1:3" x14ac:dyDescent="0.25">
      <c r="A78" s="5" t="s">
        <v>623</v>
      </c>
      <c r="B78" s="5" t="s">
        <v>326</v>
      </c>
      <c r="C78" s="79"/>
    </row>
    <row r="79" spans="1:3" x14ac:dyDescent="0.25">
      <c r="A79" s="5" t="s">
        <v>622</v>
      </c>
      <c r="B79" s="5" t="s">
        <v>326</v>
      </c>
      <c r="C79" s="79"/>
    </row>
    <row r="80" spans="1:3" x14ac:dyDescent="0.25">
      <c r="A80" s="12" t="s">
        <v>621</v>
      </c>
      <c r="B80" s="5" t="s">
        <v>326</v>
      </c>
      <c r="C80" s="79"/>
    </row>
    <row r="81" spans="1:3" x14ac:dyDescent="0.25">
      <c r="A81" s="12" t="s">
        <v>626</v>
      </c>
      <c r="B81" s="5" t="s">
        <v>326</v>
      </c>
      <c r="C81" s="79"/>
    </row>
    <row r="82" spans="1:3" x14ac:dyDescent="0.25">
      <c r="A82" s="12" t="s">
        <v>618</v>
      </c>
      <c r="B82" s="5" t="s">
        <v>326</v>
      </c>
      <c r="C82" s="79"/>
    </row>
    <row r="83" spans="1:3" x14ac:dyDescent="0.25">
      <c r="A83" s="12" t="s">
        <v>619</v>
      </c>
      <c r="B83" s="5" t="s">
        <v>326</v>
      </c>
      <c r="C83" s="79"/>
    </row>
    <row r="84" spans="1:3" ht="25.5" x14ac:dyDescent="0.25">
      <c r="A84" s="7" t="s">
        <v>542</v>
      </c>
      <c r="B84" s="8" t="s">
        <v>326</v>
      </c>
      <c r="C84" s="79"/>
    </row>
    <row r="85" spans="1:3" x14ac:dyDescent="0.25">
      <c r="A85" s="12" t="s">
        <v>616</v>
      </c>
      <c r="B85" s="5" t="s">
        <v>327</v>
      </c>
      <c r="C85" s="79"/>
    </row>
    <row r="86" spans="1:3" x14ac:dyDescent="0.25">
      <c r="A86" s="12" t="s">
        <v>617</v>
      </c>
      <c r="B86" s="5" t="s">
        <v>327</v>
      </c>
      <c r="C86" s="79"/>
    </row>
    <row r="87" spans="1:3" x14ac:dyDescent="0.25">
      <c r="A87" s="12" t="s">
        <v>625</v>
      </c>
      <c r="B87" s="5" t="s">
        <v>327</v>
      </c>
      <c r="C87" s="79"/>
    </row>
    <row r="88" spans="1:3" x14ac:dyDescent="0.25">
      <c r="A88" s="5" t="s">
        <v>624</v>
      </c>
      <c r="B88" s="5" t="s">
        <v>327</v>
      </c>
      <c r="C88" s="79"/>
    </row>
    <row r="89" spans="1:3" x14ac:dyDescent="0.25">
      <c r="A89" s="5" t="s">
        <v>623</v>
      </c>
      <c r="B89" s="5" t="s">
        <v>327</v>
      </c>
      <c r="C89" s="79"/>
    </row>
    <row r="90" spans="1:3" x14ac:dyDescent="0.25">
      <c r="A90" s="5" t="s">
        <v>622</v>
      </c>
      <c r="B90" s="5" t="s">
        <v>327</v>
      </c>
      <c r="C90" s="79"/>
    </row>
    <row r="91" spans="1:3" x14ac:dyDescent="0.25">
      <c r="A91" s="12" t="s">
        <v>621</v>
      </c>
      <c r="B91" s="5" t="s">
        <v>327</v>
      </c>
      <c r="C91" s="79"/>
    </row>
    <row r="92" spans="1:3" x14ac:dyDescent="0.25">
      <c r="A92" s="12" t="s">
        <v>620</v>
      </c>
      <c r="B92" s="5" t="s">
        <v>327</v>
      </c>
      <c r="C92" s="79"/>
    </row>
    <row r="93" spans="1:3" x14ac:dyDescent="0.25">
      <c r="A93" s="12" t="s">
        <v>618</v>
      </c>
      <c r="B93" s="5" t="s">
        <v>327</v>
      </c>
      <c r="C93" s="79"/>
    </row>
    <row r="94" spans="1:3" x14ac:dyDescent="0.25">
      <c r="A94" s="12" t="s">
        <v>619</v>
      </c>
      <c r="B94" s="5" t="s">
        <v>327</v>
      </c>
      <c r="C94" s="79"/>
    </row>
    <row r="95" spans="1:3" x14ac:dyDescent="0.25">
      <c r="A95" s="14" t="s">
        <v>543</v>
      </c>
      <c r="B95" s="8" t="s">
        <v>327</v>
      </c>
      <c r="C95" s="79"/>
    </row>
    <row r="96" spans="1:3" x14ac:dyDescent="0.25">
      <c r="A96" s="12" t="s">
        <v>616</v>
      </c>
      <c r="B96" s="5" t="s">
        <v>331</v>
      </c>
      <c r="C96" s="79"/>
    </row>
    <row r="97" spans="1:3" x14ac:dyDescent="0.25">
      <c r="A97" s="12" t="s">
        <v>617</v>
      </c>
      <c r="B97" s="5" t="s">
        <v>331</v>
      </c>
      <c r="C97" s="79"/>
    </row>
    <row r="98" spans="1:3" x14ac:dyDescent="0.25">
      <c r="A98" s="12" t="s">
        <v>625</v>
      </c>
      <c r="B98" s="5" t="s">
        <v>331</v>
      </c>
      <c r="C98" s="79"/>
    </row>
    <row r="99" spans="1:3" x14ac:dyDescent="0.25">
      <c r="A99" s="5" t="s">
        <v>624</v>
      </c>
      <c r="B99" s="5" t="s">
        <v>331</v>
      </c>
      <c r="C99" s="79"/>
    </row>
    <row r="100" spans="1:3" x14ac:dyDescent="0.25">
      <c r="A100" s="5" t="s">
        <v>623</v>
      </c>
      <c r="B100" s="5" t="s">
        <v>331</v>
      </c>
      <c r="C100" s="79"/>
    </row>
    <row r="101" spans="1:3" x14ac:dyDescent="0.25">
      <c r="A101" s="5" t="s">
        <v>622</v>
      </c>
      <c r="B101" s="5" t="s">
        <v>331</v>
      </c>
      <c r="C101" s="79"/>
    </row>
    <row r="102" spans="1:3" x14ac:dyDescent="0.25">
      <c r="A102" s="12" t="s">
        <v>621</v>
      </c>
      <c r="B102" s="5" t="s">
        <v>331</v>
      </c>
      <c r="C102" s="79"/>
    </row>
    <row r="103" spans="1:3" x14ac:dyDescent="0.25">
      <c r="A103" s="12" t="s">
        <v>626</v>
      </c>
      <c r="B103" s="5" t="s">
        <v>331</v>
      </c>
      <c r="C103" s="79"/>
    </row>
    <row r="104" spans="1:3" x14ac:dyDescent="0.25">
      <c r="A104" s="12" t="s">
        <v>618</v>
      </c>
      <c r="B104" s="5" t="s">
        <v>331</v>
      </c>
      <c r="C104" s="79"/>
    </row>
    <row r="105" spans="1:3" x14ac:dyDescent="0.25">
      <c r="A105" s="12" t="s">
        <v>619</v>
      </c>
      <c r="B105" s="5" t="s">
        <v>331</v>
      </c>
      <c r="C105" s="79"/>
    </row>
    <row r="106" spans="1:3" ht="25.5" x14ac:dyDescent="0.25">
      <c r="A106" s="7" t="s">
        <v>544</v>
      </c>
      <c r="B106" s="8" t="s">
        <v>331</v>
      </c>
      <c r="C106" s="80"/>
    </row>
    <row r="107" spans="1:3" x14ac:dyDescent="0.25">
      <c r="A107" s="12" t="s">
        <v>616</v>
      </c>
      <c r="B107" s="5" t="s">
        <v>332</v>
      </c>
      <c r="C107" s="79"/>
    </row>
    <row r="108" spans="1:3" x14ac:dyDescent="0.25">
      <c r="A108" s="12" t="s">
        <v>617</v>
      </c>
      <c r="B108" s="5" t="s">
        <v>332</v>
      </c>
      <c r="C108" s="79"/>
    </row>
    <row r="109" spans="1:3" x14ac:dyDescent="0.25">
      <c r="A109" s="12" t="s">
        <v>625</v>
      </c>
      <c r="B109" s="5" t="s">
        <v>332</v>
      </c>
      <c r="C109" s="79"/>
    </row>
    <row r="110" spans="1:3" x14ac:dyDescent="0.25">
      <c r="A110" s="5" t="s">
        <v>624</v>
      </c>
      <c r="B110" s="5" t="s">
        <v>332</v>
      </c>
      <c r="C110" s="79"/>
    </row>
    <row r="111" spans="1:3" x14ac:dyDescent="0.25">
      <c r="A111" s="5" t="s">
        <v>623</v>
      </c>
      <c r="B111" s="5" t="s">
        <v>332</v>
      </c>
      <c r="C111" s="79"/>
    </row>
    <row r="112" spans="1:3" x14ac:dyDescent="0.25">
      <c r="A112" s="5" t="s">
        <v>622</v>
      </c>
      <c r="B112" s="5" t="s">
        <v>332</v>
      </c>
      <c r="C112" s="79"/>
    </row>
    <row r="113" spans="1:3" x14ac:dyDescent="0.25">
      <c r="A113" s="12" t="s">
        <v>621</v>
      </c>
      <c r="B113" s="5" t="s">
        <v>332</v>
      </c>
      <c r="C113" s="79"/>
    </row>
    <row r="114" spans="1:3" x14ac:dyDescent="0.25">
      <c r="A114" s="12" t="s">
        <v>620</v>
      </c>
      <c r="B114" s="5" t="s">
        <v>332</v>
      </c>
      <c r="C114" s="79"/>
    </row>
    <row r="115" spans="1:3" x14ac:dyDescent="0.25">
      <c r="A115" s="12" t="s">
        <v>618</v>
      </c>
      <c r="B115" s="5" t="s">
        <v>332</v>
      </c>
      <c r="C115" s="79"/>
    </row>
    <row r="116" spans="1:3" x14ac:dyDescent="0.25">
      <c r="A116" s="12" t="s">
        <v>619</v>
      </c>
      <c r="B116" s="5" t="s">
        <v>332</v>
      </c>
      <c r="C116" s="79"/>
    </row>
    <row r="117" spans="1:3" x14ac:dyDescent="0.25">
      <c r="A117" s="14" t="s">
        <v>545</v>
      </c>
      <c r="B117" s="8" t="s">
        <v>332</v>
      </c>
      <c r="C117" s="79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4"/>
  <sheetViews>
    <sheetView tabSelected="1" zoomScaleNormal="100" workbookViewId="0">
      <selection sqref="A1:C34"/>
    </sheetView>
  </sheetViews>
  <sheetFormatPr defaultRowHeight="15" x14ac:dyDescent="0.25"/>
  <cols>
    <col min="1" max="1" width="65" customWidth="1"/>
    <col min="3" max="3" width="26.85546875" style="137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9" t="s">
        <v>685</v>
      </c>
      <c r="B2" s="152"/>
      <c r="C2" s="152"/>
    </row>
    <row r="3" spans="1:3" ht="24" customHeight="1" x14ac:dyDescent="0.25">
      <c r="A3" s="152" t="s">
        <v>669</v>
      </c>
      <c r="B3" s="153"/>
      <c r="C3" s="153"/>
    </row>
    <row r="4" spans="1:3" ht="26.25" customHeight="1" x14ac:dyDescent="0.25">
      <c r="A4" s="155" t="s">
        <v>667</v>
      </c>
      <c r="B4" s="153"/>
      <c r="C4" s="153"/>
    </row>
    <row r="6" spans="1:3" ht="25.5" x14ac:dyDescent="0.25">
      <c r="A6" s="34" t="s">
        <v>638</v>
      </c>
      <c r="B6" s="3" t="s">
        <v>70</v>
      </c>
      <c r="C6" s="146" t="s">
        <v>32</v>
      </c>
    </row>
    <row r="7" spans="1:3" x14ac:dyDescent="0.25">
      <c r="A7" s="5" t="s">
        <v>527</v>
      </c>
      <c r="B7" s="5" t="s">
        <v>283</v>
      </c>
      <c r="C7" s="125"/>
    </row>
    <row r="8" spans="1:3" x14ac:dyDescent="0.25">
      <c r="A8" s="5" t="s">
        <v>528</v>
      </c>
      <c r="B8" s="5" t="s">
        <v>283</v>
      </c>
      <c r="C8" s="125"/>
    </row>
    <row r="9" spans="1:3" x14ac:dyDescent="0.25">
      <c r="A9" s="5" t="s">
        <v>529</v>
      </c>
      <c r="B9" s="5" t="s">
        <v>283</v>
      </c>
      <c r="C9" s="125"/>
    </row>
    <row r="10" spans="1:3" x14ac:dyDescent="0.25">
      <c r="A10" s="5" t="s">
        <v>530</v>
      </c>
      <c r="B10" s="5" t="s">
        <v>283</v>
      </c>
      <c r="C10" s="125"/>
    </row>
    <row r="11" spans="1:3" x14ac:dyDescent="0.25">
      <c r="A11" s="7" t="s">
        <v>478</v>
      </c>
      <c r="B11" s="8" t="s">
        <v>283</v>
      </c>
      <c r="C11" s="126">
        <f>SUM(C7:C10)</f>
        <v>0</v>
      </c>
    </row>
    <row r="12" spans="1:3" x14ac:dyDescent="0.25">
      <c r="A12" s="5" t="s">
        <v>479</v>
      </c>
      <c r="B12" s="6" t="s">
        <v>284</v>
      </c>
      <c r="C12" s="125">
        <v>6500000</v>
      </c>
    </row>
    <row r="13" spans="1:3" ht="27" x14ac:dyDescent="0.25">
      <c r="A13" s="43" t="s">
        <v>285</v>
      </c>
      <c r="B13" s="43" t="s">
        <v>284</v>
      </c>
      <c r="C13" s="125">
        <v>6500000</v>
      </c>
    </row>
    <row r="14" spans="1:3" ht="27" x14ac:dyDescent="0.25">
      <c r="A14" s="43" t="s">
        <v>286</v>
      </c>
      <c r="B14" s="43" t="s">
        <v>284</v>
      </c>
      <c r="C14" s="125"/>
    </row>
    <row r="15" spans="1:3" x14ac:dyDescent="0.25">
      <c r="A15" s="5" t="s">
        <v>481</v>
      </c>
      <c r="B15" s="6" t="s">
        <v>290</v>
      </c>
      <c r="C15" s="125">
        <v>450000</v>
      </c>
    </row>
    <row r="16" spans="1:3" ht="27" x14ac:dyDescent="0.25">
      <c r="A16" s="43" t="s">
        <v>291</v>
      </c>
      <c r="B16" s="43" t="s">
        <v>290</v>
      </c>
      <c r="C16" s="125"/>
    </row>
    <row r="17" spans="1:3" ht="27" x14ac:dyDescent="0.25">
      <c r="A17" s="43" t="s">
        <v>292</v>
      </c>
      <c r="B17" s="43" t="s">
        <v>290</v>
      </c>
      <c r="C17" s="125">
        <v>450000</v>
      </c>
    </row>
    <row r="18" spans="1:3" x14ac:dyDescent="0.25">
      <c r="A18" s="43" t="s">
        <v>293</v>
      </c>
      <c r="B18" s="43" t="s">
        <v>290</v>
      </c>
      <c r="C18" s="125"/>
    </row>
    <row r="19" spans="1:3" x14ac:dyDescent="0.25">
      <c r="A19" s="43" t="s">
        <v>294</v>
      </c>
      <c r="B19" s="43" t="s">
        <v>290</v>
      </c>
      <c r="C19" s="125"/>
    </row>
    <row r="20" spans="1:3" x14ac:dyDescent="0.25">
      <c r="A20" s="5" t="s">
        <v>531</v>
      </c>
      <c r="B20" s="6" t="s">
        <v>295</v>
      </c>
      <c r="C20" s="125"/>
    </row>
    <row r="21" spans="1:3" x14ac:dyDescent="0.25">
      <c r="A21" s="43" t="s">
        <v>296</v>
      </c>
      <c r="B21" s="43" t="s">
        <v>295</v>
      </c>
      <c r="C21" s="125"/>
    </row>
    <row r="22" spans="1:3" x14ac:dyDescent="0.25">
      <c r="A22" s="43" t="s">
        <v>297</v>
      </c>
      <c r="B22" s="43" t="s">
        <v>295</v>
      </c>
      <c r="C22" s="125"/>
    </row>
    <row r="23" spans="1:3" x14ac:dyDescent="0.25">
      <c r="A23" s="7" t="s">
        <v>510</v>
      </c>
      <c r="B23" s="8" t="s">
        <v>298</v>
      </c>
      <c r="C23" s="126">
        <v>6950000</v>
      </c>
    </row>
    <row r="24" spans="1:3" x14ac:dyDescent="0.25">
      <c r="A24" s="5" t="s">
        <v>532</v>
      </c>
      <c r="B24" s="5" t="s">
        <v>299</v>
      </c>
      <c r="C24" s="125"/>
    </row>
    <row r="25" spans="1:3" x14ac:dyDescent="0.25">
      <c r="A25" s="5" t="s">
        <v>533</v>
      </c>
      <c r="B25" s="5" t="s">
        <v>299</v>
      </c>
      <c r="C25" s="125"/>
    </row>
    <row r="26" spans="1:3" x14ac:dyDescent="0.25">
      <c r="A26" s="5" t="s">
        <v>534</v>
      </c>
      <c r="B26" s="5" t="s">
        <v>299</v>
      </c>
      <c r="C26" s="125"/>
    </row>
    <row r="27" spans="1:3" x14ac:dyDescent="0.25">
      <c r="A27" s="5" t="s">
        <v>535</v>
      </c>
      <c r="B27" s="5" t="s">
        <v>299</v>
      </c>
      <c r="C27" s="125"/>
    </row>
    <row r="28" spans="1:3" x14ac:dyDescent="0.25">
      <c r="A28" s="5" t="s">
        <v>536</v>
      </c>
      <c r="B28" s="5" t="s">
        <v>299</v>
      </c>
      <c r="C28" s="125"/>
    </row>
    <row r="29" spans="1:3" x14ac:dyDescent="0.25">
      <c r="A29" s="5" t="s">
        <v>537</v>
      </c>
      <c r="B29" s="5" t="s">
        <v>299</v>
      </c>
      <c r="C29" s="125"/>
    </row>
    <row r="30" spans="1:3" x14ac:dyDescent="0.25">
      <c r="A30" s="5" t="s">
        <v>538</v>
      </c>
      <c r="B30" s="5" t="s">
        <v>299</v>
      </c>
      <c r="C30" s="125"/>
    </row>
    <row r="31" spans="1:3" x14ac:dyDescent="0.25">
      <c r="A31" s="5" t="s">
        <v>539</v>
      </c>
      <c r="B31" s="5" t="s">
        <v>299</v>
      </c>
      <c r="C31" s="125"/>
    </row>
    <row r="32" spans="1:3" ht="45" x14ac:dyDescent="0.25">
      <c r="A32" s="5" t="s">
        <v>540</v>
      </c>
      <c r="B32" s="5" t="s">
        <v>299</v>
      </c>
      <c r="C32" s="125"/>
    </row>
    <row r="33" spans="1:3" x14ac:dyDescent="0.25">
      <c r="A33" s="5" t="s">
        <v>541</v>
      </c>
      <c r="B33" s="5" t="s">
        <v>299</v>
      </c>
      <c r="C33" s="125">
        <v>30000</v>
      </c>
    </row>
    <row r="34" spans="1:3" x14ac:dyDescent="0.25">
      <c r="A34" s="7" t="s">
        <v>483</v>
      </c>
      <c r="B34" s="8" t="s">
        <v>299</v>
      </c>
      <c r="C34" s="126">
        <v>30000</v>
      </c>
    </row>
  </sheetData>
  <mergeCells count="4">
    <mergeCell ref="A3:C3"/>
    <mergeCell ref="A4:C4"/>
    <mergeCell ref="A1:C1"/>
    <mergeCell ref="A2:C2"/>
  </mergeCells>
  <phoneticPr fontId="38" type="noConversion"/>
  <pageMargins left="0.7" right="0.7" top="0.75" bottom="0.75" header="0.3" footer="0.3"/>
  <pageSetup paperSize="9" scale="9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3"/>
  <sheetViews>
    <sheetView zoomScaleNormal="100" workbookViewId="0">
      <selection activeCell="A2" sqref="A2:F2"/>
    </sheetView>
  </sheetViews>
  <sheetFormatPr defaultRowHeight="15" x14ac:dyDescent="0.25"/>
  <cols>
    <col min="1" max="1" width="60" style="102" customWidth="1"/>
    <col min="3" max="3" width="15.42578125" style="124" customWidth="1"/>
    <col min="4" max="4" width="11.5703125" style="124" customWidth="1"/>
    <col min="5" max="5" width="10.42578125" style="124" customWidth="1"/>
    <col min="6" max="6" width="16.5703125" style="124" customWidth="1"/>
  </cols>
  <sheetData>
    <row r="1" spans="1:6" ht="18.75" customHeight="1" x14ac:dyDescent="0.25">
      <c r="A1" s="152" t="s">
        <v>680</v>
      </c>
      <c r="B1" s="152"/>
      <c r="C1" s="152"/>
      <c r="D1" s="152"/>
      <c r="E1" s="152"/>
      <c r="F1" s="152"/>
    </row>
    <row r="2" spans="1:6" ht="18.75" customHeight="1" x14ac:dyDescent="0.25">
      <c r="A2" s="166" t="s">
        <v>676</v>
      </c>
      <c r="B2" s="165"/>
      <c r="C2" s="165"/>
      <c r="D2" s="165"/>
      <c r="E2" s="165"/>
      <c r="F2" s="165"/>
    </row>
    <row r="3" spans="1:6" ht="21" customHeight="1" x14ac:dyDescent="0.25">
      <c r="A3" s="152" t="s">
        <v>669</v>
      </c>
      <c r="B3" s="153"/>
      <c r="C3" s="153"/>
      <c r="D3" s="153"/>
      <c r="E3" s="153"/>
      <c r="F3" s="154"/>
    </row>
    <row r="4" spans="1:6" ht="18.75" customHeight="1" x14ac:dyDescent="0.25">
      <c r="A4" s="155" t="s">
        <v>655</v>
      </c>
      <c r="B4" s="153"/>
      <c r="C4" s="153"/>
      <c r="D4" s="153"/>
      <c r="E4" s="153"/>
      <c r="F4" s="154"/>
    </row>
    <row r="5" spans="1:6" ht="18" x14ac:dyDescent="0.25">
      <c r="A5" s="103"/>
    </row>
    <row r="6" spans="1:6" x14ac:dyDescent="0.25">
      <c r="A6" s="104" t="s">
        <v>17</v>
      </c>
    </row>
    <row r="7" spans="1:6" ht="60" x14ac:dyDescent="0.25">
      <c r="A7" s="105" t="s">
        <v>69</v>
      </c>
      <c r="B7" s="3" t="s">
        <v>70</v>
      </c>
      <c r="C7" s="138" t="s">
        <v>581</v>
      </c>
      <c r="D7" s="138" t="s">
        <v>582</v>
      </c>
      <c r="E7" s="138" t="s">
        <v>583</v>
      </c>
      <c r="F7" s="138" t="s">
        <v>30</v>
      </c>
    </row>
    <row r="8" spans="1:6" x14ac:dyDescent="0.25">
      <c r="A8" s="106" t="s">
        <v>71</v>
      </c>
      <c r="B8" s="29" t="s">
        <v>72</v>
      </c>
      <c r="C8" s="125">
        <v>3728340</v>
      </c>
      <c r="D8" s="125"/>
      <c r="E8" s="125"/>
      <c r="F8" s="125">
        <f>SUM(C8:E8)</f>
        <v>3728340</v>
      </c>
    </row>
    <row r="9" spans="1:6" x14ac:dyDescent="0.25">
      <c r="A9" s="106" t="s">
        <v>73</v>
      </c>
      <c r="B9" s="30" t="s">
        <v>74</v>
      </c>
      <c r="C9" s="125"/>
      <c r="D9" s="125"/>
      <c r="E9" s="125"/>
      <c r="F9" s="125">
        <f t="shared" ref="F9:F72" si="0">SUM(C9:E9)</f>
        <v>0</v>
      </c>
    </row>
    <row r="10" spans="1:6" x14ac:dyDescent="0.25">
      <c r="A10" s="106" t="s">
        <v>75</v>
      </c>
      <c r="B10" s="30" t="s">
        <v>76</v>
      </c>
      <c r="C10" s="125"/>
      <c r="D10" s="125"/>
      <c r="E10" s="125"/>
      <c r="F10" s="125">
        <f t="shared" si="0"/>
        <v>0</v>
      </c>
    </row>
    <row r="11" spans="1:6" x14ac:dyDescent="0.25">
      <c r="A11" s="106" t="s">
        <v>77</v>
      </c>
      <c r="B11" s="30" t="s">
        <v>78</v>
      </c>
      <c r="C11" s="125"/>
      <c r="D11" s="125"/>
      <c r="E11" s="125"/>
      <c r="F11" s="125">
        <f t="shared" si="0"/>
        <v>0</v>
      </c>
    </row>
    <row r="12" spans="1:6" x14ac:dyDescent="0.25">
      <c r="A12" s="106" t="s">
        <v>79</v>
      </c>
      <c r="B12" s="30" t="s">
        <v>80</v>
      </c>
      <c r="C12" s="125"/>
      <c r="D12" s="125"/>
      <c r="E12" s="125"/>
      <c r="F12" s="125">
        <f t="shared" si="0"/>
        <v>0</v>
      </c>
    </row>
    <row r="13" spans="1:6" x14ac:dyDescent="0.25">
      <c r="A13" s="106" t="s">
        <v>81</v>
      </c>
      <c r="B13" s="30" t="s">
        <v>82</v>
      </c>
      <c r="C13" s="125"/>
      <c r="D13" s="125"/>
      <c r="E13" s="125"/>
      <c r="F13" s="125">
        <f t="shared" si="0"/>
        <v>0</v>
      </c>
    </row>
    <row r="14" spans="1:6" x14ac:dyDescent="0.25">
      <c r="A14" s="106" t="s">
        <v>83</v>
      </c>
      <c r="B14" s="30" t="s">
        <v>84</v>
      </c>
      <c r="C14" s="125"/>
      <c r="D14" s="125"/>
      <c r="E14" s="125"/>
      <c r="F14" s="125">
        <f t="shared" si="0"/>
        <v>0</v>
      </c>
    </row>
    <row r="15" spans="1:6" x14ac:dyDescent="0.25">
      <c r="A15" s="106" t="s">
        <v>85</v>
      </c>
      <c r="B15" s="30" t="s">
        <v>86</v>
      </c>
      <c r="C15" s="125"/>
      <c r="D15" s="125"/>
      <c r="E15" s="125"/>
      <c r="F15" s="125">
        <f t="shared" si="0"/>
        <v>0</v>
      </c>
    </row>
    <row r="16" spans="1:6" x14ac:dyDescent="0.25">
      <c r="A16" s="107" t="s">
        <v>87</v>
      </c>
      <c r="B16" s="30" t="s">
        <v>88</v>
      </c>
      <c r="C16" s="125"/>
      <c r="D16" s="125"/>
      <c r="E16" s="125"/>
      <c r="F16" s="125">
        <f t="shared" si="0"/>
        <v>0</v>
      </c>
    </row>
    <row r="17" spans="1:6" x14ac:dyDescent="0.25">
      <c r="A17" s="107" t="s">
        <v>89</v>
      </c>
      <c r="B17" s="30" t="s">
        <v>90</v>
      </c>
      <c r="C17" s="125"/>
      <c r="D17" s="125"/>
      <c r="E17" s="125"/>
      <c r="F17" s="125">
        <f t="shared" si="0"/>
        <v>0</v>
      </c>
    </row>
    <row r="18" spans="1:6" x14ac:dyDescent="0.25">
      <c r="A18" s="107" t="s">
        <v>91</v>
      </c>
      <c r="B18" s="30" t="s">
        <v>92</v>
      </c>
      <c r="C18" s="125"/>
      <c r="D18" s="125"/>
      <c r="E18" s="125"/>
      <c r="F18" s="125">
        <f t="shared" si="0"/>
        <v>0</v>
      </c>
    </row>
    <row r="19" spans="1:6" x14ac:dyDescent="0.25">
      <c r="A19" s="107" t="s">
        <v>93</v>
      </c>
      <c r="B19" s="30" t="s">
        <v>94</v>
      </c>
      <c r="C19" s="125"/>
      <c r="D19" s="125"/>
      <c r="E19" s="125"/>
      <c r="F19" s="125">
        <f t="shared" si="0"/>
        <v>0</v>
      </c>
    </row>
    <row r="20" spans="1:6" x14ac:dyDescent="0.25">
      <c r="A20" s="107" t="s">
        <v>434</v>
      </c>
      <c r="B20" s="30" t="s">
        <v>95</v>
      </c>
      <c r="C20" s="125">
        <v>28631</v>
      </c>
      <c r="D20" s="125"/>
      <c r="E20" s="125"/>
      <c r="F20" s="125">
        <f t="shared" si="0"/>
        <v>28631</v>
      </c>
    </row>
    <row r="21" spans="1:6" s="81" customFormat="1" x14ac:dyDescent="0.25">
      <c r="A21" s="108" t="s">
        <v>372</v>
      </c>
      <c r="B21" s="31" t="s">
        <v>96</v>
      </c>
      <c r="C21" s="125">
        <f>SUM(C8:C20)</f>
        <v>3756971</v>
      </c>
      <c r="D21" s="125">
        <f>SUM(D8:D20)</f>
        <v>0</v>
      </c>
      <c r="E21" s="125">
        <f>SUM(E8:E20)</f>
        <v>0</v>
      </c>
      <c r="F21" s="125">
        <f t="shared" si="0"/>
        <v>3756971</v>
      </c>
    </row>
    <row r="22" spans="1:6" x14ac:dyDescent="0.25">
      <c r="A22" s="107" t="s">
        <v>97</v>
      </c>
      <c r="B22" s="30" t="s">
        <v>98</v>
      </c>
      <c r="C22" s="125">
        <v>3607000</v>
      </c>
      <c r="D22" s="125"/>
      <c r="E22" s="125"/>
      <c r="F22" s="125">
        <f t="shared" si="0"/>
        <v>3607000</v>
      </c>
    </row>
    <row r="23" spans="1:6" ht="30" x14ac:dyDescent="0.25">
      <c r="A23" s="107" t="s">
        <v>99</v>
      </c>
      <c r="B23" s="30" t="s">
        <v>100</v>
      </c>
      <c r="C23" s="125">
        <v>286400</v>
      </c>
      <c r="D23" s="125"/>
      <c r="E23" s="125"/>
      <c r="F23" s="125">
        <f t="shared" si="0"/>
        <v>286400</v>
      </c>
    </row>
    <row r="24" spans="1:6" x14ac:dyDescent="0.25">
      <c r="A24" s="107" t="s">
        <v>101</v>
      </c>
      <c r="B24" s="30" t="s">
        <v>102</v>
      </c>
      <c r="C24" s="125">
        <v>40000</v>
      </c>
      <c r="D24" s="125"/>
      <c r="E24" s="125"/>
      <c r="F24" s="125">
        <f t="shared" si="0"/>
        <v>40000</v>
      </c>
    </row>
    <row r="25" spans="1:6" x14ac:dyDescent="0.25">
      <c r="A25" s="109" t="s">
        <v>373</v>
      </c>
      <c r="B25" s="31" t="s">
        <v>103</v>
      </c>
      <c r="C25" s="125">
        <f>SUM(C22:C24)</f>
        <v>3933400</v>
      </c>
      <c r="D25" s="125">
        <f>SUM(D22:D24)</f>
        <v>0</v>
      </c>
      <c r="E25" s="125">
        <f>SUM(E22:E24)</f>
        <v>0</v>
      </c>
      <c r="F25" s="125">
        <f t="shared" si="0"/>
        <v>3933400</v>
      </c>
    </row>
    <row r="26" spans="1:6" s="81" customFormat="1" x14ac:dyDescent="0.25">
      <c r="A26" s="110" t="s">
        <v>464</v>
      </c>
      <c r="B26" s="42" t="s">
        <v>104</v>
      </c>
      <c r="C26" s="126">
        <f>C25+C21</f>
        <v>7690371</v>
      </c>
      <c r="D26" s="126">
        <f>D25+D21</f>
        <v>0</v>
      </c>
      <c r="E26" s="126">
        <f>E25+E21</f>
        <v>0</v>
      </c>
      <c r="F26" s="126">
        <f t="shared" si="0"/>
        <v>7690371</v>
      </c>
    </row>
    <row r="27" spans="1:6" s="81" customFormat="1" ht="30" x14ac:dyDescent="0.25">
      <c r="A27" s="111" t="s">
        <v>435</v>
      </c>
      <c r="B27" s="42" t="s">
        <v>105</v>
      </c>
      <c r="C27" s="126">
        <v>1189006</v>
      </c>
      <c r="D27" s="126"/>
      <c r="E27" s="126"/>
      <c r="F27" s="126">
        <f t="shared" si="0"/>
        <v>1189006</v>
      </c>
    </row>
    <row r="28" spans="1:6" x14ac:dyDescent="0.25">
      <c r="A28" s="107" t="s">
        <v>106</v>
      </c>
      <c r="B28" s="30" t="s">
        <v>107</v>
      </c>
      <c r="C28" s="127">
        <v>50000</v>
      </c>
      <c r="D28" s="125"/>
      <c r="E28" s="125"/>
      <c r="F28" s="125">
        <f t="shared" si="0"/>
        <v>50000</v>
      </c>
    </row>
    <row r="29" spans="1:6" x14ac:dyDescent="0.25">
      <c r="A29" s="107" t="s">
        <v>108</v>
      </c>
      <c r="B29" s="30" t="s">
        <v>109</v>
      </c>
      <c r="C29" s="127">
        <v>1657200</v>
      </c>
      <c r="D29" s="125"/>
      <c r="E29" s="125"/>
      <c r="F29" s="125">
        <f t="shared" si="0"/>
        <v>1657200</v>
      </c>
    </row>
    <row r="30" spans="1:6" x14ac:dyDescent="0.25">
      <c r="A30" s="107" t="s">
        <v>110</v>
      </c>
      <c r="B30" s="30" t="s">
        <v>111</v>
      </c>
      <c r="C30" s="127"/>
      <c r="D30" s="125"/>
      <c r="E30" s="125"/>
      <c r="F30" s="125">
        <f t="shared" si="0"/>
        <v>0</v>
      </c>
    </row>
    <row r="31" spans="1:6" x14ac:dyDescent="0.25">
      <c r="A31" s="109" t="s">
        <v>374</v>
      </c>
      <c r="B31" s="31" t="s">
        <v>112</v>
      </c>
      <c r="C31" s="127">
        <f>SUM(C28:C30)</f>
        <v>1707200</v>
      </c>
      <c r="D31" s="125"/>
      <c r="E31" s="125"/>
      <c r="F31" s="125">
        <f t="shared" si="0"/>
        <v>1707200</v>
      </c>
    </row>
    <row r="32" spans="1:6" x14ac:dyDescent="0.25">
      <c r="A32" s="107" t="s">
        <v>113</v>
      </c>
      <c r="B32" s="30" t="s">
        <v>114</v>
      </c>
      <c r="C32" s="128">
        <v>135000</v>
      </c>
      <c r="D32" s="125"/>
      <c r="E32" s="125"/>
      <c r="F32" s="125">
        <f t="shared" si="0"/>
        <v>135000</v>
      </c>
    </row>
    <row r="33" spans="1:6" x14ac:dyDescent="0.25">
      <c r="A33" s="107" t="s">
        <v>115</v>
      </c>
      <c r="B33" s="30" t="s">
        <v>116</v>
      </c>
      <c r="C33" s="127">
        <v>200000</v>
      </c>
      <c r="D33" s="125"/>
      <c r="E33" s="125"/>
      <c r="F33" s="125">
        <f t="shared" si="0"/>
        <v>200000</v>
      </c>
    </row>
    <row r="34" spans="1:6" ht="15" customHeight="1" x14ac:dyDescent="0.25">
      <c r="A34" s="109" t="s">
        <v>465</v>
      </c>
      <c r="B34" s="31" t="s">
        <v>117</v>
      </c>
      <c r="C34" s="127">
        <f>SUM(C32:C33)</f>
        <v>335000</v>
      </c>
      <c r="D34" s="125"/>
      <c r="E34" s="125"/>
      <c r="F34" s="125">
        <f t="shared" si="0"/>
        <v>335000</v>
      </c>
    </row>
    <row r="35" spans="1:6" x14ac:dyDescent="0.25">
      <c r="A35" s="107" t="s">
        <v>118</v>
      </c>
      <c r="B35" s="30" t="s">
        <v>119</v>
      </c>
      <c r="C35" s="128">
        <v>1900000</v>
      </c>
      <c r="D35" s="125"/>
      <c r="E35" s="125"/>
      <c r="F35" s="125">
        <f t="shared" si="0"/>
        <v>1900000</v>
      </c>
    </row>
    <row r="36" spans="1:6" x14ac:dyDescent="0.25">
      <c r="A36" s="107" t="s">
        <v>120</v>
      </c>
      <c r="B36" s="30" t="s">
        <v>121</v>
      </c>
      <c r="C36" s="127"/>
      <c r="D36" s="125"/>
      <c r="E36" s="125"/>
      <c r="F36" s="125">
        <f t="shared" si="0"/>
        <v>0</v>
      </c>
    </row>
    <row r="37" spans="1:6" x14ac:dyDescent="0.25">
      <c r="A37" s="107" t="s">
        <v>436</v>
      </c>
      <c r="B37" s="30" t="s">
        <v>122</v>
      </c>
      <c r="C37" s="127"/>
      <c r="D37" s="125"/>
      <c r="E37" s="125"/>
      <c r="F37" s="125">
        <f t="shared" si="0"/>
        <v>0</v>
      </c>
    </row>
    <row r="38" spans="1:6" x14ac:dyDescent="0.25">
      <c r="A38" s="107" t="s">
        <v>123</v>
      </c>
      <c r="B38" s="30" t="s">
        <v>124</v>
      </c>
      <c r="C38" s="128">
        <v>544000</v>
      </c>
      <c r="D38" s="125"/>
      <c r="E38" s="125"/>
      <c r="F38" s="125">
        <f t="shared" si="0"/>
        <v>544000</v>
      </c>
    </row>
    <row r="39" spans="1:6" x14ac:dyDescent="0.25">
      <c r="A39" s="112" t="s">
        <v>437</v>
      </c>
      <c r="B39" s="30" t="s">
        <v>125</v>
      </c>
      <c r="C39" s="127">
        <v>45000</v>
      </c>
      <c r="D39" s="125"/>
      <c r="E39" s="125"/>
      <c r="F39" s="125">
        <f t="shared" si="0"/>
        <v>45000</v>
      </c>
    </row>
    <row r="40" spans="1:6" x14ac:dyDescent="0.25">
      <c r="A40" s="107" t="s">
        <v>126</v>
      </c>
      <c r="B40" s="30" t="s">
        <v>127</v>
      </c>
      <c r="C40" s="128">
        <v>2100000</v>
      </c>
      <c r="D40" s="125"/>
      <c r="E40" s="125"/>
      <c r="F40" s="125">
        <f t="shared" si="0"/>
        <v>2100000</v>
      </c>
    </row>
    <row r="41" spans="1:6" x14ac:dyDescent="0.25">
      <c r="A41" s="107" t="s">
        <v>438</v>
      </c>
      <c r="B41" s="30" t="s">
        <v>128</v>
      </c>
      <c r="C41" s="127">
        <v>2865000</v>
      </c>
      <c r="D41" s="125"/>
      <c r="E41" s="125"/>
      <c r="F41" s="125">
        <f t="shared" si="0"/>
        <v>2865000</v>
      </c>
    </row>
    <row r="42" spans="1:6" x14ac:dyDescent="0.25">
      <c r="A42" s="109" t="s">
        <v>375</v>
      </c>
      <c r="B42" s="31" t="s">
        <v>129</v>
      </c>
      <c r="C42" s="127">
        <f>SUM(C35:C41)</f>
        <v>7454000</v>
      </c>
      <c r="D42" s="125"/>
      <c r="E42" s="125"/>
      <c r="F42" s="125">
        <f t="shared" si="0"/>
        <v>7454000</v>
      </c>
    </row>
    <row r="43" spans="1:6" x14ac:dyDescent="0.25">
      <c r="A43" s="107" t="s">
        <v>130</v>
      </c>
      <c r="B43" s="30" t="s">
        <v>131</v>
      </c>
      <c r="C43" s="127"/>
      <c r="D43" s="125"/>
      <c r="E43" s="125"/>
      <c r="F43" s="125">
        <f t="shared" si="0"/>
        <v>0</v>
      </c>
    </row>
    <row r="44" spans="1:6" x14ac:dyDescent="0.25">
      <c r="A44" s="107" t="s">
        <v>132</v>
      </c>
      <c r="B44" s="30" t="s">
        <v>133</v>
      </c>
      <c r="C44" s="127">
        <v>116000</v>
      </c>
      <c r="D44" s="125"/>
      <c r="E44" s="125"/>
      <c r="F44" s="125">
        <f t="shared" si="0"/>
        <v>116000</v>
      </c>
    </row>
    <row r="45" spans="1:6" x14ac:dyDescent="0.25">
      <c r="A45" s="109" t="s">
        <v>376</v>
      </c>
      <c r="B45" s="31" t="s">
        <v>134</v>
      </c>
      <c r="C45" s="127">
        <f>SUM(C43:C44)</f>
        <v>116000</v>
      </c>
      <c r="D45" s="125"/>
      <c r="E45" s="125"/>
      <c r="F45" s="125">
        <f t="shared" si="0"/>
        <v>116000</v>
      </c>
    </row>
    <row r="46" spans="1:6" x14ac:dyDescent="0.25">
      <c r="A46" s="107" t="s">
        <v>135</v>
      </c>
      <c r="B46" s="30" t="s">
        <v>136</v>
      </c>
      <c r="C46" s="127">
        <v>2400000</v>
      </c>
      <c r="D46" s="125"/>
      <c r="E46" s="125"/>
      <c r="F46" s="125">
        <f t="shared" si="0"/>
        <v>2400000</v>
      </c>
    </row>
    <row r="47" spans="1:6" x14ac:dyDescent="0.25">
      <c r="A47" s="107" t="s">
        <v>137</v>
      </c>
      <c r="B47" s="30" t="s">
        <v>138</v>
      </c>
      <c r="C47" s="127">
        <v>52000</v>
      </c>
      <c r="D47" s="125"/>
      <c r="E47" s="125"/>
      <c r="F47" s="125">
        <f t="shared" si="0"/>
        <v>52000</v>
      </c>
    </row>
    <row r="48" spans="1:6" x14ac:dyDescent="0.25">
      <c r="A48" s="107" t="s">
        <v>439</v>
      </c>
      <c r="B48" s="30" t="s">
        <v>139</v>
      </c>
      <c r="C48" s="127"/>
      <c r="D48" s="125"/>
      <c r="E48" s="125"/>
      <c r="F48" s="125">
        <f t="shared" si="0"/>
        <v>0</v>
      </c>
    </row>
    <row r="49" spans="1:6" x14ac:dyDescent="0.25">
      <c r="A49" s="107" t="s">
        <v>440</v>
      </c>
      <c r="B49" s="30" t="s">
        <v>140</v>
      </c>
      <c r="C49" s="127"/>
      <c r="D49" s="125"/>
      <c r="E49" s="125"/>
      <c r="F49" s="125">
        <f t="shared" si="0"/>
        <v>0</v>
      </c>
    </row>
    <row r="50" spans="1:6" x14ac:dyDescent="0.25">
      <c r="A50" s="107" t="s">
        <v>141</v>
      </c>
      <c r="B50" s="30" t="s">
        <v>142</v>
      </c>
      <c r="C50" s="127">
        <v>750000</v>
      </c>
      <c r="D50" s="125"/>
      <c r="E50" s="125"/>
      <c r="F50" s="125">
        <f t="shared" si="0"/>
        <v>750000</v>
      </c>
    </row>
    <row r="51" spans="1:6" x14ac:dyDescent="0.25">
      <c r="A51" s="109" t="s">
        <v>377</v>
      </c>
      <c r="B51" s="31" t="s">
        <v>143</v>
      </c>
      <c r="C51" s="127">
        <f>SUM(C46:C50)</f>
        <v>3202000</v>
      </c>
      <c r="D51" s="125"/>
      <c r="E51" s="125"/>
      <c r="F51" s="125">
        <f t="shared" si="0"/>
        <v>3202000</v>
      </c>
    </row>
    <row r="52" spans="1:6" s="81" customFormat="1" x14ac:dyDescent="0.25">
      <c r="A52" s="111" t="s">
        <v>378</v>
      </c>
      <c r="B52" s="42" t="s">
        <v>144</v>
      </c>
      <c r="C52" s="129">
        <f>C51+C45+C42+C34+C31</f>
        <v>12814200</v>
      </c>
      <c r="D52" s="129">
        <f>D51+D45+D42+D34+D31</f>
        <v>0</v>
      </c>
      <c r="E52" s="129">
        <f>E51+E45+E42+E34+E31</f>
        <v>0</v>
      </c>
      <c r="F52" s="126">
        <f t="shared" si="0"/>
        <v>12814200</v>
      </c>
    </row>
    <row r="53" spans="1:6" x14ac:dyDescent="0.25">
      <c r="A53" s="113" t="s">
        <v>145</v>
      </c>
      <c r="B53" s="30" t="s">
        <v>146</v>
      </c>
      <c r="C53" s="125"/>
      <c r="D53" s="125"/>
      <c r="E53" s="125"/>
      <c r="F53" s="125">
        <f t="shared" si="0"/>
        <v>0</v>
      </c>
    </row>
    <row r="54" spans="1:6" x14ac:dyDescent="0.25">
      <c r="A54" s="113" t="s">
        <v>379</v>
      </c>
      <c r="B54" s="30" t="s">
        <v>147</v>
      </c>
      <c r="C54" s="125">
        <v>10000</v>
      </c>
      <c r="D54" s="125"/>
      <c r="E54" s="125"/>
      <c r="F54" s="125">
        <f t="shared" si="0"/>
        <v>10000</v>
      </c>
    </row>
    <row r="55" spans="1:6" x14ac:dyDescent="0.25">
      <c r="A55" s="114" t="s">
        <v>441</v>
      </c>
      <c r="B55" s="30" t="s">
        <v>148</v>
      </c>
      <c r="C55" s="125"/>
      <c r="D55" s="125"/>
      <c r="E55" s="125"/>
      <c r="F55" s="125">
        <f t="shared" si="0"/>
        <v>0</v>
      </c>
    </row>
    <row r="56" spans="1:6" ht="30" x14ac:dyDescent="0.25">
      <c r="A56" s="114" t="s">
        <v>442</v>
      </c>
      <c r="B56" s="30" t="s">
        <v>149</v>
      </c>
      <c r="C56" s="125"/>
      <c r="D56" s="125"/>
      <c r="E56" s="125"/>
      <c r="F56" s="125">
        <f t="shared" si="0"/>
        <v>0</v>
      </c>
    </row>
    <row r="57" spans="1:6" x14ac:dyDescent="0.25">
      <c r="A57" s="114" t="s">
        <v>443</v>
      </c>
      <c r="B57" s="30" t="s">
        <v>150</v>
      </c>
      <c r="C57" s="125"/>
      <c r="D57" s="125"/>
      <c r="E57" s="125"/>
      <c r="F57" s="125">
        <f t="shared" si="0"/>
        <v>0</v>
      </c>
    </row>
    <row r="58" spans="1:6" x14ac:dyDescent="0.25">
      <c r="A58" s="113" t="s">
        <v>444</v>
      </c>
      <c r="B58" s="30" t="s">
        <v>151</v>
      </c>
      <c r="C58" s="125"/>
      <c r="D58" s="125"/>
      <c r="E58" s="125"/>
      <c r="F58" s="125">
        <f t="shared" si="0"/>
        <v>0</v>
      </c>
    </row>
    <row r="59" spans="1:6" x14ac:dyDescent="0.25">
      <c r="A59" s="113" t="s">
        <v>445</v>
      </c>
      <c r="B59" s="30" t="s">
        <v>152</v>
      </c>
      <c r="C59" s="125"/>
      <c r="D59" s="125"/>
      <c r="E59" s="125"/>
      <c r="F59" s="125">
        <f t="shared" si="0"/>
        <v>0</v>
      </c>
    </row>
    <row r="60" spans="1:6" x14ac:dyDescent="0.25">
      <c r="A60" s="113" t="s">
        <v>446</v>
      </c>
      <c r="B60" s="30" t="s">
        <v>153</v>
      </c>
      <c r="C60" s="125">
        <v>2588501</v>
      </c>
      <c r="D60" s="125"/>
      <c r="E60" s="125"/>
      <c r="F60" s="125">
        <f t="shared" si="0"/>
        <v>2588501</v>
      </c>
    </row>
    <row r="61" spans="1:6" s="81" customFormat="1" x14ac:dyDescent="0.25">
      <c r="A61" s="115" t="s">
        <v>408</v>
      </c>
      <c r="B61" s="42" t="s">
        <v>154</v>
      </c>
      <c r="C61" s="126">
        <f>SUM(C53:C60)</f>
        <v>2598501</v>
      </c>
      <c r="D61" s="126">
        <f>SUM(D53:D60)</f>
        <v>0</v>
      </c>
      <c r="E61" s="126">
        <f>SUM(E53:E60)</f>
        <v>0</v>
      </c>
      <c r="F61" s="126">
        <f t="shared" si="0"/>
        <v>2598501</v>
      </c>
    </row>
    <row r="62" spans="1:6" x14ac:dyDescent="0.25">
      <c r="A62" s="116" t="s">
        <v>447</v>
      </c>
      <c r="B62" s="30" t="s">
        <v>155</v>
      </c>
      <c r="C62" s="125"/>
      <c r="D62" s="125"/>
      <c r="E62" s="125"/>
      <c r="F62" s="125">
        <f t="shared" si="0"/>
        <v>0</v>
      </c>
    </row>
    <row r="63" spans="1:6" x14ac:dyDescent="0.25">
      <c r="A63" s="116" t="s">
        <v>156</v>
      </c>
      <c r="B63" s="30" t="s">
        <v>157</v>
      </c>
      <c r="C63" s="125">
        <v>16000</v>
      </c>
      <c r="D63" s="125"/>
      <c r="E63" s="125"/>
      <c r="F63" s="125">
        <f t="shared" si="0"/>
        <v>16000</v>
      </c>
    </row>
    <row r="64" spans="1:6" ht="30" x14ac:dyDescent="0.25">
      <c r="A64" s="116" t="s">
        <v>158</v>
      </c>
      <c r="B64" s="30" t="s">
        <v>159</v>
      </c>
      <c r="C64" s="125"/>
      <c r="D64" s="125"/>
      <c r="E64" s="125"/>
      <c r="F64" s="125">
        <f t="shared" si="0"/>
        <v>0</v>
      </c>
    </row>
    <row r="65" spans="1:6" ht="30" x14ac:dyDescent="0.25">
      <c r="A65" s="116" t="s">
        <v>409</v>
      </c>
      <c r="B65" s="30" t="s">
        <v>160</v>
      </c>
      <c r="C65" s="125"/>
      <c r="D65" s="125"/>
      <c r="E65" s="125"/>
      <c r="F65" s="125">
        <f t="shared" si="0"/>
        <v>0</v>
      </c>
    </row>
    <row r="66" spans="1:6" ht="30" x14ac:dyDescent="0.25">
      <c r="A66" s="116" t="s">
        <v>448</v>
      </c>
      <c r="B66" s="30" t="s">
        <v>161</v>
      </c>
      <c r="C66" s="125"/>
      <c r="D66" s="125"/>
      <c r="E66" s="125"/>
      <c r="F66" s="125">
        <f t="shared" si="0"/>
        <v>0</v>
      </c>
    </row>
    <row r="67" spans="1:6" x14ac:dyDescent="0.25">
      <c r="A67" s="116" t="s">
        <v>411</v>
      </c>
      <c r="B67" s="30" t="s">
        <v>162</v>
      </c>
      <c r="C67" s="125">
        <v>2000000</v>
      </c>
      <c r="D67" s="125"/>
      <c r="E67" s="125"/>
      <c r="F67" s="125">
        <f t="shared" si="0"/>
        <v>2000000</v>
      </c>
    </row>
    <row r="68" spans="1:6" ht="30" x14ac:dyDescent="0.25">
      <c r="A68" s="116" t="s">
        <v>449</v>
      </c>
      <c r="B68" s="30" t="s">
        <v>163</v>
      </c>
      <c r="C68" s="125"/>
      <c r="D68" s="125"/>
      <c r="E68" s="125"/>
      <c r="F68" s="125">
        <f t="shared" si="0"/>
        <v>0</v>
      </c>
    </row>
    <row r="69" spans="1:6" ht="30" x14ac:dyDescent="0.25">
      <c r="A69" s="116" t="s">
        <v>450</v>
      </c>
      <c r="B69" s="30" t="s">
        <v>164</v>
      </c>
      <c r="C69" s="125"/>
      <c r="D69" s="125"/>
      <c r="E69" s="125"/>
      <c r="F69" s="125">
        <f t="shared" si="0"/>
        <v>0</v>
      </c>
    </row>
    <row r="70" spans="1:6" x14ac:dyDescent="0.25">
      <c r="A70" s="116" t="s">
        <v>165</v>
      </c>
      <c r="B70" s="30" t="s">
        <v>166</v>
      </c>
      <c r="C70" s="125"/>
      <c r="D70" s="125"/>
      <c r="E70" s="125"/>
      <c r="F70" s="125">
        <f t="shared" si="0"/>
        <v>0</v>
      </c>
    </row>
    <row r="71" spans="1:6" x14ac:dyDescent="0.25">
      <c r="A71" s="116" t="s">
        <v>167</v>
      </c>
      <c r="B71" s="30" t="s">
        <v>168</v>
      </c>
      <c r="C71" s="125"/>
      <c r="D71" s="125"/>
      <c r="E71" s="125"/>
      <c r="F71" s="125">
        <f t="shared" si="0"/>
        <v>0</v>
      </c>
    </row>
    <row r="72" spans="1:6" x14ac:dyDescent="0.25">
      <c r="A72" s="116" t="s">
        <v>451</v>
      </c>
      <c r="B72" s="30" t="s">
        <v>169</v>
      </c>
      <c r="C72" s="125"/>
      <c r="D72" s="125"/>
      <c r="E72" s="125"/>
      <c r="F72" s="125">
        <f t="shared" si="0"/>
        <v>0</v>
      </c>
    </row>
    <row r="73" spans="1:6" x14ac:dyDescent="0.25">
      <c r="A73" s="116" t="s">
        <v>634</v>
      </c>
      <c r="B73" s="30" t="s">
        <v>170</v>
      </c>
      <c r="C73" s="125">
        <v>9188895</v>
      </c>
      <c r="D73" s="125"/>
      <c r="E73" s="125"/>
      <c r="F73" s="125">
        <f t="shared" ref="F73:F124" si="1">SUM(C73:E73)</f>
        <v>9188895</v>
      </c>
    </row>
    <row r="74" spans="1:6" x14ac:dyDescent="0.25">
      <c r="A74" s="116" t="s">
        <v>635</v>
      </c>
      <c r="B74" s="30" t="s">
        <v>170</v>
      </c>
      <c r="C74" s="125"/>
      <c r="D74" s="125"/>
      <c r="E74" s="125"/>
      <c r="F74" s="125">
        <f t="shared" si="1"/>
        <v>0</v>
      </c>
    </row>
    <row r="75" spans="1:6" s="81" customFormat="1" x14ac:dyDescent="0.25">
      <c r="A75" s="115" t="s">
        <v>414</v>
      </c>
      <c r="B75" s="42" t="s">
        <v>171</v>
      </c>
      <c r="C75" s="126">
        <f>SUM(C62:C74)</f>
        <v>11204895</v>
      </c>
      <c r="D75" s="126">
        <f>SUM(D62:D74)</f>
        <v>0</v>
      </c>
      <c r="E75" s="126">
        <f>SUM(E62:E74)</f>
        <v>0</v>
      </c>
      <c r="F75" s="126">
        <f t="shared" si="1"/>
        <v>11204895</v>
      </c>
    </row>
    <row r="76" spans="1:6" ht="15.75" x14ac:dyDescent="0.25">
      <c r="A76" s="117" t="s">
        <v>580</v>
      </c>
      <c r="B76" s="42"/>
      <c r="C76" s="125">
        <f>C75+C61+C52+C27+C26</f>
        <v>35496973</v>
      </c>
      <c r="D76" s="125">
        <f>D75+D61+D52+D27+D26</f>
        <v>0</v>
      </c>
      <c r="E76" s="125">
        <f>E75+E61+E52+E27+E26</f>
        <v>0</v>
      </c>
      <c r="F76" s="125">
        <f t="shared" si="1"/>
        <v>35496973</v>
      </c>
    </row>
    <row r="77" spans="1:6" x14ac:dyDescent="0.25">
      <c r="A77" s="107" t="s">
        <v>172</v>
      </c>
      <c r="B77" s="30" t="s">
        <v>173</v>
      </c>
      <c r="C77" s="125"/>
      <c r="D77" s="125"/>
      <c r="E77" s="125"/>
      <c r="F77" s="125">
        <f t="shared" si="1"/>
        <v>0</v>
      </c>
    </row>
    <row r="78" spans="1:6" x14ac:dyDescent="0.25">
      <c r="A78" s="107" t="s">
        <v>452</v>
      </c>
      <c r="B78" s="30" t="s">
        <v>174</v>
      </c>
      <c r="C78" s="125"/>
      <c r="D78" s="125"/>
      <c r="E78" s="125"/>
      <c r="F78" s="125">
        <f t="shared" si="1"/>
        <v>0</v>
      </c>
    </row>
    <row r="79" spans="1:6" x14ac:dyDescent="0.25">
      <c r="A79" s="107" t="s">
        <v>175</v>
      </c>
      <c r="B79" s="30" t="s">
        <v>176</v>
      </c>
      <c r="C79" s="125">
        <v>410000</v>
      </c>
      <c r="D79" s="125"/>
      <c r="E79" s="125"/>
      <c r="F79" s="125">
        <f t="shared" si="1"/>
        <v>410000</v>
      </c>
    </row>
    <row r="80" spans="1:6" x14ac:dyDescent="0.25">
      <c r="A80" s="107" t="s">
        <v>177</v>
      </c>
      <c r="B80" s="30" t="s">
        <v>178</v>
      </c>
      <c r="C80" s="125">
        <v>2272682</v>
      </c>
      <c r="D80" s="125"/>
      <c r="E80" s="125"/>
      <c r="F80" s="125">
        <f t="shared" si="1"/>
        <v>2272682</v>
      </c>
    </row>
    <row r="81" spans="1:6" x14ac:dyDescent="0.25">
      <c r="A81" s="107" t="s">
        <v>179</v>
      </c>
      <c r="B81" s="30" t="s">
        <v>180</v>
      </c>
      <c r="C81" s="125"/>
      <c r="D81" s="125"/>
      <c r="E81" s="125"/>
      <c r="F81" s="125">
        <f t="shared" si="1"/>
        <v>0</v>
      </c>
    </row>
    <row r="82" spans="1:6" x14ac:dyDescent="0.25">
      <c r="A82" s="107" t="s">
        <v>181</v>
      </c>
      <c r="B82" s="30" t="s">
        <v>182</v>
      </c>
      <c r="C82" s="125"/>
      <c r="D82" s="125"/>
      <c r="E82" s="125"/>
      <c r="F82" s="125">
        <f t="shared" si="1"/>
        <v>0</v>
      </c>
    </row>
    <row r="83" spans="1:6" ht="30" x14ac:dyDescent="0.25">
      <c r="A83" s="107" t="s">
        <v>183</v>
      </c>
      <c r="B83" s="30" t="s">
        <v>184</v>
      </c>
      <c r="C83" s="125">
        <v>612000</v>
      </c>
      <c r="D83" s="125"/>
      <c r="E83" s="125"/>
      <c r="F83" s="125">
        <f t="shared" si="1"/>
        <v>612000</v>
      </c>
    </row>
    <row r="84" spans="1:6" s="81" customFormat="1" x14ac:dyDescent="0.25">
      <c r="A84" s="118" t="s">
        <v>416</v>
      </c>
      <c r="B84" s="83" t="s">
        <v>185</v>
      </c>
      <c r="C84" s="130">
        <f>SUM(C77:C83)</f>
        <v>3294682</v>
      </c>
      <c r="D84" s="130">
        <f>SUM(D77:D83)</f>
        <v>0</v>
      </c>
      <c r="E84" s="130">
        <f>SUM(E77:E83)</f>
        <v>0</v>
      </c>
      <c r="F84" s="125">
        <f t="shared" si="1"/>
        <v>3294682</v>
      </c>
    </row>
    <row r="85" spans="1:6" x14ac:dyDescent="0.25">
      <c r="A85" s="113" t="s">
        <v>186</v>
      </c>
      <c r="B85" s="30" t="s">
        <v>187</v>
      </c>
      <c r="C85" s="125">
        <v>67874959</v>
      </c>
      <c r="D85" s="125"/>
      <c r="E85" s="125"/>
      <c r="F85" s="125">
        <f t="shared" si="1"/>
        <v>67874959</v>
      </c>
    </row>
    <row r="86" spans="1:6" x14ac:dyDescent="0.25">
      <c r="A86" s="113" t="s">
        <v>188</v>
      </c>
      <c r="B86" s="30" t="s">
        <v>189</v>
      </c>
      <c r="C86" s="125"/>
      <c r="D86" s="125"/>
      <c r="E86" s="125"/>
      <c r="F86" s="125">
        <f t="shared" si="1"/>
        <v>0</v>
      </c>
    </row>
    <row r="87" spans="1:6" x14ac:dyDescent="0.25">
      <c r="A87" s="113" t="s">
        <v>190</v>
      </c>
      <c r="B87" s="30" t="s">
        <v>191</v>
      </c>
      <c r="C87" s="125">
        <v>800000</v>
      </c>
      <c r="D87" s="125"/>
      <c r="E87" s="125"/>
      <c r="F87" s="125">
        <f t="shared" si="1"/>
        <v>800000</v>
      </c>
    </row>
    <row r="88" spans="1:6" x14ac:dyDescent="0.25">
      <c r="A88" s="113" t="s">
        <v>192</v>
      </c>
      <c r="B88" s="30" t="s">
        <v>193</v>
      </c>
      <c r="C88" s="125">
        <v>5464525</v>
      </c>
      <c r="D88" s="125"/>
      <c r="E88" s="125"/>
      <c r="F88" s="125">
        <f t="shared" si="1"/>
        <v>5464525</v>
      </c>
    </row>
    <row r="89" spans="1:6" s="81" customFormat="1" x14ac:dyDescent="0.25">
      <c r="A89" s="115" t="s">
        <v>417</v>
      </c>
      <c r="B89" s="42" t="s">
        <v>194</v>
      </c>
      <c r="C89" s="126">
        <f>SUM(C85:C88)</f>
        <v>74139484</v>
      </c>
      <c r="D89" s="126">
        <f>SUM(D85:D88)</f>
        <v>0</v>
      </c>
      <c r="E89" s="126">
        <f>SUM(E85:E88)</f>
        <v>0</v>
      </c>
      <c r="F89" s="125">
        <f t="shared" si="1"/>
        <v>74139484</v>
      </c>
    </row>
    <row r="90" spans="1:6" ht="30" x14ac:dyDescent="0.25">
      <c r="A90" s="113" t="s">
        <v>195</v>
      </c>
      <c r="B90" s="30" t="s">
        <v>196</v>
      </c>
      <c r="C90" s="125"/>
      <c r="D90" s="125"/>
      <c r="E90" s="125"/>
      <c r="F90" s="125">
        <f t="shared" si="1"/>
        <v>0</v>
      </c>
    </row>
    <row r="91" spans="1:6" ht="30" x14ac:dyDescent="0.25">
      <c r="A91" s="113" t="s">
        <v>453</v>
      </c>
      <c r="B91" s="30" t="s">
        <v>197</v>
      </c>
      <c r="C91" s="125"/>
      <c r="D91" s="125"/>
      <c r="E91" s="125"/>
      <c r="F91" s="125">
        <f t="shared" si="1"/>
        <v>0</v>
      </c>
    </row>
    <row r="92" spans="1:6" ht="30" x14ac:dyDescent="0.25">
      <c r="A92" s="113" t="s">
        <v>454</v>
      </c>
      <c r="B92" s="30" t="s">
        <v>198</v>
      </c>
      <c r="C92" s="125"/>
      <c r="D92" s="125"/>
      <c r="E92" s="125"/>
      <c r="F92" s="125">
        <f t="shared" si="1"/>
        <v>0</v>
      </c>
    </row>
    <row r="93" spans="1:6" ht="30" x14ac:dyDescent="0.25">
      <c r="A93" s="113" t="s">
        <v>455</v>
      </c>
      <c r="B93" s="30" t="s">
        <v>199</v>
      </c>
      <c r="C93" s="125"/>
      <c r="D93" s="125"/>
      <c r="E93" s="125"/>
      <c r="F93" s="125">
        <f t="shared" si="1"/>
        <v>0</v>
      </c>
    </row>
    <row r="94" spans="1:6" ht="30" x14ac:dyDescent="0.25">
      <c r="A94" s="113" t="s">
        <v>456</v>
      </c>
      <c r="B94" s="30" t="s">
        <v>200</v>
      </c>
      <c r="C94" s="125"/>
      <c r="D94" s="125"/>
      <c r="E94" s="125"/>
      <c r="F94" s="125">
        <f t="shared" si="1"/>
        <v>0</v>
      </c>
    </row>
    <row r="95" spans="1:6" ht="30" x14ac:dyDescent="0.25">
      <c r="A95" s="113" t="s">
        <v>457</v>
      </c>
      <c r="B95" s="30" t="s">
        <v>201</v>
      </c>
      <c r="C95" s="125"/>
      <c r="D95" s="125"/>
      <c r="E95" s="125"/>
      <c r="F95" s="125">
        <f t="shared" si="1"/>
        <v>0</v>
      </c>
    </row>
    <row r="96" spans="1:6" x14ac:dyDescent="0.25">
      <c r="A96" s="113" t="s">
        <v>202</v>
      </c>
      <c r="B96" s="30" t="s">
        <v>203</v>
      </c>
      <c r="C96" s="125">
        <v>200000</v>
      </c>
      <c r="D96" s="125">
        <v>200000</v>
      </c>
      <c r="E96" s="125"/>
      <c r="F96" s="125">
        <f t="shared" si="1"/>
        <v>400000</v>
      </c>
    </row>
    <row r="97" spans="1:25" ht="30" x14ac:dyDescent="0.25">
      <c r="A97" s="113" t="s">
        <v>458</v>
      </c>
      <c r="B97" s="30" t="s">
        <v>204</v>
      </c>
      <c r="C97" s="125"/>
      <c r="D97" s="125"/>
      <c r="E97" s="125"/>
      <c r="F97" s="125">
        <f t="shared" si="1"/>
        <v>0</v>
      </c>
    </row>
    <row r="98" spans="1:25" s="81" customFormat="1" x14ac:dyDescent="0.25">
      <c r="A98" s="115" t="s">
        <v>418</v>
      </c>
      <c r="B98" s="42" t="s">
        <v>205</v>
      </c>
      <c r="C98" s="126">
        <f>SUM(C90:C97)</f>
        <v>200000</v>
      </c>
      <c r="D98" s="126">
        <f>SUM(D90:D97)</f>
        <v>200000</v>
      </c>
      <c r="E98" s="126">
        <f>SUM(E90:E97)</f>
        <v>0</v>
      </c>
      <c r="F98" s="126">
        <f t="shared" si="1"/>
        <v>400000</v>
      </c>
    </row>
    <row r="99" spans="1:25" ht="15.75" x14ac:dyDescent="0.25">
      <c r="A99" s="117" t="s">
        <v>579</v>
      </c>
      <c r="B99" s="42"/>
      <c r="C99" s="125">
        <f>C98+C89+C84</f>
        <v>77634166</v>
      </c>
      <c r="D99" s="125">
        <f>D98+D89+D84</f>
        <v>200000</v>
      </c>
      <c r="E99" s="125">
        <f>E98+E89+E84</f>
        <v>0</v>
      </c>
      <c r="F99" s="125">
        <f t="shared" si="1"/>
        <v>77834166</v>
      </c>
    </row>
    <row r="100" spans="1:25" s="81" customFormat="1" ht="15.75" x14ac:dyDescent="0.25">
      <c r="A100" s="119" t="s">
        <v>466</v>
      </c>
      <c r="B100" s="85" t="s">
        <v>206</v>
      </c>
      <c r="C100" s="126">
        <f>C27+C52+C61+C75+C84+C89+C98+C26</f>
        <v>113131139</v>
      </c>
      <c r="D100" s="126">
        <f>D27+D52+D61+D75+D84+D89+D98+D26</f>
        <v>200000</v>
      </c>
      <c r="E100" s="126">
        <f>E27+E52+E61+E75+E84+E89+E98+E26</f>
        <v>0</v>
      </c>
      <c r="F100" s="126">
        <f t="shared" si="1"/>
        <v>113331139</v>
      </c>
    </row>
    <row r="101" spans="1:25" x14ac:dyDescent="0.25">
      <c r="A101" s="113" t="s">
        <v>459</v>
      </c>
      <c r="B101" s="5" t="s">
        <v>207</v>
      </c>
      <c r="C101" s="131"/>
      <c r="D101" s="131"/>
      <c r="E101" s="131"/>
      <c r="F101" s="125">
        <f t="shared" si="1"/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ht="30" x14ac:dyDescent="0.25">
      <c r="A102" s="113" t="s">
        <v>210</v>
      </c>
      <c r="B102" s="5" t="s">
        <v>211</v>
      </c>
      <c r="C102" s="131"/>
      <c r="D102" s="131"/>
      <c r="E102" s="131"/>
      <c r="F102" s="125">
        <f t="shared" si="1"/>
        <v>0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4"/>
      <c r="Y102" s="24"/>
    </row>
    <row r="103" spans="1:25" x14ac:dyDescent="0.25">
      <c r="A103" s="113" t="s">
        <v>460</v>
      </c>
      <c r="B103" s="5" t="s">
        <v>212</v>
      </c>
      <c r="C103" s="131"/>
      <c r="D103" s="131"/>
      <c r="E103" s="131"/>
      <c r="F103" s="125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4"/>
      <c r="Y103" s="24"/>
    </row>
    <row r="104" spans="1:25" x14ac:dyDescent="0.25">
      <c r="A104" s="120" t="s">
        <v>423</v>
      </c>
      <c r="B104" s="7" t="s">
        <v>214</v>
      </c>
      <c r="C104" s="132"/>
      <c r="D104" s="132"/>
      <c r="E104" s="132"/>
      <c r="F104" s="125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4"/>
      <c r="Y104" s="24"/>
    </row>
    <row r="105" spans="1:25" x14ac:dyDescent="0.25">
      <c r="A105" s="113" t="s">
        <v>461</v>
      </c>
      <c r="B105" s="5" t="s">
        <v>215</v>
      </c>
      <c r="C105" s="133"/>
      <c r="D105" s="133"/>
      <c r="E105" s="133"/>
      <c r="F105" s="125">
        <f t="shared" si="1"/>
        <v>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4"/>
      <c r="Y105" s="24"/>
    </row>
    <row r="106" spans="1:25" x14ac:dyDescent="0.25">
      <c r="A106" s="113" t="s">
        <v>429</v>
      </c>
      <c r="B106" s="5" t="s">
        <v>218</v>
      </c>
      <c r="C106" s="133"/>
      <c r="D106" s="133"/>
      <c r="E106" s="133"/>
      <c r="F106" s="125">
        <f t="shared" si="1"/>
        <v>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4"/>
      <c r="Y106" s="24"/>
    </row>
    <row r="107" spans="1:25" x14ac:dyDescent="0.25">
      <c r="A107" s="113" t="s">
        <v>219</v>
      </c>
      <c r="B107" s="5" t="s">
        <v>220</v>
      </c>
      <c r="C107" s="131"/>
      <c r="D107" s="131"/>
      <c r="E107" s="131"/>
      <c r="F107" s="125">
        <f t="shared" si="1"/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4"/>
      <c r="Y107" s="24"/>
    </row>
    <row r="108" spans="1:25" x14ac:dyDescent="0.25">
      <c r="A108" s="113" t="s">
        <v>462</v>
      </c>
      <c r="B108" s="5" t="s">
        <v>221</v>
      </c>
      <c r="C108" s="131"/>
      <c r="D108" s="131"/>
      <c r="E108" s="131"/>
      <c r="F108" s="125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4"/>
      <c r="Y108" s="24"/>
    </row>
    <row r="109" spans="1:25" x14ac:dyDescent="0.25">
      <c r="A109" s="120" t="s">
        <v>426</v>
      </c>
      <c r="B109" s="7" t="s">
        <v>222</v>
      </c>
      <c r="C109" s="134"/>
      <c r="D109" s="134"/>
      <c r="E109" s="134"/>
      <c r="F109" s="125">
        <f t="shared" si="1"/>
        <v>0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4"/>
      <c r="Y109" s="24"/>
    </row>
    <row r="110" spans="1:25" x14ac:dyDescent="0.25">
      <c r="A110" s="113" t="s">
        <v>223</v>
      </c>
      <c r="B110" s="5" t="s">
        <v>224</v>
      </c>
      <c r="C110" s="133"/>
      <c r="D110" s="133"/>
      <c r="E110" s="133"/>
      <c r="F110" s="125">
        <f t="shared" si="1"/>
        <v>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 x14ac:dyDescent="0.25">
      <c r="A111" s="113" t="s">
        <v>225</v>
      </c>
      <c r="B111" s="5" t="s">
        <v>226</v>
      </c>
      <c r="C111" s="141">
        <v>482054</v>
      </c>
      <c r="D111" s="133"/>
      <c r="E111" s="133"/>
      <c r="F111" s="125">
        <f t="shared" si="1"/>
        <v>482054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120" t="s">
        <v>227</v>
      </c>
      <c r="B112" s="7" t="s">
        <v>228</v>
      </c>
      <c r="C112" s="133"/>
      <c r="D112" s="133"/>
      <c r="E112" s="133"/>
      <c r="F112" s="125">
        <f t="shared" si="1"/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113" t="s">
        <v>229</v>
      </c>
      <c r="B113" s="5" t="s">
        <v>230</v>
      </c>
      <c r="C113" s="133"/>
      <c r="D113" s="133"/>
      <c r="E113" s="133"/>
      <c r="F113" s="125">
        <f t="shared" si="1"/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x14ac:dyDescent="0.25">
      <c r="A114" s="113" t="s">
        <v>231</v>
      </c>
      <c r="B114" s="5" t="s">
        <v>232</v>
      </c>
      <c r="C114" s="133"/>
      <c r="D114" s="133"/>
      <c r="E114" s="133"/>
      <c r="F114" s="125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4"/>
      <c r="Y114" s="24"/>
    </row>
    <row r="115" spans="1:25" x14ac:dyDescent="0.25">
      <c r="A115" s="113" t="s">
        <v>233</v>
      </c>
      <c r="B115" s="5" t="s">
        <v>234</v>
      </c>
      <c r="C115" s="133"/>
      <c r="D115" s="133"/>
      <c r="E115" s="133"/>
      <c r="F115" s="125">
        <f t="shared" si="1"/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15" t="s">
        <v>427</v>
      </c>
      <c r="B116" s="32" t="s">
        <v>235</v>
      </c>
      <c r="C116" s="134"/>
      <c r="D116" s="134"/>
      <c r="E116" s="134"/>
      <c r="F116" s="125">
        <f t="shared" si="1"/>
        <v>0</v>
      </c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4"/>
      <c r="Y116" s="24"/>
    </row>
    <row r="117" spans="1:25" x14ac:dyDescent="0.25">
      <c r="A117" s="113" t="s">
        <v>236</v>
      </c>
      <c r="B117" s="5" t="s">
        <v>237</v>
      </c>
      <c r="C117" s="133"/>
      <c r="D117" s="133"/>
      <c r="E117" s="133"/>
      <c r="F117" s="125">
        <f t="shared" si="1"/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113" t="s">
        <v>238</v>
      </c>
      <c r="B118" s="5" t="s">
        <v>239</v>
      </c>
      <c r="C118" s="131"/>
      <c r="D118" s="131"/>
      <c r="E118" s="131"/>
      <c r="F118" s="125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4"/>
      <c r="Y118" s="24"/>
    </row>
    <row r="119" spans="1:25" x14ac:dyDescent="0.25">
      <c r="A119" s="113" t="s">
        <v>463</v>
      </c>
      <c r="B119" s="5" t="s">
        <v>240</v>
      </c>
      <c r="C119" s="133"/>
      <c r="D119" s="133"/>
      <c r="E119" s="133"/>
      <c r="F119" s="125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4"/>
      <c r="Y119" s="24"/>
    </row>
    <row r="120" spans="1:25" x14ac:dyDescent="0.25">
      <c r="A120" s="113" t="s">
        <v>432</v>
      </c>
      <c r="B120" s="5" t="s">
        <v>241</v>
      </c>
      <c r="C120" s="133"/>
      <c r="D120" s="133"/>
      <c r="E120" s="133"/>
      <c r="F120" s="125">
        <f t="shared" si="1"/>
        <v>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4"/>
      <c r="Y120" s="24"/>
    </row>
    <row r="121" spans="1:25" x14ac:dyDescent="0.25">
      <c r="A121" s="115" t="s">
        <v>433</v>
      </c>
      <c r="B121" s="32" t="s">
        <v>245</v>
      </c>
      <c r="C121" s="134"/>
      <c r="D121" s="134"/>
      <c r="E121" s="134"/>
      <c r="F121" s="125">
        <f t="shared" si="1"/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x14ac:dyDescent="0.25">
      <c r="A122" s="113" t="s">
        <v>246</v>
      </c>
      <c r="B122" s="5" t="s">
        <v>247</v>
      </c>
      <c r="C122" s="131"/>
      <c r="D122" s="131"/>
      <c r="E122" s="131"/>
      <c r="F122" s="125">
        <f t="shared" si="1"/>
        <v>0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4"/>
      <c r="Y122" s="24"/>
    </row>
    <row r="123" spans="1:25" s="81" customFormat="1" ht="15.75" x14ac:dyDescent="0.25">
      <c r="A123" s="121" t="s">
        <v>467</v>
      </c>
      <c r="B123" s="86" t="s">
        <v>248</v>
      </c>
      <c r="C123" s="135">
        <f>SUM(C111:C122)</f>
        <v>482054</v>
      </c>
      <c r="D123" s="135">
        <v>0</v>
      </c>
      <c r="E123" s="135">
        <v>0</v>
      </c>
      <c r="F123" s="125">
        <f t="shared" si="1"/>
        <v>482054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87"/>
      <c r="Y123" s="87"/>
    </row>
    <row r="124" spans="1:25" s="81" customFormat="1" ht="15.75" x14ac:dyDescent="0.25">
      <c r="A124" s="122" t="s">
        <v>503</v>
      </c>
      <c r="B124" s="36"/>
      <c r="C124" s="126">
        <f>C100+C123</f>
        <v>113613193</v>
      </c>
      <c r="D124" s="126">
        <f>D100+D123</f>
        <v>200000</v>
      </c>
      <c r="E124" s="126">
        <f>E100+E123</f>
        <v>0</v>
      </c>
      <c r="F124" s="126">
        <f t="shared" si="1"/>
        <v>113813193</v>
      </c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x14ac:dyDescent="0.25">
      <c r="B125" s="24"/>
      <c r="C125" s="136"/>
      <c r="D125" s="136"/>
      <c r="E125" s="136"/>
      <c r="F125" s="136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136"/>
      <c r="D126" s="136"/>
      <c r="E126" s="136"/>
      <c r="F126" s="136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136"/>
      <c r="D127" s="136"/>
      <c r="E127" s="136"/>
      <c r="F127" s="136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136"/>
      <c r="D128" s="136"/>
      <c r="E128" s="136"/>
      <c r="F128" s="136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136"/>
      <c r="D129" s="136"/>
      <c r="E129" s="136"/>
      <c r="F129" s="136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136"/>
      <c r="D130" s="136"/>
      <c r="E130" s="136"/>
      <c r="F130" s="136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136"/>
      <c r="D131" s="136"/>
      <c r="E131" s="136"/>
      <c r="F131" s="136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136"/>
      <c r="D132" s="136"/>
      <c r="E132" s="136"/>
      <c r="F132" s="136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136"/>
      <c r="D133" s="136"/>
      <c r="E133" s="136"/>
      <c r="F133" s="136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136"/>
      <c r="D134" s="136"/>
      <c r="E134" s="136"/>
      <c r="F134" s="136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136"/>
      <c r="D135" s="136"/>
      <c r="E135" s="136"/>
      <c r="F135" s="136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136"/>
      <c r="D136" s="136"/>
      <c r="E136" s="136"/>
      <c r="F136" s="136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136"/>
      <c r="D137" s="136"/>
      <c r="E137" s="136"/>
      <c r="F137" s="136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136"/>
      <c r="D138" s="136"/>
      <c r="E138" s="136"/>
      <c r="F138" s="136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136"/>
      <c r="D139" s="136"/>
      <c r="E139" s="136"/>
      <c r="F139" s="136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136"/>
      <c r="D140" s="136"/>
      <c r="E140" s="136"/>
      <c r="F140" s="136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136"/>
      <c r="D141" s="136"/>
      <c r="E141" s="136"/>
      <c r="F141" s="136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136"/>
      <c r="D142" s="136"/>
      <c r="E142" s="136"/>
      <c r="F142" s="136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136"/>
      <c r="D143" s="136"/>
      <c r="E143" s="136"/>
      <c r="F143" s="136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136"/>
      <c r="D144" s="136"/>
      <c r="E144" s="136"/>
      <c r="F144" s="136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136"/>
      <c r="D145" s="136"/>
      <c r="E145" s="136"/>
      <c r="F145" s="136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136"/>
      <c r="D146" s="136"/>
      <c r="E146" s="136"/>
      <c r="F146" s="136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136"/>
      <c r="D147" s="136"/>
      <c r="E147" s="136"/>
      <c r="F147" s="136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136"/>
      <c r="D148" s="136"/>
      <c r="E148" s="136"/>
      <c r="F148" s="136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136"/>
      <c r="D149" s="136"/>
      <c r="E149" s="136"/>
      <c r="F149" s="136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136"/>
      <c r="D150" s="136"/>
      <c r="E150" s="136"/>
      <c r="F150" s="136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136"/>
      <c r="D151" s="136"/>
      <c r="E151" s="136"/>
      <c r="F151" s="136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136"/>
      <c r="D152" s="136"/>
      <c r="E152" s="136"/>
      <c r="F152" s="136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136"/>
      <c r="D153" s="136"/>
      <c r="E153" s="136"/>
      <c r="F153" s="136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136"/>
      <c r="D154" s="136"/>
      <c r="E154" s="136"/>
      <c r="F154" s="136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136"/>
      <c r="D155" s="136"/>
      <c r="E155" s="136"/>
      <c r="F155" s="136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136"/>
      <c r="D156" s="136"/>
      <c r="E156" s="136"/>
      <c r="F156" s="136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136"/>
      <c r="D157" s="136"/>
      <c r="E157" s="136"/>
      <c r="F157" s="136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136"/>
      <c r="D158" s="136"/>
      <c r="E158" s="136"/>
      <c r="F158" s="136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136"/>
      <c r="D159" s="136"/>
      <c r="E159" s="136"/>
      <c r="F159" s="136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136"/>
      <c r="D160" s="136"/>
      <c r="E160" s="136"/>
      <c r="F160" s="136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136"/>
      <c r="D161" s="136"/>
      <c r="E161" s="136"/>
      <c r="F161" s="136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136"/>
      <c r="D162" s="136"/>
      <c r="E162" s="136"/>
      <c r="F162" s="136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136"/>
      <c r="D163" s="136"/>
      <c r="E163" s="136"/>
      <c r="F163" s="136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136"/>
      <c r="D164" s="136"/>
      <c r="E164" s="136"/>
      <c r="F164" s="136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136"/>
      <c r="D165" s="136"/>
      <c r="E165" s="136"/>
      <c r="F165" s="136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136"/>
      <c r="D166" s="136"/>
      <c r="E166" s="136"/>
      <c r="F166" s="136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136"/>
      <c r="D167" s="136"/>
      <c r="E167" s="136"/>
      <c r="F167" s="136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136"/>
      <c r="D168" s="136"/>
      <c r="E168" s="136"/>
      <c r="F168" s="136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136"/>
      <c r="D169" s="136"/>
      <c r="E169" s="136"/>
      <c r="F169" s="136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136"/>
      <c r="D170" s="136"/>
      <c r="E170" s="136"/>
      <c r="F170" s="136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136"/>
      <c r="D171" s="136"/>
      <c r="E171" s="136"/>
      <c r="F171" s="136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2:25" x14ac:dyDescent="0.25">
      <c r="B172" s="24"/>
      <c r="C172" s="136"/>
      <c r="D172" s="136"/>
      <c r="E172" s="136"/>
      <c r="F172" s="136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2:25" x14ac:dyDescent="0.25">
      <c r="B173" s="24"/>
      <c r="C173" s="136"/>
      <c r="D173" s="136"/>
      <c r="E173" s="136"/>
      <c r="F173" s="136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</sheetData>
  <mergeCells count="4">
    <mergeCell ref="A3:F3"/>
    <mergeCell ref="A4:F4"/>
    <mergeCell ref="A1:F1"/>
    <mergeCell ref="A2:F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rowBreaks count="1" manualBreakCount="1">
    <brk id="6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8"/>
  <sheetViews>
    <sheetView zoomScaleNormal="100" workbookViewId="0">
      <selection sqref="A1:F1"/>
    </sheetView>
  </sheetViews>
  <sheetFormatPr defaultRowHeight="15" x14ac:dyDescent="0.25"/>
  <cols>
    <col min="1" max="1" width="64" style="102" customWidth="1"/>
    <col min="3" max="3" width="15.28515625" style="124" customWidth="1"/>
    <col min="4" max="5" width="12.7109375" style="124" customWidth="1"/>
    <col min="6" max="6" width="15.85546875" style="124" customWidth="1"/>
  </cols>
  <sheetData>
    <row r="1" spans="1:8" ht="18.75" customHeight="1" x14ac:dyDescent="0.25">
      <c r="A1" s="152" t="s">
        <v>680</v>
      </c>
      <c r="B1" s="152"/>
      <c r="C1" s="152"/>
      <c r="D1" s="152"/>
      <c r="E1" s="152"/>
      <c r="F1" s="152"/>
    </row>
    <row r="2" spans="1:8" ht="18.75" customHeight="1" x14ac:dyDescent="0.25">
      <c r="A2" s="166" t="s">
        <v>674</v>
      </c>
      <c r="B2" s="166"/>
      <c r="C2" s="166"/>
      <c r="D2" s="166"/>
      <c r="E2" s="166"/>
      <c r="F2" s="166"/>
    </row>
    <row r="3" spans="1:8" ht="24" customHeight="1" x14ac:dyDescent="0.25">
      <c r="A3" s="152" t="s">
        <v>669</v>
      </c>
      <c r="B3" s="156"/>
      <c r="C3" s="156"/>
      <c r="D3" s="156"/>
      <c r="E3" s="156"/>
      <c r="F3" s="154"/>
    </row>
    <row r="4" spans="1:8" ht="24" customHeight="1" x14ac:dyDescent="0.25">
      <c r="A4" s="155" t="s">
        <v>656</v>
      </c>
      <c r="B4" s="153"/>
      <c r="C4" s="153"/>
      <c r="D4" s="153"/>
      <c r="E4" s="153"/>
      <c r="F4" s="154"/>
      <c r="H4" s="70"/>
    </row>
    <row r="5" spans="1:8" ht="18" x14ac:dyDescent="0.25">
      <c r="A5" s="103"/>
    </row>
    <row r="6" spans="1:8" x14ac:dyDescent="0.25">
      <c r="A6" s="104" t="s">
        <v>17</v>
      </c>
    </row>
    <row r="7" spans="1:8" ht="60" x14ac:dyDescent="0.25">
      <c r="A7" s="105" t="s">
        <v>69</v>
      </c>
      <c r="B7" s="3" t="s">
        <v>40</v>
      </c>
      <c r="C7" s="138" t="s">
        <v>581</v>
      </c>
      <c r="D7" s="138" t="s">
        <v>582</v>
      </c>
      <c r="E7" s="138" t="s">
        <v>583</v>
      </c>
      <c r="F7" s="138" t="s">
        <v>30</v>
      </c>
    </row>
    <row r="8" spans="1:8" ht="15" customHeight="1" x14ac:dyDescent="0.25">
      <c r="A8" s="106" t="s">
        <v>249</v>
      </c>
      <c r="B8" s="6" t="s">
        <v>250</v>
      </c>
      <c r="C8" s="125">
        <v>7886249</v>
      </c>
      <c r="D8" s="125"/>
      <c r="E8" s="125"/>
      <c r="F8" s="125">
        <f>SUM(C8:E8)</f>
        <v>7886249</v>
      </c>
    </row>
    <row r="9" spans="1:8" ht="15" customHeight="1" x14ac:dyDescent="0.25">
      <c r="A9" s="107" t="s">
        <v>251</v>
      </c>
      <c r="B9" s="6" t="s">
        <v>252</v>
      </c>
      <c r="C9" s="125"/>
      <c r="D9" s="125"/>
      <c r="E9" s="125"/>
      <c r="F9" s="125"/>
    </row>
    <row r="10" spans="1:8" ht="15" customHeight="1" x14ac:dyDescent="0.25">
      <c r="A10" s="107" t="s">
        <v>253</v>
      </c>
      <c r="B10" s="6" t="s">
        <v>254</v>
      </c>
      <c r="C10" s="125">
        <v>2366501</v>
      </c>
      <c r="D10" s="125"/>
      <c r="E10" s="125"/>
      <c r="F10" s="125">
        <f>SUM(C10:E10)</f>
        <v>2366501</v>
      </c>
    </row>
    <row r="11" spans="1:8" ht="15" customHeight="1" x14ac:dyDescent="0.25">
      <c r="A11" s="107" t="s">
        <v>255</v>
      </c>
      <c r="B11" s="6" t="s">
        <v>256</v>
      </c>
      <c r="C11" s="125">
        <v>2000000</v>
      </c>
      <c r="D11" s="125"/>
      <c r="E11" s="125"/>
      <c r="F11" s="125">
        <f>SUM(C11:E11)</f>
        <v>2000000</v>
      </c>
    </row>
    <row r="12" spans="1:8" ht="15" customHeight="1" x14ac:dyDescent="0.25">
      <c r="A12" s="107" t="s">
        <v>257</v>
      </c>
      <c r="B12" s="6" t="s">
        <v>258</v>
      </c>
      <c r="C12" s="125">
        <v>457200</v>
      </c>
      <c r="D12" s="125"/>
      <c r="E12" s="125"/>
      <c r="F12" s="125"/>
    </row>
    <row r="13" spans="1:8" ht="15" customHeight="1" x14ac:dyDescent="0.25">
      <c r="A13" s="107" t="s">
        <v>259</v>
      </c>
      <c r="B13" s="6" t="s">
        <v>260</v>
      </c>
      <c r="C13" s="125"/>
      <c r="D13" s="125"/>
      <c r="E13" s="125"/>
      <c r="F13" s="125"/>
    </row>
    <row r="14" spans="1:8" ht="15" customHeight="1" x14ac:dyDescent="0.25">
      <c r="A14" s="109" t="s">
        <v>506</v>
      </c>
      <c r="B14" s="8" t="s">
        <v>261</v>
      </c>
      <c r="C14" s="125">
        <v>12709950</v>
      </c>
      <c r="D14" s="125">
        <v>0</v>
      </c>
      <c r="E14" s="125">
        <v>0</v>
      </c>
      <c r="F14" s="125">
        <f>SUM(C14:E14)</f>
        <v>12709950</v>
      </c>
    </row>
    <row r="15" spans="1:8" ht="15" customHeight="1" x14ac:dyDescent="0.25">
      <c r="A15" s="107" t="s">
        <v>262</v>
      </c>
      <c r="B15" s="6" t="s">
        <v>263</v>
      </c>
      <c r="C15" s="125"/>
      <c r="D15" s="125"/>
      <c r="E15" s="125"/>
      <c r="F15" s="125"/>
    </row>
    <row r="16" spans="1:8" ht="15" customHeight="1" x14ac:dyDescent="0.25">
      <c r="A16" s="107" t="s">
        <v>264</v>
      </c>
      <c r="B16" s="6" t="s">
        <v>265</v>
      </c>
      <c r="C16" s="125"/>
      <c r="D16" s="125"/>
      <c r="E16" s="125"/>
      <c r="F16" s="125"/>
    </row>
    <row r="17" spans="1:6" ht="15" customHeight="1" x14ac:dyDescent="0.25">
      <c r="A17" s="107" t="s">
        <v>468</v>
      </c>
      <c r="B17" s="6" t="s">
        <v>266</v>
      </c>
      <c r="C17" s="125"/>
      <c r="D17" s="125"/>
      <c r="E17" s="125"/>
      <c r="F17" s="125"/>
    </row>
    <row r="18" spans="1:6" ht="15" customHeight="1" x14ac:dyDescent="0.25">
      <c r="A18" s="107" t="s">
        <v>469</v>
      </c>
      <c r="B18" s="6" t="s">
        <v>267</v>
      </c>
      <c r="C18" s="125"/>
      <c r="D18" s="125"/>
      <c r="E18" s="125"/>
      <c r="F18" s="125"/>
    </row>
    <row r="19" spans="1:6" ht="15" customHeight="1" x14ac:dyDescent="0.25">
      <c r="A19" s="107" t="s">
        <v>470</v>
      </c>
      <c r="B19" s="6" t="s">
        <v>268</v>
      </c>
      <c r="C19" s="125"/>
      <c r="D19" s="125"/>
      <c r="E19" s="125"/>
      <c r="F19" s="125">
        <f>SUM(C19:E19)</f>
        <v>0</v>
      </c>
    </row>
    <row r="20" spans="1:6" s="81" customFormat="1" ht="15" customHeight="1" x14ac:dyDescent="0.25">
      <c r="A20" s="111" t="s">
        <v>507</v>
      </c>
      <c r="B20" s="41" t="s">
        <v>269</v>
      </c>
      <c r="C20" s="126">
        <f>SUM(C14:C19)</f>
        <v>12709950</v>
      </c>
      <c r="D20" s="126">
        <v>0</v>
      </c>
      <c r="E20" s="126">
        <v>0</v>
      </c>
      <c r="F20" s="126">
        <f>SUM(C20:E20)</f>
        <v>12709950</v>
      </c>
    </row>
    <row r="21" spans="1:6" ht="15" customHeight="1" x14ac:dyDescent="0.25">
      <c r="A21" s="107" t="s">
        <v>474</v>
      </c>
      <c r="B21" s="6" t="s">
        <v>278</v>
      </c>
      <c r="C21" s="125"/>
      <c r="D21" s="125"/>
      <c r="E21" s="125"/>
      <c r="F21" s="125"/>
    </row>
    <row r="22" spans="1:6" ht="15" customHeight="1" x14ac:dyDescent="0.25">
      <c r="A22" s="107" t="s">
        <v>475</v>
      </c>
      <c r="B22" s="6" t="s">
        <v>279</v>
      </c>
      <c r="C22" s="125"/>
      <c r="D22" s="125"/>
      <c r="E22" s="125"/>
      <c r="F22" s="125"/>
    </row>
    <row r="23" spans="1:6" ht="15" customHeight="1" x14ac:dyDescent="0.25">
      <c r="A23" s="109" t="s">
        <v>509</v>
      </c>
      <c r="B23" s="8" t="s">
        <v>280</v>
      </c>
      <c r="C23" s="125">
        <v>0</v>
      </c>
      <c r="D23" s="125">
        <v>0</v>
      </c>
      <c r="E23" s="125">
        <v>0</v>
      </c>
      <c r="F23" s="125">
        <v>0</v>
      </c>
    </row>
    <row r="24" spans="1:6" ht="15" customHeight="1" x14ac:dyDescent="0.25">
      <c r="A24" s="107" t="s">
        <v>476</v>
      </c>
      <c r="B24" s="6" t="s">
        <v>281</v>
      </c>
      <c r="C24" s="125"/>
      <c r="D24" s="125"/>
      <c r="E24" s="125"/>
      <c r="F24" s="125"/>
    </row>
    <row r="25" spans="1:6" ht="15" customHeight="1" x14ac:dyDescent="0.25">
      <c r="A25" s="107" t="s">
        <v>477</v>
      </c>
      <c r="B25" s="6" t="s">
        <v>282</v>
      </c>
      <c r="C25" s="125"/>
      <c r="D25" s="125"/>
      <c r="E25" s="125"/>
      <c r="F25" s="125"/>
    </row>
    <row r="26" spans="1:6" ht="15" customHeight="1" x14ac:dyDescent="0.25">
      <c r="A26" s="107" t="s">
        <v>478</v>
      </c>
      <c r="B26" s="6" t="s">
        <v>283</v>
      </c>
      <c r="C26" s="125"/>
      <c r="D26" s="125"/>
      <c r="E26" s="125"/>
      <c r="F26" s="125">
        <f>SUM(C26:E26)</f>
        <v>0</v>
      </c>
    </row>
    <row r="27" spans="1:6" ht="15" customHeight="1" x14ac:dyDescent="0.25">
      <c r="A27" s="107" t="s">
        <v>479</v>
      </c>
      <c r="B27" s="6" t="s">
        <v>284</v>
      </c>
      <c r="C27" s="125">
        <v>6500000</v>
      </c>
      <c r="D27" s="125"/>
      <c r="E27" s="125"/>
      <c r="F27" s="125">
        <f>SUM(C27:E27)</f>
        <v>6500000</v>
      </c>
    </row>
    <row r="28" spans="1:6" ht="15" customHeight="1" x14ac:dyDescent="0.25">
      <c r="A28" s="107" t="s">
        <v>480</v>
      </c>
      <c r="B28" s="6" t="s">
        <v>287</v>
      </c>
      <c r="C28" s="125"/>
      <c r="D28" s="125"/>
      <c r="E28" s="125"/>
      <c r="F28" s="125">
        <f>SUM(C28:E28)</f>
        <v>0</v>
      </c>
    </row>
    <row r="29" spans="1:6" ht="15" customHeight="1" x14ac:dyDescent="0.25">
      <c r="A29" s="107" t="s">
        <v>288</v>
      </c>
      <c r="B29" s="6" t="s">
        <v>289</v>
      </c>
      <c r="C29" s="125"/>
      <c r="D29" s="125"/>
      <c r="E29" s="125"/>
      <c r="F29" s="125">
        <f>SUM(C29:E29)</f>
        <v>0</v>
      </c>
    </row>
    <row r="30" spans="1:6" ht="15" customHeight="1" x14ac:dyDescent="0.25">
      <c r="A30" s="107" t="s">
        <v>481</v>
      </c>
      <c r="B30" s="6" t="s">
        <v>290</v>
      </c>
      <c r="C30" s="125">
        <v>450000</v>
      </c>
      <c r="D30" s="125"/>
      <c r="E30" s="125"/>
      <c r="F30" s="125">
        <f>SUM(C30:E30)</f>
        <v>450000</v>
      </c>
    </row>
    <row r="31" spans="1:6" ht="15" customHeight="1" x14ac:dyDescent="0.25">
      <c r="A31" s="107" t="s">
        <v>482</v>
      </c>
      <c r="B31" s="6" t="s">
        <v>295</v>
      </c>
      <c r="C31" s="125"/>
      <c r="D31" s="125"/>
      <c r="E31" s="125"/>
      <c r="F31" s="125"/>
    </row>
    <row r="32" spans="1:6" ht="15" customHeight="1" x14ac:dyDescent="0.25">
      <c r="A32" s="109" t="s">
        <v>510</v>
      </c>
      <c r="B32" s="8" t="s">
        <v>298</v>
      </c>
      <c r="C32" s="125">
        <f>SUM(C27:C31)</f>
        <v>6950000</v>
      </c>
      <c r="D32" s="125">
        <v>0</v>
      </c>
      <c r="E32" s="125">
        <v>0</v>
      </c>
      <c r="F32" s="125">
        <f>SUM(C32:E32)</f>
        <v>6950000</v>
      </c>
    </row>
    <row r="33" spans="1:6" ht="15" customHeight="1" x14ac:dyDescent="0.25">
      <c r="A33" s="107" t="s">
        <v>483</v>
      </c>
      <c r="B33" s="6" t="s">
        <v>299</v>
      </c>
      <c r="C33" s="125">
        <v>30000</v>
      </c>
      <c r="D33" s="125"/>
      <c r="E33" s="125"/>
      <c r="F33" s="125">
        <f>SUM(C33:E33)</f>
        <v>30000</v>
      </c>
    </row>
    <row r="34" spans="1:6" s="81" customFormat="1" ht="15" customHeight="1" x14ac:dyDescent="0.25">
      <c r="A34" s="118" t="s">
        <v>511</v>
      </c>
      <c r="B34" s="82" t="s">
        <v>300</v>
      </c>
      <c r="C34" s="130">
        <f>C23+C24+C25+C26+C32+C33</f>
        <v>6980000</v>
      </c>
      <c r="D34" s="130">
        <v>0</v>
      </c>
      <c r="E34" s="130">
        <v>0</v>
      </c>
      <c r="F34" s="126">
        <f>SUM(C34:E34)</f>
        <v>6980000</v>
      </c>
    </row>
    <row r="35" spans="1:6" ht="15" customHeight="1" x14ac:dyDescent="0.25">
      <c r="A35" s="113" t="s">
        <v>301</v>
      </c>
      <c r="B35" s="6" t="s">
        <v>302</v>
      </c>
      <c r="C35" s="125"/>
      <c r="D35" s="125"/>
      <c r="E35" s="125"/>
      <c r="F35" s="125"/>
    </row>
    <row r="36" spans="1:6" ht="15" customHeight="1" x14ac:dyDescent="0.25">
      <c r="A36" s="113" t="s">
        <v>484</v>
      </c>
      <c r="B36" s="6" t="s">
        <v>303</v>
      </c>
      <c r="C36" s="125"/>
      <c r="D36" s="125"/>
      <c r="E36" s="125"/>
      <c r="F36" s="125"/>
    </row>
    <row r="37" spans="1:6" ht="15" customHeight="1" x14ac:dyDescent="0.25">
      <c r="A37" s="113" t="s">
        <v>485</v>
      </c>
      <c r="B37" s="6" t="s">
        <v>304</v>
      </c>
      <c r="C37" s="125">
        <v>60000</v>
      </c>
      <c r="D37" s="125"/>
      <c r="E37" s="125"/>
      <c r="F37" s="125">
        <f t="shared" ref="F37:F42" si="0">SUM(C37:E37)</f>
        <v>60000</v>
      </c>
    </row>
    <row r="38" spans="1:6" ht="15" customHeight="1" x14ac:dyDescent="0.25">
      <c r="A38" s="113" t="s">
        <v>486</v>
      </c>
      <c r="B38" s="6" t="s">
        <v>305</v>
      </c>
      <c r="C38" s="125">
        <v>900000</v>
      </c>
      <c r="D38" s="125"/>
      <c r="E38" s="125"/>
      <c r="F38" s="125">
        <f t="shared" si="0"/>
        <v>900000</v>
      </c>
    </row>
    <row r="39" spans="1:6" ht="15" customHeight="1" x14ac:dyDescent="0.25">
      <c r="A39" s="113" t="s">
        <v>306</v>
      </c>
      <c r="B39" s="6" t="s">
        <v>307</v>
      </c>
      <c r="C39" s="125"/>
      <c r="D39" s="125"/>
      <c r="E39" s="125"/>
      <c r="F39" s="125">
        <f t="shared" si="0"/>
        <v>0</v>
      </c>
    </row>
    <row r="40" spans="1:6" ht="15" customHeight="1" x14ac:dyDescent="0.25">
      <c r="A40" s="113" t="s">
        <v>308</v>
      </c>
      <c r="B40" s="6" t="s">
        <v>309</v>
      </c>
      <c r="C40" s="125">
        <v>25000</v>
      </c>
      <c r="D40" s="125"/>
      <c r="E40" s="125"/>
      <c r="F40" s="125">
        <f t="shared" si="0"/>
        <v>25000</v>
      </c>
    </row>
    <row r="41" spans="1:6" ht="15" customHeight="1" x14ac:dyDescent="0.25">
      <c r="A41" s="113" t="s">
        <v>310</v>
      </c>
      <c r="B41" s="6" t="s">
        <v>311</v>
      </c>
      <c r="C41" s="125"/>
      <c r="D41" s="125"/>
      <c r="E41" s="125"/>
      <c r="F41" s="125">
        <f t="shared" si="0"/>
        <v>0</v>
      </c>
    </row>
    <row r="42" spans="1:6" ht="15" customHeight="1" x14ac:dyDescent="0.25">
      <c r="A42" s="113" t="s">
        <v>487</v>
      </c>
      <c r="B42" s="6" t="s">
        <v>312</v>
      </c>
      <c r="C42" s="125"/>
      <c r="D42" s="125"/>
      <c r="E42" s="125"/>
      <c r="F42" s="125">
        <f t="shared" si="0"/>
        <v>0</v>
      </c>
    </row>
    <row r="43" spans="1:6" ht="15" customHeight="1" x14ac:dyDescent="0.25">
      <c r="A43" s="113" t="s">
        <v>488</v>
      </c>
      <c r="B43" s="6" t="s">
        <v>313</v>
      </c>
      <c r="C43" s="125"/>
      <c r="D43" s="125"/>
      <c r="E43" s="125"/>
      <c r="F43" s="125"/>
    </row>
    <row r="44" spans="1:6" ht="15" customHeight="1" x14ac:dyDescent="0.25">
      <c r="A44" s="113" t="s">
        <v>489</v>
      </c>
      <c r="B44" s="6" t="s">
        <v>314</v>
      </c>
      <c r="C44" s="125"/>
      <c r="D44" s="125"/>
      <c r="E44" s="125"/>
      <c r="F44" s="125">
        <f>SUM(C44:E44)</f>
        <v>0</v>
      </c>
    </row>
    <row r="45" spans="1:6" s="81" customFormat="1" ht="15" customHeight="1" x14ac:dyDescent="0.25">
      <c r="A45" s="115" t="s">
        <v>512</v>
      </c>
      <c r="B45" s="41" t="s">
        <v>315</v>
      </c>
      <c r="C45" s="126">
        <f>SUM(C35:C44)</f>
        <v>985000</v>
      </c>
      <c r="D45" s="126">
        <v>0</v>
      </c>
      <c r="E45" s="126">
        <v>0</v>
      </c>
      <c r="F45" s="126">
        <f>SUM(C45:E45)</f>
        <v>985000</v>
      </c>
    </row>
    <row r="46" spans="1:6" ht="15" customHeight="1" x14ac:dyDescent="0.25">
      <c r="A46" s="113" t="s">
        <v>324</v>
      </c>
      <c r="B46" s="6" t="s">
        <v>325</v>
      </c>
      <c r="C46" s="125"/>
      <c r="D46" s="125"/>
      <c r="E46" s="125"/>
      <c r="F46" s="125"/>
    </row>
    <row r="47" spans="1:6" ht="15" customHeight="1" x14ac:dyDescent="0.25">
      <c r="A47" s="107" t="s">
        <v>493</v>
      </c>
      <c r="B47" s="6" t="s">
        <v>326</v>
      </c>
      <c r="C47" s="125"/>
      <c r="D47" s="125"/>
      <c r="E47" s="125"/>
      <c r="F47" s="125"/>
    </row>
    <row r="48" spans="1:6" ht="15" customHeight="1" x14ac:dyDescent="0.25">
      <c r="A48" s="113" t="s">
        <v>494</v>
      </c>
      <c r="B48" s="6" t="s">
        <v>327</v>
      </c>
      <c r="C48" s="125"/>
      <c r="D48" s="125"/>
      <c r="E48" s="125"/>
      <c r="F48" s="125"/>
    </row>
    <row r="49" spans="1:6" s="81" customFormat="1" ht="15" customHeight="1" x14ac:dyDescent="0.25">
      <c r="A49" s="118" t="s">
        <v>514</v>
      </c>
      <c r="B49" s="82" t="s">
        <v>328</v>
      </c>
      <c r="C49" s="130">
        <v>0</v>
      </c>
      <c r="D49" s="130">
        <v>0</v>
      </c>
      <c r="E49" s="130">
        <v>0</v>
      </c>
      <c r="F49" s="125">
        <v>0</v>
      </c>
    </row>
    <row r="50" spans="1:6" ht="15" customHeight="1" x14ac:dyDescent="0.25">
      <c r="A50" s="117" t="s">
        <v>580</v>
      </c>
      <c r="B50" s="51"/>
      <c r="C50" s="125">
        <f>C49+C45+C34+C20</f>
        <v>20674950</v>
      </c>
      <c r="D50" s="125">
        <f>D49+D45+D34+D20</f>
        <v>0</v>
      </c>
      <c r="E50" s="125">
        <f>E49+E45+E34+E20</f>
        <v>0</v>
      </c>
      <c r="F50" s="125">
        <f>F49+F45+F34+F20</f>
        <v>20674950</v>
      </c>
    </row>
    <row r="51" spans="1:6" ht="15" customHeight="1" x14ac:dyDescent="0.25">
      <c r="A51" s="107" t="s">
        <v>270</v>
      </c>
      <c r="B51" s="6" t="s">
        <v>271</v>
      </c>
      <c r="C51" s="125"/>
      <c r="D51" s="125"/>
      <c r="E51" s="125"/>
      <c r="F51" s="125"/>
    </row>
    <row r="52" spans="1:6" ht="15" customHeight="1" x14ac:dyDescent="0.25">
      <c r="A52" s="107" t="s">
        <v>272</v>
      </c>
      <c r="B52" s="6" t="s">
        <v>273</v>
      </c>
      <c r="C52" s="125"/>
      <c r="D52" s="125"/>
      <c r="E52" s="125"/>
      <c r="F52" s="125"/>
    </row>
    <row r="53" spans="1:6" ht="15" customHeight="1" x14ac:dyDescent="0.25">
      <c r="A53" s="107" t="s">
        <v>471</v>
      </c>
      <c r="B53" s="6" t="s">
        <v>274</v>
      </c>
      <c r="C53" s="125"/>
      <c r="D53" s="125"/>
      <c r="E53" s="125"/>
      <c r="F53" s="125"/>
    </row>
    <row r="54" spans="1:6" ht="15" customHeight="1" x14ac:dyDescent="0.25">
      <c r="A54" s="107" t="s">
        <v>472</v>
      </c>
      <c r="B54" s="6" t="s">
        <v>275</v>
      </c>
      <c r="C54" s="125"/>
      <c r="D54" s="125"/>
      <c r="E54" s="125"/>
      <c r="F54" s="125"/>
    </row>
    <row r="55" spans="1:6" ht="15" customHeight="1" x14ac:dyDescent="0.25">
      <c r="A55" s="107" t="s">
        <v>473</v>
      </c>
      <c r="B55" s="6" t="s">
        <v>276</v>
      </c>
      <c r="C55" s="125">
        <v>72789484</v>
      </c>
      <c r="D55" s="125"/>
      <c r="E55" s="125"/>
      <c r="F55" s="125">
        <f>SUM(C55:E55)</f>
        <v>72789484</v>
      </c>
    </row>
    <row r="56" spans="1:6" s="81" customFormat="1" ht="15" customHeight="1" x14ac:dyDescent="0.25">
      <c r="A56" s="118" t="s">
        <v>508</v>
      </c>
      <c r="B56" s="82" t="s">
        <v>277</v>
      </c>
      <c r="C56" s="130">
        <v>72789484</v>
      </c>
      <c r="D56" s="130">
        <v>0</v>
      </c>
      <c r="E56" s="130">
        <v>0</v>
      </c>
      <c r="F56" s="126"/>
    </row>
    <row r="57" spans="1:6" ht="15" customHeight="1" x14ac:dyDescent="0.25">
      <c r="A57" s="113" t="s">
        <v>490</v>
      </c>
      <c r="B57" s="6" t="s">
        <v>316</v>
      </c>
      <c r="C57" s="125"/>
      <c r="D57" s="125"/>
      <c r="E57" s="125"/>
      <c r="F57" s="125"/>
    </row>
    <row r="58" spans="1:6" ht="15" customHeight="1" x14ac:dyDescent="0.25">
      <c r="A58" s="113" t="s">
        <v>491</v>
      </c>
      <c r="B58" s="6" t="s">
        <v>317</v>
      </c>
      <c r="C58" s="125"/>
      <c r="D58" s="125"/>
      <c r="E58" s="125"/>
      <c r="F58" s="125"/>
    </row>
    <row r="59" spans="1:6" ht="15" customHeight="1" x14ac:dyDescent="0.25">
      <c r="A59" s="113" t="s">
        <v>318</v>
      </c>
      <c r="B59" s="6" t="s">
        <v>319</v>
      </c>
      <c r="C59" s="125"/>
      <c r="D59" s="125"/>
      <c r="E59" s="125"/>
      <c r="F59" s="125"/>
    </row>
    <row r="60" spans="1:6" ht="15" customHeight="1" x14ac:dyDescent="0.25">
      <c r="A60" s="113" t="s">
        <v>492</v>
      </c>
      <c r="B60" s="6" t="s">
        <v>320</v>
      </c>
      <c r="C60" s="125"/>
      <c r="D60" s="125"/>
      <c r="E60" s="125"/>
      <c r="F60" s="125"/>
    </row>
    <row r="61" spans="1:6" ht="15" customHeight="1" x14ac:dyDescent="0.25">
      <c r="A61" s="113" t="s">
        <v>321</v>
      </c>
      <c r="B61" s="6" t="s">
        <v>322</v>
      </c>
      <c r="C61" s="125"/>
      <c r="D61" s="125"/>
      <c r="E61" s="125"/>
      <c r="F61" s="125"/>
    </row>
    <row r="62" spans="1:6" s="81" customFormat="1" ht="15" customHeight="1" x14ac:dyDescent="0.25">
      <c r="A62" s="118" t="s">
        <v>513</v>
      </c>
      <c r="B62" s="82" t="s">
        <v>323</v>
      </c>
      <c r="C62" s="130">
        <v>0</v>
      </c>
      <c r="D62" s="130">
        <v>0</v>
      </c>
      <c r="E62" s="130">
        <v>0</v>
      </c>
      <c r="F62" s="125">
        <v>0</v>
      </c>
    </row>
    <row r="63" spans="1:6" ht="15" customHeight="1" x14ac:dyDescent="0.25">
      <c r="A63" s="113" t="s">
        <v>329</v>
      </c>
      <c r="B63" s="6" t="s">
        <v>330</v>
      </c>
      <c r="C63" s="125"/>
      <c r="D63" s="125"/>
      <c r="E63" s="125"/>
      <c r="F63" s="125"/>
    </row>
    <row r="64" spans="1:6" ht="15" customHeight="1" x14ac:dyDescent="0.25">
      <c r="A64" s="107" t="s">
        <v>495</v>
      </c>
      <c r="B64" s="6" t="s">
        <v>331</v>
      </c>
      <c r="C64" s="125"/>
      <c r="D64" s="125"/>
      <c r="E64" s="125"/>
      <c r="F64" s="125">
        <f>SUM(C64:E64)</f>
        <v>0</v>
      </c>
    </row>
    <row r="65" spans="1:6" ht="15" customHeight="1" x14ac:dyDescent="0.25">
      <c r="A65" s="113" t="s">
        <v>496</v>
      </c>
      <c r="B65" s="6" t="s">
        <v>332</v>
      </c>
      <c r="C65" s="125"/>
      <c r="D65" s="125"/>
      <c r="E65" s="125"/>
      <c r="F65" s="125"/>
    </row>
    <row r="66" spans="1:6" s="81" customFormat="1" ht="15" customHeight="1" x14ac:dyDescent="0.25">
      <c r="A66" s="118" t="s">
        <v>516</v>
      </c>
      <c r="B66" s="82" t="s">
        <v>333</v>
      </c>
      <c r="C66" s="130">
        <f>SUM(C63:C65)</f>
        <v>0</v>
      </c>
      <c r="D66" s="130">
        <f>SUM(D63:D65)</f>
        <v>0</v>
      </c>
      <c r="E66" s="130">
        <f>SUM(E63:E65)</f>
        <v>0</v>
      </c>
      <c r="F66" s="130">
        <f>SUM(F63:F65)</f>
        <v>0</v>
      </c>
    </row>
    <row r="67" spans="1:6" ht="15" customHeight="1" x14ac:dyDescent="0.25">
      <c r="A67" s="117" t="s">
        <v>579</v>
      </c>
      <c r="B67" s="51"/>
      <c r="C67" s="125">
        <f>C66+C62+C56</f>
        <v>72789484</v>
      </c>
      <c r="D67" s="125">
        <f>D66+D62+D56</f>
        <v>0</v>
      </c>
      <c r="E67" s="125">
        <f>E66+E62+E56</f>
        <v>0</v>
      </c>
      <c r="F67" s="125">
        <f>F66+F62+F56</f>
        <v>0</v>
      </c>
    </row>
    <row r="68" spans="1:6" s="81" customFormat="1" ht="15.75" x14ac:dyDescent="0.25">
      <c r="A68" s="121" t="s">
        <v>515</v>
      </c>
      <c r="B68" s="84" t="s">
        <v>334</v>
      </c>
      <c r="C68" s="126">
        <v>93464434</v>
      </c>
      <c r="D68" s="126">
        <v>0</v>
      </c>
      <c r="E68" s="126">
        <v>0</v>
      </c>
      <c r="F68" s="126">
        <f>SUM(C68:E68)</f>
        <v>93464434</v>
      </c>
    </row>
    <row r="69" spans="1:6" ht="15.75" x14ac:dyDescent="0.25">
      <c r="A69" s="123" t="s">
        <v>632</v>
      </c>
      <c r="B69" s="50"/>
      <c r="C69" s="125">
        <v>-12709950</v>
      </c>
      <c r="D69" s="125">
        <f>D50-'2. tábla kiad. működés felhalm.'!D76</f>
        <v>0</v>
      </c>
      <c r="E69" s="125">
        <f>E50-'2. tábla kiad. működés felhalm.'!E76</f>
        <v>0</v>
      </c>
      <c r="F69" s="125">
        <f>F50-'2. tábla kiad. működés felhalm.'!F76</f>
        <v>-14822023</v>
      </c>
    </row>
    <row r="70" spans="1:6" ht="15.75" x14ac:dyDescent="0.25">
      <c r="A70" s="123" t="s">
        <v>633</v>
      </c>
      <c r="B70" s="50"/>
      <c r="C70" s="125">
        <v>-72789484</v>
      </c>
      <c r="D70" s="125">
        <f>D67-'2. tábla kiad. működés felhalm.'!D99</f>
        <v>-200000</v>
      </c>
      <c r="E70" s="125">
        <f>E67-'2. tábla kiad. működés felhalm.'!E99</f>
        <v>0</v>
      </c>
      <c r="F70" s="125">
        <f>F67-'2. tábla kiad. működés felhalm.'!F99</f>
        <v>-77834166</v>
      </c>
    </row>
    <row r="71" spans="1:6" x14ac:dyDescent="0.25">
      <c r="A71" s="113" t="s">
        <v>497</v>
      </c>
      <c r="B71" s="5" t="s">
        <v>335</v>
      </c>
      <c r="C71" s="125"/>
      <c r="D71" s="125"/>
      <c r="E71" s="125"/>
      <c r="F71" s="125"/>
    </row>
    <row r="72" spans="1:6" ht="30" x14ac:dyDescent="0.25">
      <c r="A72" s="113" t="s">
        <v>336</v>
      </c>
      <c r="B72" s="5" t="s">
        <v>337</v>
      </c>
      <c r="C72" s="125"/>
      <c r="D72" s="125"/>
      <c r="E72" s="125"/>
      <c r="F72" s="125"/>
    </row>
    <row r="73" spans="1:6" x14ac:dyDescent="0.25">
      <c r="A73" s="113" t="s">
        <v>498</v>
      </c>
      <c r="B73" s="5" t="s">
        <v>338</v>
      </c>
      <c r="C73" s="125"/>
      <c r="D73" s="125"/>
      <c r="E73" s="125"/>
      <c r="F73" s="125"/>
    </row>
    <row r="74" spans="1:6" x14ac:dyDescent="0.25">
      <c r="A74" s="120" t="s">
        <v>517</v>
      </c>
      <c r="B74" s="7" t="s">
        <v>339</v>
      </c>
      <c r="C74" s="125"/>
      <c r="D74" s="125"/>
      <c r="E74" s="125"/>
      <c r="F74" s="125"/>
    </row>
    <row r="75" spans="1:6" x14ac:dyDescent="0.25">
      <c r="A75" s="113" t="s">
        <v>499</v>
      </c>
      <c r="B75" s="5" t="s">
        <v>340</v>
      </c>
      <c r="C75" s="125"/>
      <c r="D75" s="125"/>
      <c r="E75" s="125"/>
      <c r="F75" s="125"/>
    </row>
    <row r="76" spans="1:6" x14ac:dyDescent="0.25">
      <c r="A76" s="113" t="s">
        <v>341</v>
      </c>
      <c r="B76" s="5" t="s">
        <v>342</v>
      </c>
      <c r="C76" s="125"/>
      <c r="D76" s="125"/>
      <c r="E76" s="125"/>
      <c r="F76" s="125"/>
    </row>
    <row r="77" spans="1:6" x14ac:dyDescent="0.25">
      <c r="A77" s="113" t="s">
        <v>500</v>
      </c>
      <c r="B77" s="5" t="s">
        <v>343</v>
      </c>
      <c r="C77" s="125"/>
      <c r="D77" s="125"/>
      <c r="E77" s="125"/>
      <c r="F77" s="125"/>
    </row>
    <row r="78" spans="1:6" x14ac:dyDescent="0.25">
      <c r="A78" s="113" t="s">
        <v>344</v>
      </c>
      <c r="B78" s="5" t="s">
        <v>345</v>
      </c>
      <c r="C78" s="125"/>
      <c r="D78" s="125"/>
      <c r="E78" s="125"/>
      <c r="F78" s="125"/>
    </row>
    <row r="79" spans="1:6" x14ac:dyDescent="0.25">
      <c r="A79" s="120" t="s">
        <v>518</v>
      </c>
      <c r="B79" s="7" t="s">
        <v>346</v>
      </c>
      <c r="C79" s="125"/>
      <c r="D79" s="125"/>
      <c r="E79" s="125"/>
      <c r="F79" s="125"/>
    </row>
    <row r="80" spans="1:6" ht="30" x14ac:dyDescent="0.25">
      <c r="A80" s="107" t="s">
        <v>630</v>
      </c>
      <c r="B80" s="5" t="s">
        <v>347</v>
      </c>
      <c r="C80" s="125"/>
      <c r="D80" s="125"/>
      <c r="E80" s="125"/>
      <c r="F80" s="125">
        <f>SUM(C80:E80)</f>
        <v>0</v>
      </c>
    </row>
    <row r="81" spans="1:6" ht="30" x14ac:dyDescent="0.25">
      <c r="A81" s="107" t="s">
        <v>631</v>
      </c>
      <c r="B81" s="5" t="s">
        <v>347</v>
      </c>
      <c r="C81" s="125"/>
      <c r="D81" s="125"/>
      <c r="E81" s="125"/>
      <c r="F81" s="125">
        <f>SUM(C81:E81)</f>
        <v>0</v>
      </c>
    </row>
    <row r="82" spans="1:6" x14ac:dyDescent="0.25">
      <c r="A82" s="107" t="s">
        <v>628</v>
      </c>
      <c r="B82" s="5" t="s">
        <v>348</v>
      </c>
      <c r="C82" s="125"/>
      <c r="D82" s="125"/>
      <c r="E82" s="125"/>
      <c r="F82" s="125"/>
    </row>
    <row r="83" spans="1:6" ht="30" x14ac:dyDescent="0.25">
      <c r="A83" s="107" t="s">
        <v>629</v>
      </c>
      <c r="B83" s="5" t="s">
        <v>348</v>
      </c>
      <c r="C83" s="125"/>
      <c r="D83" s="125"/>
      <c r="E83" s="125"/>
      <c r="F83" s="125"/>
    </row>
    <row r="84" spans="1:6" x14ac:dyDescent="0.25">
      <c r="A84" s="109" t="s">
        <v>519</v>
      </c>
      <c r="B84" s="7" t="s">
        <v>349</v>
      </c>
      <c r="C84" s="125">
        <f>SUM(C80:C83)</f>
        <v>0</v>
      </c>
      <c r="D84" s="125">
        <v>0</v>
      </c>
      <c r="E84" s="125">
        <v>0</v>
      </c>
      <c r="F84" s="125">
        <f>SUM(C84:E84)</f>
        <v>0</v>
      </c>
    </row>
    <row r="85" spans="1:6" x14ac:dyDescent="0.25">
      <c r="A85" s="113" t="s">
        <v>350</v>
      </c>
      <c r="B85" s="5" t="s">
        <v>351</v>
      </c>
      <c r="C85" s="125"/>
      <c r="D85" s="125"/>
      <c r="E85" s="125"/>
      <c r="F85" s="125"/>
    </row>
    <row r="86" spans="1:6" x14ac:dyDescent="0.25">
      <c r="A86" s="113" t="s">
        <v>352</v>
      </c>
      <c r="B86" s="5" t="s">
        <v>353</v>
      </c>
      <c r="C86" s="125"/>
      <c r="D86" s="125"/>
      <c r="E86" s="125"/>
      <c r="F86" s="125"/>
    </row>
    <row r="87" spans="1:6" x14ac:dyDescent="0.25">
      <c r="A87" s="113" t="s">
        <v>354</v>
      </c>
      <c r="B87" s="5" t="s">
        <v>355</v>
      </c>
      <c r="C87" s="125"/>
      <c r="D87" s="125"/>
      <c r="E87" s="125"/>
      <c r="F87" s="125"/>
    </row>
    <row r="88" spans="1:6" x14ac:dyDescent="0.25">
      <c r="A88" s="113" t="s">
        <v>356</v>
      </c>
      <c r="B88" s="5" t="s">
        <v>357</v>
      </c>
      <c r="C88" s="125"/>
      <c r="D88" s="125"/>
      <c r="E88" s="125"/>
      <c r="F88" s="125"/>
    </row>
    <row r="89" spans="1:6" x14ac:dyDescent="0.25">
      <c r="A89" s="113" t="s">
        <v>501</v>
      </c>
      <c r="B89" s="5" t="s">
        <v>358</v>
      </c>
      <c r="C89" s="125"/>
      <c r="D89" s="125"/>
      <c r="E89" s="125"/>
      <c r="F89" s="125"/>
    </row>
    <row r="90" spans="1:6" x14ac:dyDescent="0.25">
      <c r="A90" s="120" t="s">
        <v>520</v>
      </c>
      <c r="B90" s="7" t="s">
        <v>360</v>
      </c>
      <c r="C90" s="125">
        <f>SUM(C84)</f>
        <v>0</v>
      </c>
      <c r="D90" s="125"/>
      <c r="E90" s="125"/>
      <c r="F90" s="125">
        <f>SUM(C90:E90)</f>
        <v>0</v>
      </c>
    </row>
    <row r="91" spans="1:6" x14ac:dyDescent="0.25">
      <c r="A91" s="113" t="s">
        <v>361</v>
      </c>
      <c r="B91" s="5" t="s">
        <v>362</v>
      </c>
      <c r="C91" s="125"/>
      <c r="D91" s="125"/>
      <c r="E91" s="125"/>
      <c r="F91" s="125"/>
    </row>
    <row r="92" spans="1:6" x14ac:dyDescent="0.25">
      <c r="A92" s="113" t="s">
        <v>363</v>
      </c>
      <c r="B92" s="5" t="s">
        <v>364</v>
      </c>
      <c r="C92" s="125"/>
      <c r="D92" s="125"/>
      <c r="E92" s="125"/>
      <c r="F92" s="125"/>
    </row>
    <row r="93" spans="1:6" x14ac:dyDescent="0.25">
      <c r="A93" s="113" t="s">
        <v>365</v>
      </c>
      <c r="B93" s="5" t="s">
        <v>366</v>
      </c>
      <c r="C93" s="125"/>
      <c r="D93" s="125"/>
      <c r="E93" s="125"/>
      <c r="F93" s="125"/>
    </row>
    <row r="94" spans="1:6" x14ac:dyDescent="0.25">
      <c r="A94" s="113" t="s">
        <v>502</v>
      </c>
      <c r="B94" s="5" t="s">
        <v>367</v>
      </c>
      <c r="C94" s="125"/>
      <c r="D94" s="125"/>
      <c r="E94" s="125"/>
      <c r="F94" s="125"/>
    </row>
    <row r="95" spans="1:6" x14ac:dyDescent="0.25">
      <c r="A95" s="120" t="s">
        <v>521</v>
      </c>
      <c r="B95" s="7" t="s">
        <v>368</v>
      </c>
      <c r="C95" s="125"/>
      <c r="D95" s="125"/>
      <c r="E95" s="125"/>
      <c r="F95" s="125"/>
    </row>
    <row r="96" spans="1:6" x14ac:dyDescent="0.25">
      <c r="A96" s="120" t="s">
        <v>369</v>
      </c>
      <c r="B96" s="7" t="s">
        <v>370</v>
      </c>
      <c r="C96" s="125"/>
      <c r="D96" s="125"/>
      <c r="E96" s="125"/>
      <c r="F96" s="125"/>
    </row>
    <row r="97" spans="1:6" s="81" customFormat="1" ht="15.75" x14ac:dyDescent="0.25">
      <c r="A97" s="121" t="s">
        <v>522</v>
      </c>
      <c r="B97" s="86" t="s">
        <v>371</v>
      </c>
      <c r="C97" s="126">
        <v>20148759</v>
      </c>
      <c r="D97" s="126">
        <v>0</v>
      </c>
      <c r="E97" s="126">
        <v>0</v>
      </c>
      <c r="F97" s="126">
        <f>SUM(C97:E97)</f>
        <v>20148759</v>
      </c>
    </row>
    <row r="98" spans="1:6" s="81" customFormat="1" ht="15.75" x14ac:dyDescent="0.25">
      <c r="A98" s="122" t="s">
        <v>504</v>
      </c>
      <c r="B98" s="36"/>
      <c r="C98" s="126">
        <f>SUM(C68+C97)</f>
        <v>113613193</v>
      </c>
      <c r="D98" s="126">
        <v>0</v>
      </c>
      <c r="E98" s="126">
        <v>0</v>
      </c>
      <c r="F98" s="126">
        <f>SUM(C98:E98)</f>
        <v>113613193</v>
      </c>
    </row>
  </sheetData>
  <mergeCells count="4">
    <mergeCell ref="A3:F3"/>
    <mergeCell ref="A4:F4"/>
    <mergeCell ref="A1:F1"/>
    <mergeCell ref="A2:F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7"/>
  <sheetViews>
    <sheetView zoomScaleNormal="100" workbookViewId="0">
      <selection sqref="A1:C1"/>
    </sheetView>
  </sheetViews>
  <sheetFormatPr defaultRowHeight="15" x14ac:dyDescent="0.25"/>
  <cols>
    <col min="1" max="1" width="64.7109375" customWidth="1"/>
    <col min="2" max="2" width="14.5703125" customWidth="1"/>
    <col min="3" max="3" width="22.42578125" style="137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7" t="s">
        <v>677</v>
      </c>
      <c r="B2" s="167"/>
      <c r="C2" s="167"/>
    </row>
    <row r="3" spans="1:3" ht="21.75" customHeight="1" x14ac:dyDescent="0.25">
      <c r="A3" s="152" t="s">
        <v>669</v>
      </c>
      <c r="B3" s="156"/>
      <c r="C3" s="156"/>
    </row>
    <row r="4" spans="1:3" ht="26.25" customHeight="1" x14ac:dyDescent="0.25">
      <c r="A4" s="155" t="s">
        <v>657</v>
      </c>
      <c r="B4" s="153"/>
      <c r="C4" s="153"/>
    </row>
    <row r="6" spans="1:3" ht="30" x14ac:dyDescent="0.25">
      <c r="A6" s="2" t="s">
        <v>69</v>
      </c>
      <c r="B6" s="3" t="s">
        <v>70</v>
      </c>
      <c r="C6" s="138" t="s">
        <v>17</v>
      </c>
    </row>
    <row r="7" spans="1:3" x14ac:dyDescent="0.25">
      <c r="A7" s="12" t="s">
        <v>172</v>
      </c>
      <c r="B7" s="6" t="s">
        <v>173</v>
      </c>
      <c r="C7" s="125"/>
    </row>
    <row r="8" spans="1:3" x14ac:dyDescent="0.25">
      <c r="A8" s="12" t="s">
        <v>415</v>
      </c>
      <c r="B8" s="6" t="s">
        <v>174</v>
      </c>
      <c r="C8" s="125"/>
    </row>
    <row r="9" spans="1:3" x14ac:dyDescent="0.25">
      <c r="A9" s="5" t="s">
        <v>175</v>
      </c>
      <c r="B9" s="6" t="s">
        <v>176</v>
      </c>
      <c r="C9" s="125">
        <v>410000</v>
      </c>
    </row>
    <row r="10" spans="1:3" x14ac:dyDescent="0.25">
      <c r="A10" s="12" t="s">
        <v>177</v>
      </c>
      <c r="B10" s="6" t="s">
        <v>178</v>
      </c>
      <c r="C10" s="125">
        <v>2272682</v>
      </c>
    </row>
    <row r="11" spans="1:3" x14ac:dyDescent="0.25">
      <c r="A11" s="12" t="s">
        <v>179</v>
      </c>
      <c r="B11" s="6" t="s">
        <v>180</v>
      </c>
      <c r="C11" s="125"/>
    </row>
    <row r="12" spans="1:3" x14ac:dyDescent="0.25">
      <c r="A12" s="5" t="s">
        <v>181</v>
      </c>
      <c r="B12" s="6" t="s">
        <v>182</v>
      </c>
      <c r="C12" s="125"/>
    </row>
    <row r="13" spans="1:3" x14ac:dyDescent="0.25">
      <c r="A13" s="5" t="s">
        <v>183</v>
      </c>
      <c r="B13" s="6" t="s">
        <v>184</v>
      </c>
      <c r="C13" s="125">
        <v>612000</v>
      </c>
    </row>
    <row r="14" spans="1:3" ht="15.75" x14ac:dyDescent="0.25">
      <c r="A14" s="19" t="s">
        <v>416</v>
      </c>
      <c r="B14" s="9" t="s">
        <v>185</v>
      </c>
      <c r="C14" s="126">
        <f>SUM(C7:C13)</f>
        <v>3294682</v>
      </c>
    </row>
    <row r="15" spans="1:3" x14ac:dyDescent="0.25">
      <c r="A15" s="12" t="s">
        <v>186</v>
      </c>
      <c r="B15" s="6" t="s">
        <v>187</v>
      </c>
      <c r="C15" s="125">
        <v>67874959</v>
      </c>
    </row>
    <row r="16" spans="1:3" x14ac:dyDescent="0.25">
      <c r="A16" s="12" t="s">
        <v>188</v>
      </c>
      <c r="B16" s="6" t="s">
        <v>189</v>
      </c>
      <c r="C16" s="125"/>
    </row>
    <row r="17" spans="1:3" x14ac:dyDescent="0.25">
      <c r="A17" s="12" t="s">
        <v>190</v>
      </c>
      <c r="B17" s="6" t="s">
        <v>191</v>
      </c>
      <c r="C17" s="125">
        <v>800000</v>
      </c>
    </row>
    <row r="18" spans="1:3" x14ac:dyDescent="0.25">
      <c r="A18" s="12" t="s">
        <v>192</v>
      </c>
      <c r="B18" s="6" t="s">
        <v>193</v>
      </c>
      <c r="C18" s="125">
        <v>5464525</v>
      </c>
    </row>
    <row r="19" spans="1:3" ht="15.75" x14ac:dyDescent="0.25">
      <c r="A19" s="19" t="s">
        <v>417</v>
      </c>
      <c r="B19" s="9" t="s">
        <v>194</v>
      </c>
      <c r="C19" s="126">
        <v>74139484</v>
      </c>
    </row>
    <row r="22" spans="1:3" x14ac:dyDescent="0.25">
      <c r="A22" s="4"/>
      <c r="B22" s="4"/>
    </row>
    <row r="23" spans="1:3" x14ac:dyDescent="0.25">
      <c r="A23" s="4"/>
      <c r="B23" s="4"/>
    </row>
    <row r="24" spans="1:3" x14ac:dyDescent="0.25">
      <c r="A24" s="4"/>
      <c r="B24" s="4"/>
    </row>
    <row r="25" spans="1:3" x14ac:dyDescent="0.25">
      <c r="A25" s="4"/>
      <c r="B25" s="4"/>
    </row>
    <row r="26" spans="1:3" x14ac:dyDescent="0.25">
      <c r="A26" s="4"/>
      <c r="B26" s="4"/>
    </row>
    <row r="27" spans="1:3" x14ac:dyDescent="0.25">
      <c r="A27" s="4"/>
      <c r="B27" s="4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0"/>
  <sheetViews>
    <sheetView zoomScaleNormal="100" workbookViewId="0">
      <selection sqref="A1:C1"/>
    </sheetView>
  </sheetViews>
  <sheetFormatPr defaultRowHeight="15" x14ac:dyDescent="0.25"/>
  <cols>
    <col min="1" max="1" width="100" customWidth="1"/>
    <col min="3" max="3" width="17" style="90" customWidth="1"/>
  </cols>
  <sheetData>
    <row r="1" spans="1:3" ht="18.75" customHeight="1" x14ac:dyDescent="0.25">
      <c r="A1" s="152" t="s">
        <v>680</v>
      </c>
      <c r="B1" s="152"/>
      <c r="C1" s="152"/>
    </row>
    <row r="2" spans="1:3" ht="18.75" customHeight="1" x14ac:dyDescent="0.25">
      <c r="A2" s="168" t="s">
        <v>678</v>
      </c>
      <c r="B2" s="168"/>
      <c r="C2" s="168"/>
    </row>
    <row r="3" spans="1:3" ht="28.5" customHeight="1" x14ac:dyDescent="0.25">
      <c r="A3" s="152" t="s">
        <v>669</v>
      </c>
      <c r="B3" s="156"/>
      <c r="C3" s="156"/>
    </row>
    <row r="4" spans="1:3" ht="26.25" customHeight="1" x14ac:dyDescent="0.25">
      <c r="A4" s="155" t="s">
        <v>658</v>
      </c>
      <c r="B4" s="151"/>
      <c r="C4" s="151"/>
    </row>
    <row r="5" spans="1:3" ht="18.75" customHeight="1" x14ac:dyDescent="0.3">
      <c r="A5" s="69"/>
      <c r="B5" s="72"/>
      <c r="C5" s="95"/>
    </row>
    <row r="6" spans="1:3" ht="23.25" customHeight="1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68" t="s">
        <v>32</v>
      </c>
    </row>
    <row r="8" spans="1:3" x14ac:dyDescent="0.25">
      <c r="A8" s="99" t="s">
        <v>647</v>
      </c>
      <c r="B8" s="5" t="s">
        <v>147</v>
      </c>
      <c r="C8" s="68"/>
    </row>
    <row r="9" spans="1:3" x14ac:dyDescent="0.25">
      <c r="A9" s="99" t="s">
        <v>648</v>
      </c>
      <c r="B9" s="5" t="str">
        <f>B8</f>
        <v>K42</v>
      </c>
      <c r="C9" s="68"/>
    </row>
    <row r="10" spans="1:3" x14ac:dyDescent="0.25">
      <c r="A10" s="99" t="s">
        <v>649</v>
      </c>
      <c r="B10" s="5" t="str">
        <f t="shared" ref="B10:B17" si="0">B9</f>
        <v>K42</v>
      </c>
      <c r="C10" s="100"/>
    </row>
    <row r="11" spans="1:3" ht="30" x14ac:dyDescent="0.25">
      <c r="A11" s="99" t="s">
        <v>650</v>
      </c>
      <c r="B11" s="5" t="str">
        <f t="shared" si="0"/>
        <v>K42</v>
      </c>
      <c r="C11" s="100"/>
    </row>
    <row r="12" spans="1:3" x14ac:dyDescent="0.25">
      <c r="A12" s="99" t="s">
        <v>651</v>
      </c>
      <c r="B12" s="5" t="str">
        <f t="shared" si="0"/>
        <v>K42</v>
      </c>
      <c r="C12" s="100"/>
    </row>
    <row r="13" spans="1:3" x14ac:dyDescent="0.25">
      <c r="A13" s="99" t="s">
        <v>652</v>
      </c>
      <c r="B13" s="5" t="str">
        <f t="shared" si="0"/>
        <v>K42</v>
      </c>
      <c r="C13" s="100"/>
    </row>
    <row r="14" spans="1:3" x14ac:dyDescent="0.25">
      <c r="A14" s="99" t="s">
        <v>653</v>
      </c>
      <c r="B14" s="5" t="str">
        <f t="shared" si="0"/>
        <v>K42</v>
      </c>
      <c r="C14" s="100"/>
    </row>
    <row r="15" spans="1:3" x14ac:dyDescent="0.25">
      <c r="A15" s="99" t="s">
        <v>654</v>
      </c>
      <c r="B15" s="5" t="str">
        <f t="shared" si="0"/>
        <v>K42</v>
      </c>
      <c r="C15" s="68"/>
    </row>
    <row r="16" spans="1:3" x14ac:dyDescent="0.25">
      <c r="A16" s="99" t="s">
        <v>0</v>
      </c>
      <c r="B16" s="5" t="str">
        <f t="shared" si="0"/>
        <v>K42</v>
      </c>
      <c r="C16" s="68"/>
    </row>
    <row r="17" spans="1:3" x14ac:dyDescent="0.25">
      <c r="A17" s="34" t="s">
        <v>379</v>
      </c>
      <c r="B17" s="5" t="str">
        <f t="shared" si="0"/>
        <v>K42</v>
      </c>
      <c r="C17" s="91">
        <v>0</v>
      </c>
    </row>
    <row r="18" spans="1:3" x14ac:dyDescent="0.25">
      <c r="A18" s="11" t="s">
        <v>380</v>
      </c>
      <c r="B18" s="6" t="s">
        <v>149</v>
      </c>
      <c r="C18" s="79"/>
    </row>
    <row r="19" spans="1:3" x14ac:dyDescent="0.25">
      <c r="A19" s="11" t="s">
        <v>381</v>
      </c>
      <c r="B19" s="6" t="s">
        <v>149</v>
      </c>
      <c r="C19" s="79"/>
    </row>
    <row r="20" spans="1:3" x14ac:dyDescent="0.25">
      <c r="A20" s="11" t="s">
        <v>382</v>
      </c>
      <c r="B20" s="6" t="s">
        <v>149</v>
      </c>
      <c r="C20" s="79"/>
    </row>
    <row r="21" spans="1:3" x14ac:dyDescent="0.25">
      <c r="A21" s="11" t="s">
        <v>383</v>
      </c>
      <c r="B21" s="6" t="s">
        <v>149</v>
      </c>
      <c r="C21" s="79"/>
    </row>
    <row r="22" spans="1:3" x14ac:dyDescent="0.25">
      <c r="A22" s="12" t="s">
        <v>384</v>
      </c>
      <c r="B22" s="6" t="s">
        <v>149</v>
      </c>
      <c r="C22" s="79"/>
    </row>
    <row r="23" spans="1:3" x14ac:dyDescent="0.25">
      <c r="A23" s="12" t="s">
        <v>385</v>
      </c>
      <c r="B23" s="6" t="s">
        <v>149</v>
      </c>
      <c r="C23" s="79"/>
    </row>
    <row r="24" spans="1:3" s="81" customFormat="1" x14ac:dyDescent="0.25">
      <c r="A24" s="14" t="s">
        <v>39</v>
      </c>
      <c r="B24" s="13" t="s">
        <v>149</v>
      </c>
      <c r="C24" s="80">
        <v>0</v>
      </c>
    </row>
    <row r="25" spans="1:3" x14ac:dyDescent="0.25">
      <c r="A25" s="11" t="s">
        <v>386</v>
      </c>
      <c r="B25" s="6" t="s">
        <v>150</v>
      </c>
      <c r="C25" s="79"/>
    </row>
    <row r="26" spans="1:3" s="81" customFormat="1" x14ac:dyDescent="0.25">
      <c r="A26" s="15" t="s">
        <v>38</v>
      </c>
      <c r="B26" s="13" t="s">
        <v>150</v>
      </c>
      <c r="C26" s="80">
        <v>0</v>
      </c>
    </row>
    <row r="27" spans="1:3" x14ac:dyDescent="0.25">
      <c r="A27" s="11" t="s">
        <v>387</v>
      </c>
      <c r="B27" s="6" t="s">
        <v>151</v>
      </c>
      <c r="C27" s="79"/>
    </row>
    <row r="28" spans="1:3" x14ac:dyDescent="0.25">
      <c r="A28" s="11" t="s">
        <v>388</v>
      </c>
      <c r="B28" s="6" t="s">
        <v>151</v>
      </c>
      <c r="C28" s="79"/>
    </row>
    <row r="29" spans="1:3" x14ac:dyDescent="0.25">
      <c r="A29" s="12" t="s">
        <v>389</v>
      </c>
      <c r="B29" s="6" t="s">
        <v>151</v>
      </c>
      <c r="C29" s="79"/>
    </row>
    <row r="30" spans="1:3" x14ac:dyDescent="0.25">
      <c r="A30" s="12" t="s">
        <v>390</v>
      </c>
      <c r="B30" s="6" t="s">
        <v>151</v>
      </c>
      <c r="C30" s="79"/>
    </row>
    <row r="31" spans="1:3" x14ac:dyDescent="0.25">
      <c r="A31" s="12" t="s">
        <v>391</v>
      </c>
      <c r="B31" s="6" t="s">
        <v>151</v>
      </c>
      <c r="C31" s="79"/>
    </row>
    <row r="32" spans="1:3" ht="30" x14ac:dyDescent="0.25">
      <c r="A32" s="16" t="s">
        <v>392</v>
      </c>
      <c r="B32" s="6" t="s">
        <v>151</v>
      </c>
      <c r="C32" s="79"/>
    </row>
    <row r="33" spans="1:3" s="81" customFormat="1" x14ac:dyDescent="0.25">
      <c r="A33" s="10" t="s">
        <v>37</v>
      </c>
      <c r="B33" s="13" t="s">
        <v>151</v>
      </c>
      <c r="C33" s="80">
        <v>0</v>
      </c>
    </row>
    <row r="34" spans="1:3" x14ac:dyDescent="0.25">
      <c r="A34" s="11" t="s">
        <v>393</v>
      </c>
      <c r="B34" s="6" t="s">
        <v>152</v>
      </c>
      <c r="C34" s="79"/>
    </row>
    <row r="35" spans="1:3" x14ac:dyDescent="0.25">
      <c r="A35" s="11" t="s">
        <v>394</v>
      </c>
      <c r="B35" s="6" t="s">
        <v>152</v>
      </c>
      <c r="C35" s="79"/>
    </row>
    <row r="36" spans="1:3" s="81" customFormat="1" x14ac:dyDescent="0.25">
      <c r="A36" s="10" t="s">
        <v>36</v>
      </c>
      <c r="B36" s="96" t="s">
        <v>152</v>
      </c>
      <c r="C36" s="80">
        <v>0</v>
      </c>
    </row>
    <row r="37" spans="1:3" x14ac:dyDescent="0.25">
      <c r="A37" s="11" t="s">
        <v>395</v>
      </c>
      <c r="B37" s="6" t="s">
        <v>153</v>
      </c>
      <c r="C37" s="79"/>
    </row>
    <row r="38" spans="1:3" x14ac:dyDescent="0.25">
      <c r="A38" s="11" t="s">
        <v>396</v>
      </c>
      <c r="B38" s="6" t="s">
        <v>153</v>
      </c>
      <c r="C38" s="79"/>
    </row>
    <row r="39" spans="1:3" x14ac:dyDescent="0.25">
      <c r="A39" s="12" t="s">
        <v>397</v>
      </c>
      <c r="B39" s="6" t="s">
        <v>153</v>
      </c>
      <c r="C39" s="79"/>
    </row>
    <row r="40" spans="1:3" x14ac:dyDescent="0.25">
      <c r="A40" s="12" t="s">
        <v>398</v>
      </c>
      <c r="B40" s="6" t="s">
        <v>153</v>
      </c>
      <c r="C40" s="79"/>
    </row>
    <row r="41" spans="1:3" x14ac:dyDescent="0.25">
      <c r="A41" s="12" t="s">
        <v>399</v>
      </c>
      <c r="B41" s="6" t="s">
        <v>153</v>
      </c>
      <c r="C41" s="79"/>
    </row>
    <row r="42" spans="1:3" x14ac:dyDescent="0.25">
      <c r="A42" s="12" t="s">
        <v>400</v>
      </c>
      <c r="B42" s="6" t="s">
        <v>153</v>
      </c>
      <c r="C42" s="79"/>
    </row>
    <row r="43" spans="1:3" x14ac:dyDescent="0.25">
      <c r="A43" s="12" t="s">
        <v>401</v>
      </c>
      <c r="B43" s="6" t="s">
        <v>153</v>
      </c>
      <c r="C43" s="79"/>
    </row>
    <row r="44" spans="1:3" x14ac:dyDescent="0.25">
      <c r="A44" s="12" t="s">
        <v>402</v>
      </c>
      <c r="B44" s="6" t="s">
        <v>153</v>
      </c>
      <c r="C44" s="79"/>
    </row>
    <row r="45" spans="1:3" x14ac:dyDescent="0.25">
      <c r="A45" s="12" t="s">
        <v>403</v>
      </c>
      <c r="B45" s="6" t="s">
        <v>153</v>
      </c>
      <c r="C45" s="79"/>
    </row>
    <row r="46" spans="1:3" x14ac:dyDescent="0.25">
      <c r="A46" s="12" t="s">
        <v>404</v>
      </c>
      <c r="B46" s="6" t="s">
        <v>153</v>
      </c>
      <c r="C46" s="79"/>
    </row>
    <row r="47" spans="1:3" ht="30" x14ac:dyDescent="0.25">
      <c r="A47" s="12" t="s">
        <v>405</v>
      </c>
      <c r="B47" s="6" t="s">
        <v>153</v>
      </c>
      <c r="C47" s="125">
        <v>2598501</v>
      </c>
    </row>
    <row r="48" spans="1:3" ht="30" x14ac:dyDescent="0.25">
      <c r="A48" s="12" t="s">
        <v>406</v>
      </c>
      <c r="B48" s="6" t="s">
        <v>153</v>
      </c>
      <c r="C48" s="79"/>
    </row>
    <row r="49" spans="1:3" s="81" customFormat="1" x14ac:dyDescent="0.25">
      <c r="A49" s="10" t="s">
        <v>407</v>
      </c>
      <c r="B49" s="13" t="s">
        <v>153</v>
      </c>
      <c r="C49" s="126">
        <f>SUM(C47:C48)</f>
        <v>2598501</v>
      </c>
    </row>
    <row r="50" spans="1:3" s="81" customFormat="1" ht="15.75" x14ac:dyDescent="0.25">
      <c r="A50" s="17" t="s">
        <v>408</v>
      </c>
      <c r="B50" s="97" t="s">
        <v>154</v>
      </c>
      <c r="C50" s="126">
        <f>SUM(C49)</f>
        <v>2598501</v>
      </c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zoomScaleNormal="100" workbookViewId="0">
      <selection activeCell="A2" sqref="A2:J2"/>
    </sheetView>
  </sheetViews>
  <sheetFormatPr defaultRowHeight="15" x14ac:dyDescent="0.25"/>
  <cols>
    <col min="1" max="1" width="64.28515625" customWidth="1"/>
    <col min="3" max="10" width="12.7109375" style="124" customWidth="1"/>
  </cols>
  <sheetData>
    <row r="1" spans="1:10" ht="18.75" customHeight="1" x14ac:dyDescent="0.25">
      <c r="A1" s="152" t="s">
        <v>680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.75" customHeight="1" x14ac:dyDescent="0.25">
      <c r="A2" s="168" t="s">
        <v>684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30" customHeight="1" x14ac:dyDescent="0.25">
      <c r="A3" s="152" t="s">
        <v>669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46.5" customHeight="1" x14ac:dyDescent="0.25">
      <c r="A4" s="155" t="s">
        <v>659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0" ht="16.5" customHeight="1" x14ac:dyDescent="0.25">
      <c r="A5" s="57"/>
      <c r="B5" s="58"/>
      <c r="C5" s="142"/>
      <c r="D5" s="142"/>
      <c r="E5" s="142"/>
      <c r="F5" s="142"/>
      <c r="G5" s="142"/>
      <c r="H5" s="142"/>
      <c r="I5" s="142"/>
      <c r="J5" s="142"/>
    </row>
    <row r="6" spans="1:10" x14ac:dyDescent="0.25">
      <c r="A6" s="4" t="s">
        <v>17</v>
      </c>
    </row>
    <row r="7" spans="1:10" ht="157.5" customHeight="1" x14ac:dyDescent="0.25">
      <c r="A7" s="2" t="s">
        <v>69</v>
      </c>
      <c r="B7" s="3" t="s">
        <v>70</v>
      </c>
      <c r="C7" s="138" t="s">
        <v>639</v>
      </c>
      <c r="D7" s="138" t="s">
        <v>642</v>
      </c>
      <c r="E7" s="138" t="s">
        <v>643</v>
      </c>
      <c r="F7" s="138" t="s">
        <v>644</v>
      </c>
      <c r="G7" s="138" t="s">
        <v>3</v>
      </c>
      <c r="H7" s="138" t="s">
        <v>640</v>
      </c>
      <c r="I7" s="138" t="s">
        <v>641</v>
      </c>
      <c r="J7" s="138" t="s">
        <v>645</v>
      </c>
    </row>
    <row r="8" spans="1:10" x14ac:dyDescent="0.25">
      <c r="A8" s="12" t="s">
        <v>172</v>
      </c>
      <c r="B8" s="6" t="s">
        <v>173</v>
      </c>
      <c r="C8" s="143"/>
      <c r="D8" s="143"/>
      <c r="E8" s="143"/>
      <c r="F8" s="143"/>
      <c r="G8" s="143"/>
      <c r="H8" s="143"/>
      <c r="I8" s="143"/>
      <c r="J8" s="143"/>
    </row>
    <row r="9" spans="1:10" x14ac:dyDescent="0.25">
      <c r="A9" s="12" t="s">
        <v>415</v>
      </c>
      <c r="B9" s="6" t="s">
        <v>174</v>
      </c>
      <c r="C9" s="143"/>
      <c r="D9" s="143"/>
      <c r="E9" s="143"/>
      <c r="F9" s="143"/>
      <c r="G9" s="143"/>
      <c r="H9" s="143"/>
      <c r="I9" s="143"/>
      <c r="J9" s="143"/>
    </row>
    <row r="10" spans="1:10" x14ac:dyDescent="0.25">
      <c r="A10" s="5" t="s">
        <v>175</v>
      </c>
      <c r="B10" s="6" t="s">
        <v>176</v>
      </c>
      <c r="C10" s="143">
        <v>410000</v>
      </c>
      <c r="D10" s="143">
        <v>410000</v>
      </c>
      <c r="E10" s="143"/>
      <c r="F10" s="143"/>
      <c r="G10" s="143"/>
      <c r="H10" s="143"/>
      <c r="I10" s="143"/>
      <c r="J10" s="143"/>
    </row>
    <row r="11" spans="1:10" x14ac:dyDescent="0.25">
      <c r="A11" s="12" t="s">
        <v>177</v>
      </c>
      <c r="B11" s="6" t="s">
        <v>178</v>
      </c>
      <c r="C11" s="143">
        <v>2272682</v>
      </c>
      <c r="D11" s="143">
        <v>925000</v>
      </c>
      <c r="E11" s="143"/>
      <c r="F11" s="143"/>
      <c r="G11" s="143"/>
      <c r="H11" s="143"/>
      <c r="I11" s="143"/>
      <c r="J11" s="143"/>
    </row>
    <row r="12" spans="1:10" x14ac:dyDescent="0.25">
      <c r="A12" s="12" t="s">
        <v>179</v>
      </c>
      <c r="B12" s="6" t="s">
        <v>180</v>
      </c>
      <c r="C12" s="143"/>
      <c r="D12" s="143"/>
      <c r="E12" s="143"/>
      <c r="F12" s="143"/>
      <c r="G12" s="143"/>
      <c r="H12" s="143"/>
      <c r="I12" s="143"/>
      <c r="J12" s="143"/>
    </row>
    <row r="13" spans="1:10" x14ac:dyDescent="0.25">
      <c r="A13" s="5" t="s">
        <v>181</v>
      </c>
      <c r="B13" s="6" t="s">
        <v>182</v>
      </c>
      <c r="C13" s="143"/>
      <c r="D13" s="143"/>
      <c r="E13" s="143"/>
      <c r="F13" s="143"/>
      <c r="G13" s="143"/>
      <c r="H13" s="143"/>
      <c r="I13" s="143"/>
      <c r="J13" s="143"/>
    </row>
    <row r="14" spans="1:10" x14ac:dyDescent="0.25">
      <c r="A14" s="5" t="s">
        <v>183</v>
      </c>
      <c r="B14" s="6" t="s">
        <v>184</v>
      </c>
      <c r="C14" s="143">
        <v>612000</v>
      </c>
      <c r="D14" s="143">
        <v>360000</v>
      </c>
      <c r="E14" s="143"/>
      <c r="F14" s="143"/>
      <c r="G14" s="143"/>
      <c r="H14" s="143"/>
      <c r="I14" s="143"/>
      <c r="J14" s="143"/>
    </row>
    <row r="15" spans="1:10" ht="15.75" x14ac:dyDescent="0.25">
      <c r="A15" s="19" t="s">
        <v>416</v>
      </c>
      <c r="B15" s="9" t="s">
        <v>185</v>
      </c>
      <c r="C15" s="143">
        <f>SUM(C8:C14)</f>
        <v>3294682</v>
      </c>
      <c r="D15" s="143">
        <f>SUM(D8:D14)</f>
        <v>1695000</v>
      </c>
      <c r="E15" s="143"/>
      <c r="F15" s="143"/>
      <c r="G15" s="143"/>
      <c r="H15" s="143"/>
      <c r="I15" s="143"/>
      <c r="J15" s="143"/>
    </row>
    <row r="16" spans="1:10" x14ac:dyDescent="0.25">
      <c r="A16" s="12" t="s">
        <v>186</v>
      </c>
      <c r="B16" s="6" t="s">
        <v>187</v>
      </c>
      <c r="C16" s="143"/>
      <c r="D16" s="143"/>
      <c r="E16" s="143"/>
      <c r="F16" s="143"/>
      <c r="G16" s="143"/>
      <c r="H16" s="143"/>
      <c r="I16" s="143"/>
      <c r="J16" s="143"/>
    </row>
    <row r="17" spans="1:10" x14ac:dyDescent="0.25">
      <c r="A17" s="12" t="s">
        <v>188</v>
      </c>
      <c r="B17" s="6" t="s">
        <v>189</v>
      </c>
      <c r="C17" s="143"/>
      <c r="D17" s="143"/>
      <c r="E17" s="143"/>
      <c r="F17" s="143"/>
      <c r="G17" s="143"/>
      <c r="H17" s="143"/>
      <c r="I17" s="143"/>
      <c r="J17" s="143"/>
    </row>
    <row r="18" spans="1:10" x14ac:dyDescent="0.25">
      <c r="A18" s="12" t="s">
        <v>190</v>
      </c>
      <c r="B18" s="6" t="s">
        <v>191</v>
      </c>
      <c r="C18" s="143"/>
      <c r="D18" s="143"/>
      <c r="E18" s="143"/>
      <c r="F18" s="143"/>
      <c r="G18" s="143"/>
      <c r="H18" s="143"/>
      <c r="I18" s="143"/>
      <c r="J18" s="143"/>
    </row>
    <row r="19" spans="1:10" x14ac:dyDescent="0.25">
      <c r="A19" s="12" t="s">
        <v>192</v>
      </c>
      <c r="B19" s="6" t="s">
        <v>193</v>
      </c>
      <c r="C19" s="143"/>
      <c r="D19" s="143"/>
      <c r="E19" s="143"/>
      <c r="F19" s="143"/>
      <c r="G19" s="143"/>
      <c r="H19" s="143"/>
      <c r="I19" s="143"/>
      <c r="J19" s="143"/>
    </row>
    <row r="20" spans="1:10" ht="15.75" x14ac:dyDescent="0.25">
      <c r="A20" s="19" t="s">
        <v>417</v>
      </c>
      <c r="B20" s="9" t="s">
        <v>194</v>
      </c>
      <c r="C20" s="143"/>
      <c r="D20" s="143"/>
      <c r="E20" s="143"/>
      <c r="F20" s="143"/>
      <c r="G20" s="143"/>
      <c r="H20" s="143"/>
      <c r="I20" s="143"/>
      <c r="J20" s="143"/>
    </row>
  </sheetData>
  <mergeCells count="4">
    <mergeCell ref="A4:J4"/>
    <mergeCell ref="A3:J3"/>
    <mergeCell ref="A1:J1"/>
    <mergeCell ref="A2:J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5"/>
  <sheetViews>
    <sheetView zoomScaleNormal="100" workbookViewId="0">
      <selection activeCell="A2" sqref="A2:I2"/>
    </sheetView>
  </sheetViews>
  <sheetFormatPr defaultRowHeight="15" x14ac:dyDescent="0.25"/>
  <cols>
    <col min="1" max="1" width="64.140625" customWidth="1"/>
    <col min="2" max="2" width="15.42578125" customWidth="1"/>
    <col min="3" max="9" width="12.7109375" customWidth="1"/>
  </cols>
  <sheetData>
    <row r="1" spans="1:9" ht="18.75" customHeight="1" x14ac:dyDescent="0.25">
      <c r="A1" s="152" t="s">
        <v>680</v>
      </c>
      <c r="B1" s="152"/>
      <c r="C1" s="152"/>
      <c r="D1" s="152"/>
      <c r="E1" s="152"/>
      <c r="F1" s="152"/>
      <c r="G1" s="152"/>
      <c r="H1" s="152"/>
      <c r="I1" s="152"/>
    </row>
    <row r="2" spans="1:9" ht="18.75" customHeight="1" x14ac:dyDescent="0.25">
      <c r="A2" s="168" t="s">
        <v>683</v>
      </c>
      <c r="B2" s="168"/>
      <c r="C2" s="168"/>
      <c r="D2" s="168"/>
      <c r="E2" s="168"/>
      <c r="F2" s="168"/>
      <c r="G2" s="168"/>
      <c r="H2" s="168"/>
      <c r="I2" s="168"/>
    </row>
    <row r="3" spans="1:9" ht="25.5" customHeight="1" x14ac:dyDescent="0.25">
      <c r="A3" s="152" t="s">
        <v>669</v>
      </c>
      <c r="B3" s="156"/>
      <c r="C3" s="156"/>
      <c r="D3" s="156"/>
      <c r="E3" s="156"/>
      <c r="F3" s="156"/>
      <c r="G3" s="156"/>
      <c r="H3" s="156"/>
    </row>
    <row r="4" spans="1:9" ht="82.5" customHeight="1" x14ac:dyDescent="0.25">
      <c r="A4" s="155" t="s">
        <v>660</v>
      </c>
      <c r="B4" s="151"/>
      <c r="C4" s="151"/>
      <c r="D4" s="151"/>
      <c r="E4" s="151"/>
      <c r="F4" s="151"/>
      <c r="G4" s="151"/>
      <c r="H4" s="151"/>
    </row>
    <row r="5" spans="1:9" ht="20.25" customHeight="1" x14ac:dyDescent="0.25">
      <c r="A5" s="55"/>
      <c r="B5" s="56"/>
      <c r="C5" s="56"/>
      <c r="D5" s="56"/>
      <c r="E5" s="56"/>
      <c r="F5" s="56"/>
      <c r="G5" s="56"/>
      <c r="H5" s="56"/>
    </row>
    <row r="6" spans="1:9" x14ac:dyDescent="0.25">
      <c r="A6" s="4" t="s">
        <v>17</v>
      </c>
    </row>
    <row r="7" spans="1:9" ht="141.75" customHeight="1" x14ac:dyDescent="0.25">
      <c r="A7" s="2" t="s">
        <v>69</v>
      </c>
      <c r="B7" s="3" t="s">
        <v>70</v>
      </c>
      <c r="C7" s="138" t="s">
        <v>640</v>
      </c>
      <c r="D7" s="138" t="s">
        <v>641</v>
      </c>
      <c r="E7" s="138" t="s">
        <v>646</v>
      </c>
      <c r="F7" s="139" t="s">
        <v>668</v>
      </c>
      <c r="G7" s="139" t="s">
        <v>671</v>
      </c>
      <c r="H7" s="139" t="s">
        <v>672</v>
      </c>
      <c r="I7" s="139" t="s">
        <v>673</v>
      </c>
    </row>
    <row r="8" spans="1:9" x14ac:dyDescent="0.25">
      <c r="A8" s="20" t="s">
        <v>497</v>
      </c>
      <c r="B8" s="5" t="s">
        <v>335</v>
      </c>
      <c r="C8" s="33"/>
      <c r="D8" s="33"/>
      <c r="E8" s="52"/>
      <c r="F8" s="33"/>
      <c r="G8" s="33"/>
      <c r="H8" s="33"/>
      <c r="I8" s="33"/>
    </row>
    <row r="9" spans="1:9" x14ac:dyDescent="0.25">
      <c r="A9" s="43" t="s">
        <v>208</v>
      </c>
      <c r="B9" s="43" t="s">
        <v>335</v>
      </c>
      <c r="C9" s="33"/>
      <c r="D9" s="33"/>
      <c r="E9" s="33"/>
      <c r="F9" s="33"/>
      <c r="G9" s="33"/>
      <c r="H9" s="33"/>
      <c r="I9" s="33"/>
    </row>
    <row r="10" spans="1:9" ht="30" x14ac:dyDescent="0.25">
      <c r="A10" s="11" t="s">
        <v>336</v>
      </c>
      <c r="B10" s="5" t="s">
        <v>337</v>
      </c>
      <c r="C10" s="33"/>
      <c r="D10" s="33"/>
      <c r="E10" s="33"/>
      <c r="F10" s="33"/>
      <c r="G10" s="33"/>
      <c r="H10" s="33"/>
      <c r="I10" s="33"/>
    </row>
    <row r="11" spans="1:9" x14ac:dyDescent="0.25">
      <c r="A11" s="20" t="s">
        <v>546</v>
      </c>
      <c r="B11" s="5" t="s">
        <v>338</v>
      </c>
      <c r="C11" s="33"/>
      <c r="D11" s="33"/>
      <c r="E11" s="33"/>
      <c r="F11" s="33"/>
      <c r="G11" s="33"/>
      <c r="H11" s="33"/>
      <c r="I11" s="33"/>
    </row>
    <row r="12" spans="1:9" x14ac:dyDescent="0.25">
      <c r="A12" s="43" t="s">
        <v>208</v>
      </c>
      <c r="B12" s="43" t="s">
        <v>338</v>
      </c>
      <c r="C12" s="33"/>
      <c r="D12" s="33"/>
      <c r="E12" s="33"/>
      <c r="F12" s="33"/>
      <c r="G12" s="33"/>
      <c r="H12" s="33"/>
      <c r="I12" s="33"/>
    </row>
    <row r="13" spans="1:9" x14ac:dyDescent="0.25">
      <c r="A13" s="10" t="s">
        <v>517</v>
      </c>
      <c r="B13" s="7" t="s">
        <v>339</v>
      </c>
      <c r="C13" s="33"/>
      <c r="D13" s="33"/>
      <c r="E13" s="33"/>
      <c r="F13" s="33"/>
      <c r="G13" s="33"/>
      <c r="H13" s="33"/>
      <c r="I13" s="33"/>
    </row>
    <row r="14" spans="1:9" x14ac:dyDescent="0.25">
      <c r="A14" s="11" t="s">
        <v>547</v>
      </c>
      <c r="B14" s="5" t="s">
        <v>340</v>
      </c>
      <c r="C14" s="33"/>
      <c r="D14" s="33"/>
      <c r="E14" s="33"/>
      <c r="F14" s="33"/>
      <c r="G14" s="33"/>
      <c r="H14" s="33"/>
      <c r="I14" s="33"/>
    </row>
    <row r="15" spans="1:9" x14ac:dyDescent="0.25">
      <c r="A15" s="43" t="s">
        <v>216</v>
      </c>
      <c r="B15" s="43" t="s">
        <v>340</v>
      </c>
      <c r="C15" s="33"/>
      <c r="D15" s="33"/>
      <c r="E15" s="33"/>
      <c r="F15" s="33"/>
      <c r="G15" s="33"/>
      <c r="H15" s="33"/>
      <c r="I15" s="33"/>
    </row>
    <row r="16" spans="1:9" x14ac:dyDescent="0.25">
      <c r="A16" s="20" t="s">
        <v>341</v>
      </c>
      <c r="B16" s="5" t="s">
        <v>342</v>
      </c>
      <c r="C16" s="33"/>
      <c r="D16" s="33"/>
      <c r="E16" s="33"/>
      <c r="F16" s="33"/>
      <c r="G16" s="33"/>
      <c r="H16" s="33"/>
      <c r="I16" s="33"/>
    </row>
    <row r="17" spans="1:9" x14ac:dyDescent="0.25">
      <c r="A17" s="12" t="s">
        <v>548</v>
      </c>
      <c r="B17" s="5" t="s">
        <v>343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3" t="s">
        <v>217</v>
      </c>
      <c r="B18" s="43" t="s">
        <v>343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344</v>
      </c>
      <c r="B19" s="5" t="s">
        <v>345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518</v>
      </c>
      <c r="B20" s="7" t="s">
        <v>346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1" t="s">
        <v>361</v>
      </c>
      <c r="B21" s="5" t="s">
        <v>362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2" t="s">
        <v>363</v>
      </c>
      <c r="B22" s="5" t="s">
        <v>364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365</v>
      </c>
      <c r="B23" s="5" t="s">
        <v>366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502</v>
      </c>
      <c r="B24" s="5" t="s">
        <v>367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3" t="s">
        <v>242</v>
      </c>
      <c r="B25" s="43" t="s">
        <v>367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3" t="s">
        <v>243</v>
      </c>
      <c r="B26" s="43" t="s">
        <v>367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4" t="s">
        <v>244</v>
      </c>
      <c r="B27" s="44" t="s">
        <v>367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5" t="s">
        <v>521</v>
      </c>
      <c r="B28" s="32" t="s">
        <v>368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5"/>
      <c r="B29" s="76"/>
    </row>
    <row r="30" spans="1:9" ht="24.75" customHeight="1" x14ac:dyDescent="0.25">
      <c r="A30" s="2" t="s">
        <v>69</v>
      </c>
      <c r="B30" s="3" t="s">
        <v>70</v>
      </c>
      <c r="C30" s="28">
        <v>2020</v>
      </c>
      <c r="D30" s="28">
        <v>2021</v>
      </c>
      <c r="E30" s="28">
        <v>2022</v>
      </c>
      <c r="F30" s="28">
        <v>2023</v>
      </c>
      <c r="G30" s="28"/>
      <c r="H30" s="28"/>
      <c r="I30" s="28"/>
    </row>
    <row r="31" spans="1:9" ht="26.25" x14ac:dyDescent="0.25">
      <c r="A31" s="78" t="s">
        <v>49</v>
      </c>
      <c r="B31" s="101"/>
      <c r="C31" s="28"/>
      <c r="D31" s="28"/>
      <c r="E31" s="28"/>
      <c r="F31" s="28"/>
      <c r="G31" s="28"/>
      <c r="H31" s="28"/>
      <c r="I31" s="28"/>
    </row>
    <row r="32" spans="1:9" ht="15.75" x14ac:dyDescent="0.25">
      <c r="A32" s="77" t="s">
        <v>43</v>
      </c>
      <c r="B32" s="101" t="s">
        <v>300</v>
      </c>
      <c r="C32" s="149">
        <v>6980000</v>
      </c>
      <c r="D32" s="149">
        <v>6980000</v>
      </c>
      <c r="E32" s="149">
        <v>7080000</v>
      </c>
      <c r="F32" s="149">
        <v>7100000</v>
      </c>
      <c r="G32" s="28"/>
      <c r="H32" s="28"/>
      <c r="I32" s="28"/>
    </row>
    <row r="33" spans="1:9" ht="31.5" x14ac:dyDescent="0.25">
      <c r="A33" s="77" t="s">
        <v>44</v>
      </c>
      <c r="B33" s="101" t="s">
        <v>305</v>
      </c>
      <c r="C33" s="149">
        <v>900000</v>
      </c>
      <c r="D33" s="149">
        <v>900000</v>
      </c>
      <c r="E33" s="149">
        <v>1030000</v>
      </c>
      <c r="F33" s="149">
        <v>1080000</v>
      </c>
      <c r="G33" s="28"/>
      <c r="H33" s="28"/>
      <c r="I33" s="28"/>
    </row>
    <row r="34" spans="1:9" ht="15.75" x14ac:dyDescent="0.25">
      <c r="A34" s="77" t="s">
        <v>45</v>
      </c>
      <c r="B34" s="101"/>
      <c r="C34" s="149"/>
      <c r="D34" s="149"/>
      <c r="E34" s="149"/>
      <c r="F34" s="149"/>
      <c r="G34" s="28"/>
      <c r="H34" s="28"/>
      <c r="I34" s="28"/>
    </row>
    <row r="35" spans="1:9" ht="31.5" x14ac:dyDescent="0.25">
      <c r="A35" s="77" t="s">
        <v>46</v>
      </c>
      <c r="B35" s="101"/>
      <c r="C35" s="149"/>
      <c r="D35" s="149"/>
      <c r="E35" s="149"/>
      <c r="F35" s="149"/>
      <c r="G35" s="28"/>
      <c r="H35" s="28"/>
      <c r="I35" s="28"/>
    </row>
    <row r="36" spans="1:9" ht="15.75" x14ac:dyDescent="0.25">
      <c r="A36" s="77" t="s">
        <v>47</v>
      </c>
      <c r="B36" s="101"/>
      <c r="C36" s="149"/>
      <c r="D36" s="149"/>
      <c r="E36" s="149"/>
      <c r="F36" s="149"/>
      <c r="G36" s="28"/>
      <c r="H36" s="28"/>
      <c r="I36" s="28"/>
    </row>
    <row r="37" spans="1:9" ht="15.75" x14ac:dyDescent="0.25">
      <c r="A37" s="77" t="s">
        <v>48</v>
      </c>
      <c r="B37" s="101"/>
      <c r="C37" s="149"/>
      <c r="D37" s="149"/>
      <c r="E37" s="149"/>
      <c r="F37" s="149"/>
      <c r="G37" s="28"/>
      <c r="H37" s="28"/>
      <c r="I37" s="28"/>
    </row>
    <row r="38" spans="1:9" x14ac:dyDescent="0.25">
      <c r="A38" s="45" t="s">
        <v>31</v>
      </c>
      <c r="B38" s="101"/>
      <c r="C38" s="149">
        <f>SUM(C32:C37)</f>
        <v>7880000</v>
      </c>
      <c r="D38" s="149">
        <f>SUM(D32:D37)</f>
        <v>7880000</v>
      </c>
      <c r="E38" s="149">
        <f>SUM(E32:E37)</f>
        <v>8110000</v>
      </c>
      <c r="F38" s="149">
        <f>SUM(F32:F37)</f>
        <v>8180000</v>
      </c>
      <c r="G38" s="28"/>
      <c r="H38" s="28"/>
      <c r="I38" s="28"/>
    </row>
    <row r="39" spans="1:9" x14ac:dyDescent="0.25">
      <c r="A39" s="75"/>
      <c r="B39" s="76"/>
    </row>
    <row r="40" spans="1:9" x14ac:dyDescent="0.25">
      <c r="A40" s="75"/>
      <c r="B40" s="76"/>
    </row>
    <row r="41" spans="1:9" x14ac:dyDescent="0.25">
      <c r="A41" s="75"/>
      <c r="B41" s="76"/>
    </row>
    <row r="42" spans="1:9" x14ac:dyDescent="0.25">
      <c r="A42" s="75"/>
      <c r="B42" s="76"/>
    </row>
    <row r="43" spans="1:9" x14ac:dyDescent="0.25">
      <c r="A43" s="75"/>
      <c r="B43" s="76"/>
    </row>
    <row r="44" spans="1:9" x14ac:dyDescent="0.25">
      <c r="A44" s="75"/>
      <c r="B44" s="76"/>
    </row>
    <row r="45" spans="1:9" x14ac:dyDescent="0.25">
      <c r="A45" s="75"/>
      <c r="B45" s="76"/>
    </row>
    <row r="46" spans="1:9" x14ac:dyDescent="0.25">
      <c r="A46" s="75"/>
      <c r="B46" s="76"/>
    </row>
    <row r="47" spans="1:9" x14ac:dyDescent="0.25">
      <c r="A47" s="75"/>
      <c r="B47" s="76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3" t="s">
        <v>1</v>
      </c>
      <c r="B50" s="4"/>
      <c r="C50" s="4"/>
      <c r="D50" s="4"/>
      <c r="E50" s="4"/>
      <c r="F50" s="4"/>
      <c r="G50" s="4"/>
    </row>
    <row r="51" spans="1:8" ht="15.75" x14ac:dyDescent="0.25">
      <c r="A51" s="54" t="s">
        <v>4</v>
      </c>
      <c r="B51" s="4"/>
      <c r="C51" s="4"/>
      <c r="D51" s="4"/>
      <c r="E51" s="4"/>
      <c r="F51" s="4"/>
      <c r="G51" s="4"/>
    </row>
    <row r="52" spans="1:8" ht="15.75" x14ac:dyDescent="0.25">
      <c r="A52" s="54" t="s">
        <v>5</v>
      </c>
      <c r="B52" s="4"/>
      <c r="C52" s="4"/>
      <c r="D52" s="4"/>
      <c r="E52" s="4"/>
      <c r="F52" s="4"/>
      <c r="G52" s="4"/>
    </row>
    <row r="53" spans="1:8" ht="15.75" x14ac:dyDescent="0.25">
      <c r="A53" s="54" t="s">
        <v>6</v>
      </c>
      <c r="B53" s="4"/>
      <c r="C53" s="4"/>
      <c r="D53" s="4"/>
      <c r="E53" s="4"/>
      <c r="F53" s="4"/>
      <c r="G53" s="4"/>
    </row>
    <row r="54" spans="1:8" ht="15.75" x14ac:dyDescent="0.25">
      <c r="A54" s="54" t="s">
        <v>7</v>
      </c>
      <c r="B54" s="4"/>
      <c r="C54" s="4"/>
      <c r="D54" s="4"/>
      <c r="E54" s="4"/>
      <c r="F54" s="4"/>
      <c r="G54" s="4"/>
    </row>
    <row r="55" spans="1:8" ht="15.75" x14ac:dyDescent="0.25">
      <c r="A55" s="54" t="s">
        <v>8</v>
      </c>
      <c r="B55" s="4"/>
      <c r="C55" s="4"/>
      <c r="D55" s="4"/>
      <c r="E55" s="4"/>
      <c r="F55" s="4"/>
      <c r="G55" s="4"/>
    </row>
    <row r="56" spans="1:8" x14ac:dyDescent="0.25">
      <c r="A56" s="53" t="s">
        <v>2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157" t="s">
        <v>9</v>
      </c>
      <c r="B58" s="158"/>
      <c r="C58" s="158"/>
      <c r="D58" s="158"/>
      <c r="E58" s="158"/>
      <c r="F58" s="158"/>
      <c r="G58" s="158"/>
      <c r="H58" s="158"/>
    </row>
    <row r="61" spans="1:8" ht="15.75" x14ac:dyDescent="0.25">
      <c r="A61" s="46" t="s">
        <v>11</v>
      </c>
    </row>
    <row r="62" spans="1:8" ht="15.75" x14ac:dyDescent="0.25">
      <c r="A62" s="54" t="s">
        <v>12</v>
      </c>
    </row>
    <row r="63" spans="1:8" ht="15.75" x14ac:dyDescent="0.25">
      <c r="A63" s="54" t="s">
        <v>13</v>
      </c>
    </row>
    <row r="64" spans="1:8" ht="15.75" x14ac:dyDescent="0.25">
      <c r="A64" s="54" t="s">
        <v>14</v>
      </c>
    </row>
    <row r="65" spans="1:1" x14ac:dyDescent="0.25">
      <c r="A65" s="53" t="s">
        <v>10</v>
      </c>
    </row>
    <row r="66" spans="1:1" ht="15.75" x14ac:dyDescent="0.25">
      <c r="A66" s="54" t="s">
        <v>15</v>
      </c>
    </row>
    <row r="68" spans="1:1" ht="15.75" x14ac:dyDescent="0.25">
      <c r="A68" s="73" t="s">
        <v>41</v>
      </c>
    </row>
    <row r="69" spans="1:1" ht="15.75" x14ac:dyDescent="0.25">
      <c r="A69" s="73" t="s">
        <v>42</v>
      </c>
    </row>
    <row r="70" spans="1:1" ht="15.75" x14ac:dyDescent="0.25">
      <c r="A70" s="74" t="s">
        <v>43</v>
      </c>
    </row>
    <row r="71" spans="1:1" ht="15.75" x14ac:dyDescent="0.25">
      <c r="A71" s="74" t="s">
        <v>44</v>
      </c>
    </row>
    <row r="72" spans="1:1" ht="15.75" x14ac:dyDescent="0.25">
      <c r="A72" s="74" t="s">
        <v>45</v>
      </c>
    </row>
    <row r="73" spans="1:1" ht="15.75" x14ac:dyDescent="0.25">
      <c r="A73" s="74" t="s">
        <v>46</v>
      </c>
    </row>
    <row r="74" spans="1:1" ht="15.75" x14ac:dyDescent="0.25">
      <c r="A74" s="74" t="s">
        <v>47</v>
      </c>
    </row>
    <row r="75" spans="1:1" ht="15.75" x14ac:dyDescent="0.25">
      <c r="A75" s="74" t="s">
        <v>48</v>
      </c>
    </row>
  </sheetData>
  <mergeCells count="5">
    <mergeCell ref="A4:H4"/>
    <mergeCell ref="A58:H58"/>
    <mergeCell ref="A3:H3"/>
    <mergeCell ref="A1:I1"/>
    <mergeCell ref="A2:I2"/>
  </mergeCells>
  <phoneticPr fontId="38" type="noConversion"/>
  <hyperlinks>
    <hyperlink ref="A20" r:id="rId1" location="foot4" display="http://njt.hu/cgi_bin/njt_doc.cgi?docid=142896.245143 - foot4" xr:uid="{00000000-0004-0000-0600-000000000000}"/>
    <hyperlink ref="A50" r:id="rId2" location="foot4" display="http://njt.hu/cgi_bin/njt_doc.cgi?docid=142896.245143 - foot4" xr:uid="{00000000-0004-0000-0600-000001000000}"/>
    <hyperlink ref="A56" r:id="rId3" location="foot5" display="http://njt.hu/cgi_bin/njt_doc.cgi?docid=142896.245143 - foot5" xr:uid="{00000000-0004-0000-0600-000002000000}"/>
    <hyperlink ref="A65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8" scale="85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36"/>
  <sheetViews>
    <sheetView zoomScaleNormal="100" workbookViewId="0">
      <selection activeCell="A2" sqref="A2:B2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18.75" customHeight="1" x14ac:dyDescent="0.25">
      <c r="A1" s="152" t="s">
        <v>680</v>
      </c>
      <c r="B1" s="152"/>
    </row>
    <row r="2" spans="1:2" ht="18.75" customHeight="1" x14ac:dyDescent="0.25">
      <c r="A2" s="168" t="s">
        <v>682</v>
      </c>
      <c r="B2" s="168"/>
    </row>
    <row r="3" spans="1:2" ht="25.5" customHeight="1" x14ac:dyDescent="0.25">
      <c r="A3" s="152" t="s">
        <v>669</v>
      </c>
      <c r="B3" s="156"/>
    </row>
    <row r="4" spans="1:2" ht="23.25" customHeight="1" x14ac:dyDescent="0.25">
      <c r="A4" s="151" t="s">
        <v>578</v>
      </c>
      <c r="B4" s="162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47" t="s">
        <v>577</v>
      </c>
      <c r="B7" s="138" t="s">
        <v>627</v>
      </c>
    </row>
    <row r="8" spans="1:2" ht="15" customHeight="1" x14ac:dyDescent="0.25">
      <c r="A8" s="48" t="s">
        <v>550</v>
      </c>
      <c r="B8" s="49"/>
    </row>
    <row r="9" spans="1:2" ht="15" customHeight="1" x14ac:dyDescent="0.25">
      <c r="A9" s="48" t="s">
        <v>551</v>
      </c>
      <c r="B9" s="49"/>
    </row>
    <row r="10" spans="1:2" ht="15" customHeight="1" x14ac:dyDescent="0.25">
      <c r="A10" s="48" t="s">
        <v>552</v>
      </c>
      <c r="B10" s="49"/>
    </row>
    <row r="11" spans="1:2" ht="15" customHeight="1" x14ac:dyDescent="0.25">
      <c r="A11" s="48" t="s">
        <v>553</v>
      </c>
      <c r="B11" s="49"/>
    </row>
    <row r="12" spans="1:2" ht="15" customHeight="1" x14ac:dyDescent="0.25">
      <c r="A12" s="47" t="s">
        <v>572</v>
      </c>
      <c r="B12" s="49"/>
    </row>
    <row r="13" spans="1:2" ht="15" customHeight="1" x14ac:dyDescent="0.25">
      <c r="A13" s="48" t="s">
        <v>554</v>
      </c>
      <c r="B13" s="49"/>
    </row>
    <row r="14" spans="1:2" ht="15" customHeight="1" x14ac:dyDescent="0.25">
      <c r="A14" s="48" t="s">
        <v>555</v>
      </c>
      <c r="B14" s="49"/>
    </row>
    <row r="15" spans="1:2" ht="15" customHeight="1" x14ac:dyDescent="0.25">
      <c r="A15" s="48" t="s">
        <v>556</v>
      </c>
      <c r="B15" s="49"/>
    </row>
    <row r="16" spans="1:2" ht="15" customHeight="1" x14ac:dyDescent="0.25">
      <c r="A16" s="48" t="s">
        <v>557</v>
      </c>
      <c r="B16" s="49">
        <v>0.2</v>
      </c>
    </row>
    <row r="17" spans="1:2" ht="15" customHeight="1" x14ac:dyDescent="0.25">
      <c r="A17" s="48" t="s">
        <v>558</v>
      </c>
      <c r="B17" s="49"/>
    </row>
    <row r="18" spans="1:2" ht="15" customHeight="1" x14ac:dyDescent="0.25">
      <c r="A18" s="48" t="s">
        <v>559</v>
      </c>
      <c r="B18" s="49"/>
    </row>
    <row r="19" spans="1:2" ht="15" customHeight="1" x14ac:dyDescent="0.25">
      <c r="A19" s="48" t="s">
        <v>560</v>
      </c>
      <c r="B19" s="49"/>
    </row>
    <row r="20" spans="1:2" ht="15" customHeight="1" x14ac:dyDescent="0.25">
      <c r="A20" s="47" t="s">
        <v>573</v>
      </c>
      <c r="B20" s="49">
        <v>0.2</v>
      </c>
    </row>
    <row r="21" spans="1:2" ht="15" customHeight="1" x14ac:dyDescent="0.25">
      <c r="A21" s="48" t="s">
        <v>561</v>
      </c>
      <c r="B21" s="49">
        <v>1</v>
      </c>
    </row>
    <row r="22" spans="1:2" ht="15" customHeight="1" x14ac:dyDescent="0.25">
      <c r="A22" s="48" t="s">
        <v>562</v>
      </c>
      <c r="B22" s="49"/>
    </row>
    <row r="23" spans="1:2" ht="15" customHeight="1" x14ac:dyDescent="0.25">
      <c r="A23" s="48" t="s">
        <v>563</v>
      </c>
      <c r="B23" s="49"/>
    </row>
    <row r="24" spans="1:2" ht="15" customHeight="1" x14ac:dyDescent="0.25">
      <c r="A24" s="47" t="s">
        <v>574</v>
      </c>
      <c r="B24" s="89">
        <f>SUM(B21:B23)</f>
        <v>1</v>
      </c>
    </row>
    <row r="25" spans="1:2" ht="15" customHeight="1" x14ac:dyDescent="0.25">
      <c r="A25" s="48" t="s">
        <v>564</v>
      </c>
      <c r="B25" s="49">
        <v>1</v>
      </c>
    </row>
    <row r="26" spans="1:2" ht="15" customHeight="1" x14ac:dyDescent="0.25">
      <c r="A26" s="48" t="s">
        <v>565</v>
      </c>
      <c r="B26" s="49">
        <v>3</v>
      </c>
    </row>
    <row r="27" spans="1:2" ht="15" customHeight="1" x14ac:dyDescent="0.25">
      <c r="A27" s="48" t="s">
        <v>566</v>
      </c>
      <c r="B27" s="49">
        <v>1</v>
      </c>
    </row>
    <row r="28" spans="1:2" ht="15" customHeight="1" x14ac:dyDescent="0.25">
      <c r="A28" s="47" t="s">
        <v>575</v>
      </c>
      <c r="B28" s="89">
        <v>5</v>
      </c>
    </row>
    <row r="29" spans="1:2" ht="37.5" customHeight="1" x14ac:dyDescent="0.25">
      <c r="A29" s="47" t="s">
        <v>576</v>
      </c>
      <c r="B29" s="65">
        <v>7.2</v>
      </c>
    </row>
    <row r="30" spans="1:2" ht="15" customHeight="1" x14ac:dyDescent="0.25">
      <c r="A30" s="48" t="s">
        <v>567</v>
      </c>
      <c r="B30" s="49"/>
    </row>
    <row r="31" spans="1:2" ht="15" customHeight="1" x14ac:dyDescent="0.25">
      <c r="A31" s="48" t="s">
        <v>568</v>
      </c>
      <c r="B31" s="49"/>
    </row>
    <row r="32" spans="1:2" ht="15" customHeight="1" x14ac:dyDescent="0.25">
      <c r="A32" s="48" t="s">
        <v>569</v>
      </c>
      <c r="B32" s="49"/>
    </row>
    <row r="33" spans="1:2" ht="15" customHeight="1" x14ac:dyDescent="0.25">
      <c r="A33" s="48" t="s">
        <v>570</v>
      </c>
      <c r="B33" s="49"/>
    </row>
    <row r="34" spans="1:2" ht="29.25" customHeight="1" x14ac:dyDescent="0.25">
      <c r="A34" s="47" t="s">
        <v>571</v>
      </c>
      <c r="B34" s="89"/>
    </row>
    <row r="35" spans="1:2" x14ac:dyDescent="0.25">
      <c r="A35" s="159"/>
      <c r="B35" s="160"/>
    </row>
    <row r="36" spans="1:2" x14ac:dyDescent="0.25">
      <c r="A36" s="161"/>
      <c r="B36" s="160"/>
    </row>
  </sheetData>
  <mergeCells count="6">
    <mergeCell ref="A1:B1"/>
    <mergeCell ref="A35:B35"/>
    <mergeCell ref="A36:B36"/>
    <mergeCell ref="A3:B3"/>
    <mergeCell ref="A4:B4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4"/>
  <sheetViews>
    <sheetView zoomScaleNormal="100" workbookViewId="0">
      <selection activeCell="A2" sqref="A2:B2"/>
    </sheetView>
  </sheetViews>
  <sheetFormatPr defaultRowHeight="15" x14ac:dyDescent="0.25"/>
  <cols>
    <col min="1" max="1" width="116.42578125" customWidth="1"/>
    <col min="2" max="2" width="18.140625" customWidth="1"/>
  </cols>
  <sheetData>
    <row r="1" spans="1:7" ht="18.75" customHeight="1" x14ac:dyDescent="0.25">
      <c r="A1" s="152" t="s">
        <v>680</v>
      </c>
      <c r="B1" s="152"/>
    </row>
    <row r="2" spans="1:7" ht="18.75" customHeight="1" x14ac:dyDescent="0.25">
      <c r="A2" s="168" t="s">
        <v>681</v>
      </c>
      <c r="B2" s="168"/>
    </row>
    <row r="3" spans="1:7" ht="27" customHeight="1" x14ac:dyDescent="0.25">
      <c r="A3" s="152" t="s">
        <v>669</v>
      </c>
      <c r="B3" s="156"/>
    </row>
    <row r="4" spans="1:7" ht="71.25" customHeight="1" x14ac:dyDescent="0.25">
      <c r="A4" s="155" t="s">
        <v>661</v>
      </c>
      <c r="B4" s="151"/>
      <c r="C4" s="60"/>
      <c r="D4" s="60"/>
      <c r="E4" s="60"/>
      <c r="F4" s="60"/>
      <c r="G4" s="60"/>
    </row>
    <row r="5" spans="1:7" ht="24" customHeight="1" x14ac:dyDescent="0.25">
      <c r="A5" s="57"/>
      <c r="B5" s="57"/>
      <c r="C5" s="60"/>
      <c r="D5" s="60"/>
      <c r="E5" s="60"/>
      <c r="F5" s="60"/>
      <c r="G5" s="60"/>
    </row>
    <row r="6" spans="1:7" ht="22.5" customHeight="1" x14ac:dyDescent="0.25">
      <c r="A6" s="4" t="s">
        <v>17</v>
      </c>
    </row>
    <row r="7" spans="1:7" ht="18" x14ac:dyDescent="0.25">
      <c r="A7" s="35"/>
      <c r="B7" s="68" t="s">
        <v>23</v>
      </c>
    </row>
    <row r="8" spans="1:7" x14ac:dyDescent="0.25">
      <c r="A8" s="33" t="s">
        <v>51</v>
      </c>
      <c r="B8" s="33"/>
    </row>
    <row r="9" spans="1:7" x14ac:dyDescent="0.25">
      <c r="A9" s="61" t="s">
        <v>52</v>
      </c>
      <c r="B9" s="33"/>
    </row>
    <row r="10" spans="1:7" x14ac:dyDescent="0.25">
      <c r="A10" s="33" t="s">
        <v>53</v>
      </c>
      <c r="B10" s="33"/>
    </row>
    <row r="11" spans="1:7" x14ac:dyDescent="0.25">
      <c r="A11" s="33" t="s">
        <v>54</v>
      </c>
      <c r="B11" s="33"/>
    </row>
    <row r="12" spans="1:7" x14ac:dyDescent="0.25">
      <c r="A12" s="33" t="s">
        <v>55</v>
      </c>
      <c r="B12" s="33"/>
    </row>
    <row r="13" spans="1:7" x14ac:dyDescent="0.25">
      <c r="A13" s="33" t="s">
        <v>56</v>
      </c>
      <c r="B13" s="33"/>
    </row>
    <row r="14" spans="1:7" x14ac:dyDescent="0.25">
      <c r="A14" s="33" t="s">
        <v>57</v>
      </c>
      <c r="B14" s="33"/>
    </row>
    <row r="15" spans="1:7" x14ac:dyDescent="0.25">
      <c r="A15" s="33" t="s">
        <v>58</v>
      </c>
      <c r="B15" s="33"/>
    </row>
    <row r="16" spans="1:7" x14ac:dyDescent="0.25">
      <c r="A16" s="59" t="s">
        <v>26</v>
      </c>
      <c r="B16" s="93">
        <v>0</v>
      </c>
    </row>
    <row r="17" spans="1:2" ht="30" x14ac:dyDescent="0.25">
      <c r="A17" s="62" t="s">
        <v>18</v>
      </c>
      <c r="B17" s="33"/>
    </row>
    <row r="18" spans="1:2" ht="30" x14ac:dyDescent="0.25">
      <c r="A18" s="62" t="s">
        <v>19</v>
      </c>
      <c r="B18" s="33"/>
    </row>
    <row r="19" spans="1:2" x14ac:dyDescent="0.25">
      <c r="A19" s="63" t="s">
        <v>20</v>
      </c>
      <c r="B19" s="33"/>
    </row>
    <row r="20" spans="1:2" x14ac:dyDescent="0.25">
      <c r="A20" s="63" t="s">
        <v>21</v>
      </c>
      <c r="B20" s="33"/>
    </row>
    <row r="21" spans="1:2" x14ac:dyDescent="0.25">
      <c r="A21" s="33" t="s">
        <v>24</v>
      </c>
      <c r="B21" s="33"/>
    </row>
    <row r="22" spans="1:2" x14ac:dyDescent="0.25">
      <c r="A22" s="40" t="s">
        <v>22</v>
      </c>
      <c r="B22" s="33"/>
    </row>
    <row r="23" spans="1:2" ht="15.75" x14ac:dyDescent="0.25">
      <c r="A23" s="64" t="s">
        <v>25</v>
      </c>
      <c r="B23" s="22"/>
    </row>
    <row r="24" spans="1:2" ht="15.75" x14ac:dyDescent="0.25">
      <c r="A24" s="36" t="s">
        <v>549</v>
      </c>
      <c r="B24" s="36">
        <v>0</v>
      </c>
    </row>
  </sheetData>
  <mergeCells count="4">
    <mergeCell ref="A4:B4"/>
    <mergeCell ref="A3:B3"/>
    <mergeCell ref="A1:B1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1. tábla kiemelt ei</vt:lpstr>
      <vt:lpstr>2. tábla kiad. működés felhalm.</vt:lpstr>
      <vt:lpstr>3. tábla bev. működés felhalm.</vt:lpstr>
      <vt:lpstr>4. táblaberuházások felújítások</vt:lpstr>
      <vt:lpstr>5. tábla szociális kiadások</vt:lpstr>
      <vt:lpstr>6. tábla stabilitási 1</vt:lpstr>
      <vt:lpstr>7. tábla stabilitási 2</vt:lpstr>
      <vt:lpstr>8. tábla létszám</vt:lpstr>
      <vt:lpstr>9. tábla EU projektek</vt:lpstr>
      <vt:lpstr>10. tábla tartalékok</vt:lpstr>
      <vt:lpstr>11. tábla hitelek</vt:lpstr>
      <vt:lpstr>12. tábla finanszírozás</vt:lpstr>
      <vt:lpstr>13. tábla átadott</vt:lpstr>
      <vt:lpstr>14. tábla átvett</vt:lpstr>
      <vt:lpstr>15. tábla helyi adók</vt:lpstr>
      <vt:lpstr>'7. tábla stabilitási 2'!foot_4_place</vt:lpstr>
      <vt:lpstr>'7. tábla stabilitási 2'!foot_53_place</vt:lpstr>
      <vt:lpstr>'1. tábla kiemelt ei'!Nyomtatási_terület</vt:lpstr>
      <vt:lpstr>'10. tábla tartalékok'!Nyomtatási_terület</vt:lpstr>
      <vt:lpstr>'11. tábla hitelek'!Nyomtatási_terület</vt:lpstr>
      <vt:lpstr>'12. tábla finanszírozás'!Nyomtatási_terület</vt:lpstr>
      <vt:lpstr>'13. tábla átadott'!Nyomtatási_terület</vt:lpstr>
      <vt:lpstr>'14. tábla átvett'!Nyomtatási_terület</vt:lpstr>
      <vt:lpstr>'2. tábla kiad. működés felhalm.'!Nyomtatási_terület</vt:lpstr>
      <vt:lpstr>'3. tábla bev. működés felhalm.'!Nyomtatási_terület</vt:lpstr>
      <vt:lpstr>'4. táblaberuházások felújítások'!Nyomtatási_terület</vt:lpstr>
      <vt:lpstr>'5. tábla szociális kiadások'!Nyomtatási_terület</vt:lpstr>
      <vt:lpstr>'6. tábla stabilitási 1'!Nyomtatási_terület</vt:lpstr>
      <vt:lpstr>'7. tábla stabilitási 2'!Nyomtatási_terület</vt:lpstr>
      <vt:lpstr>'8. tábla létszám'!Nyomtatási_terület</vt:lpstr>
      <vt:lpstr>'9. tábla EU projektek'!Nyomtatási_terület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2021-05-25T11:03:49Z</cp:lastPrinted>
  <dcterms:created xsi:type="dcterms:W3CDTF">2014-01-03T21:48:14Z</dcterms:created>
  <dcterms:modified xsi:type="dcterms:W3CDTF">2021-05-25T11:09:01Z</dcterms:modified>
</cp:coreProperties>
</file>