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tületi anyagok\Jegyző - átnézendő előterjesztések\Tömörd\2021\Zárszámadás\"/>
    </mc:Choice>
  </mc:AlternateContent>
  <xr:revisionPtr revIDLastSave="0" documentId="8_{64DE5DFC-5B8A-4FD3-BE4C-6EFAD845E60C}" xr6:coauthVersionLast="46" xr6:coauthVersionMax="46" xr10:uidLastSave="{00000000-0000-0000-0000-000000000000}"/>
  <bookViews>
    <workbookView xWindow="-120" yWindow="-120" windowWidth="29040" windowHeight="15840" tabRatio="846" firstSheet="10" activeTab="17"/>
  </bookViews>
  <sheets>
    <sheet name="1. tábla kiemelt ei" sheetId="1" r:id="rId1"/>
    <sheet name="2. tábla kiadások" sheetId="15" r:id="rId2"/>
    <sheet name="3. tábla bevételek" sheetId="43" r:id="rId3"/>
    <sheet name="4. tábla létszám" sheetId="8" r:id="rId4"/>
    <sheet name="5. táblaberuházások felújítások" sheetId="11" r:id="rId5"/>
    <sheet name="6. tábla tartalékok" sheetId="12" r:id="rId6"/>
    <sheet name="7. tábla stabilitási 1" sheetId="13" r:id="rId7"/>
    <sheet name="8. tábla stabilitási 2" sheetId="14" r:id="rId8"/>
    <sheet name="9. tábla EU projektek" sheetId="18" r:id="rId9"/>
    <sheet name="10. tábla hitelek" sheetId="28" r:id="rId10"/>
    <sheet name="11. tábla finanszírozás" sheetId="27" r:id="rId11"/>
    <sheet name="12. tábla szociális kiadások" sheetId="29" r:id="rId12"/>
    <sheet name="13. tábla átadott" sheetId="30" r:id="rId13"/>
    <sheet name="14. tábla átvett" sheetId="31" r:id="rId14"/>
    <sheet name="15. tábla helyi adók" sheetId="32" r:id="rId15"/>
    <sheet name="16. tábla pénzmaradvány kimut." sheetId="48" r:id="rId16"/>
    <sheet name="17. tábla eredménykimut. önkorm" sheetId="49" r:id="rId17"/>
    <sheet name="18. tábla vagyonmérleg önkorm" sheetId="50" r:id="rId18"/>
  </sheets>
  <definedNames>
    <definedName name="foot_4_place" localSheetId="7">'8. tábla stabilitási 2'!$A$20</definedName>
    <definedName name="foot_5_place" localSheetId="7">'8. tábla stabilitási 2'!#REF!</definedName>
    <definedName name="foot_53_place" localSheetId="7">'8. tábla stabilitási 2'!$A$65</definedName>
    <definedName name="_xlnm.Print_Area" localSheetId="0">'1. tábla kiemelt ei'!$A$1:$A$28</definedName>
    <definedName name="_xlnm.Print_Area" localSheetId="9">'10. tábla hitelek'!$A$1:$H$72</definedName>
    <definedName name="_xlnm.Print_Area" localSheetId="10">'11. tábla finanszírozás'!$A$1:$E$13</definedName>
    <definedName name="_xlnm.Print_Area" localSheetId="11">'12. tábla szociális kiadások'!$A$1:$E$42</definedName>
    <definedName name="_xlnm.Print_Area" localSheetId="12">'13. tábla átadott'!$A$1:$E$119</definedName>
    <definedName name="_xlnm.Print_Area" localSheetId="13">'14. tábla átvett'!$A$1:$E$118</definedName>
    <definedName name="_xlnm.Print_Area" localSheetId="14">'15. tábla helyi adók'!$A$1:$E$35</definedName>
    <definedName name="_xlnm.Print_Area" localSheetId="15">'16. tábla pénzmaradvány kimut.'!$A$1:$B$28</definedName>
    <definedName name="_xlnm.Print_Area" localSheetId="16">'17. tábla eredménykimut. önkorm'!$A$1:$D$50</definedName>
    <definedName name="_xlnm.Print_Area" localSheetId="17">'18. tábla vagyonmérleg önkorm'!$A$1:$D$131</definedName>
    <definedName name="_xlnm.Print_Area" localSheetId="1">'2. tábla kiadások'!$A$1:$E$124</definedName>
    <definedName name="_xlnm.Print_Area" localSheetId="2">'3. tábla bevételek'!$A$1:$E$98</definedName>
    <definedName name="_xlnm.Print_Area" localSheetId="3">'4. tábla létszám'!$A$1:$B$35</definedName>
    <definedName name="_xlnm.Print_Area" localSheetId="4">'5. táblaberuházások felújítások'!$A$1:$E$22</definedName>
    <definedName name="_xlnm.Print_Area" localSheetId="5">'6. tábla tartalékok'!$A$1:$D$19</definedName>
    <definedName name="_xlnm.Print_Area" localSheetId="6">'7. tábla stabilitási 1'!$A$1:$M$22</definedName>
    <definedName name="_xlnm.Print_Area" localSheetId="7">'8. tábla stabilitási 2'!$A$1:$I$40</definedName>
    <definedName name="_xlnm.Print_Area" localSheetId="8">'9. tábla EU projektek'!$A$1:$B$45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8" l="1"/>
  <c r="B29" i="8"/>
  <c r="B28" i="8"/>
  <c r="D65" i="50"/>
  <c r="C41" i="49"/>
  <c r="D41" i="49"/>
  <c r="C36" i="49"/>
  <c r="D36" i="49"/>
  <c r="D11" i="49"/>
  <c r="B41" i="49"/>
  <c r="B36" i="49"/>
  <c r="B42" i="49"/>
  <c r="D31" i="28"/>
  <c r="E31" i="28"/>
  <c r="F31" i="28"/>
  <c r="G31" i="28"/>
  <c r="H31" i="28"/>
  <c r="C31" i="28"/>
  <c r="B24" i="18"/>
  <c r="B16" i="18"/>
  <c r="D12" i="50"/>
  <c r="B12" i="50"/>
  <c r="D48" i="49"/>
  <c r="C48" i="49"/>
  <c r="B48" i="49"/>
  <c r="C43" i="49"/>
  <c r="C49" i="49" s="1"/>
  <c r="B13" i="48"/>
  <c r="B10" i="48"/>
  <c r="B14" i="48"/>
  <c r="B22" i="48" s="1"/>
  <c r="D38" i="14"/>
  <c r="E38" i="14"/>
  <c r="C38" i="14"/>
  <c r="D116" i="15"/>
  <c r="D123" i="15" s="1"/>
  <c r="E116" i="15"/>
  <c r="E123" i="15" s="1"/>
  <c r="C116" i="15"/>
  <c r="C123" i="15" s="1"/>
  <c r="C129" i="50"/>
  <c r="D129" i="50"/>
  <c r="B129" i="50"/>
  <c r="C122" i="50"/>
  <c r="D122" i="50"/>
  <c r="B122" i="50"/>
  <c r="C113" i="50"/>
  <c r="C123" i="50" s="1"/>
  <c r="D113" i="50"/>
  <c r="B113" i="50"/>
  <c r="C103" i="50"/>
  <c r="D103" i="50"/>
  <c r="D123" i="50"/>
  <c r="B103" i="50"/>
  <c r="C93" i="50"/>
  <c r="D93" i="50"/>
  <c r="B93" i="50"/>
  <c r="C56" i="50"/>
  <c r="C79" i="50"/>
  <c r="D56" i="50"/>
  <c r="D79" i="50"/>
  <c r="D85" i="50" s="1"/>
  <c r="B56" i="50"/>
  <c r="B79" i="50" s="1"/>
  <c r="B85" i="50" s="1"/>
  <c r="C47" i="50"/>
  <c r="D47" i="50"/>
  <c r="B47" i="50"/>
  <c r="C22" i="50"/>
  <c r="D22" i="50"/>
  <c r="B22" i="50"/>
  <c r="B26" i="50"/>
  <c r="C18" i="50"/>
  <c r="C26" i="50" s="1"/>
  <c r="C85" i="50" s="1"/>
  <c r="D18" i="50"/>
  <c r="B18" i="50"/>
  <c r="C28" i="49"/>
  <c r="D28" i="49"/>
  <c r="B28" i="49"/>
  <c r="C24" i="49"/>
  <c r="D24" i="49"/>
  <c r="B24" i="49"/>
  <c r="C19" i="49"/>
  <c r="D19" i="49"/>
  <c r="D31" i="49" s="1"/>
  <c r="D43" i="49" s="1"/>
  <c r="D49" i="49" s="1"/>
  <c r="B19" i="49"/>
  <c r="C11" i="49"/>
  <c r="B11" i="49"/>
  <c r="B31" i="49"/>
  <c r="D34" i="32"/>
  <c r="E34" i="32"/>
  <c r="C34" i="32"/>
  <c r="D84" i="30"/>
  <c r="E84" i="30"/>
  <c r="C84" i="30"/>
  <c r="C15" i="1"/>
  <c r="C17" i="1" s="1"/>
  <c r="C75" i="15"/>
  <c r="D75" i="15"/>
  <c r="E75" i="15"/>
  <c r="C25" i="1"/>
  <c r="C27" i="1"/>
  <c r="D25" i="1"/>
  <c r="D27" i="1"/>
  <c r="B25" i="1"/>
  <c r="B27" i="1"/>
  <c r="D15" i="1"/>
  <c r="D17" i="1"/>
  <c r="B15" i="1"/>
  <c r="B17" i="1"/>
  <c r="D21" i="13"/>
  <c r="E21" i="13"/>
  <c r="F21" i="13"/>
  <c r="C21" i="13"/>
  <c r="D16" i="13"/>
  <c r="E16" i="13"/>
  <c r="F16" i="13"/>
  <c r="C16" i="13"/>
  <c r="D21" i="11"/>
  <c r="E21" i="11"/>
  <c r="C21" i="11"/>
  <c r="E40" i="31"/>
  <c r="C40" i="31"/>
  <c r="D23" i="32"/>
  <c r="E23" i="32"/>
  <c r="C23" i="32"/>
  <c r="E11" i="32"/>
  <c r="E36" i="32" s="1"/>
  <c r="D95" i="30"/>
  <c r="E95" i="30"/>
  <c r="C95" i="30"/>
  <c r="E40" i="30"/>
  <c r="D16" i="11"/>
  <c r="E16" i="11"/>
  <c r="C16" i="11"/>
  <c r="D15" i="29"/>
  <c r="D17" i="29"/>
  <c r="D24" i="29"/>
  <c r="E15" i="29"/>
  <c r="E17" i="29"/>
  <c r="E24" i="29"/>
  <c r="E40" i="29"/>
  <c r="C15" i="29"/>
  <c r="C17" i="29"/>
  <c r="C24" i="29"/>
  <c r="D27" i="29"/>
  <c r="D41" i="29" s="1"/>
  <c r="E27" i="29"/>
  <c r="E41" i="29" s="1"/>
  <c r="C27" i="29"/>
  <c r="C41" i="29"/>
  <c r="D18" i="12"/>
  <c r="C18" i="12"/>
  <c r="D13" i="12"/>
  <c r="C13" i="12"/>
  <c r="D14" i="43"/>
  <c r="D20" i="43" s="1"/>
  <c r="D32" i="43"/>
  <c r="D45" i="43"/>
  <c r="D84" i="43"/>
  <c r="D90" i="43"/>
  <c r="D97" i="43" s="1"/>
  <c r="E84" i="43"/>
  <c r="E90" i="43" s="1"/>
  <c r="E97" i="43" s="1"/>
  <c r="E14" i="43"/>
  <c r="E20" i="43"/>
  <c r="E32" i="43"/>
  <c r="E45" i="43"/>
  <c r="E50" i="43" s="1"/>
  <c r="E49" i="43"/>
  <c r="E56" i="43"/>
  <c r="C14" i="43"/>
  <c r="C20" i="43"/>
  <c r="C32" i="43"/>
  <c r="C45" i="43"/>
  <c r="C97" i="43"/>
  <c r="D84" i="15"/>
  <c r="D99" i="15"/>
  <c r="D98" i="15"/>
  <c r="E84" i="15"/>
  <c r="E98" i="15"/>
  <c r="C84" i="15"/>
  <c r="C98" i="15"/>
  <c r="C99" i="15" s="1"/>
  <c r="D25" i="15"/>
  <c r="D26" i="15"/>
  <c r="D31" i="15"/>
  <c r="D34" i="15"/>
  <c r="D42" i="15"/>
  <c r="D45" i="15"/>
  <c r="D51" i="15"/>
  <c r="D52" i="15"/>
  <c r="D61" i="15"/>
  <c r="E25" i="15"/>
  <c r="E26" i="15" s="1"/>
  <c r="E31" i="15"/>
  <c r="E34" i="15"/>
  <c r="E42" i="15"/>
  <c r="E45" i="15"/>
  <c r="E51" i="15"/>
  <c r="E52" i="15" s="1"/>
  <c r="E61" i="15"/>
  <c r="C25" i="15"/>
  <c r="C26" i="15" s="1"/>
  <c r="C31" i="15"/>
  <c r="C34" i="15"/>
  <c r="C42" i="15"/>
  <c r="C51" i="15"/>
  <c r="C61" i="15"/>
  <c r="C76" i="15" s="1"/>
  <c r="D66" i="43"/>
  <c r="E66" i="43"/>
  <c r="E67" i="43" s="1"/>
  <c r="E68" i="43" s="1"/>
  <c r="C66" i="43"/>
  <c r="D62" i="43"/>
  <c r="D67" i="43"/>
  <c r="E62" i="43"/>
  <c r="C62" i="43"/>
  <c r="C67" i="43" s="1"/>
  <c r="C56" i="43"/>
  <c r="D49" i="43"/>
  <c r="C49" i="43"/>
  <c r="C50" i="43" s="1"/>
  <c r="D23" i="43"/>
  <c r="D34" i="43" s="1"/>
  <c r="E23" i="43"/>
  <c r="E34" i="43"/>
  <c r="C23" i="43"/>
  <c r="C34" i="43"/>
  <c r="D89" i="15"/>
  <c r="E89" i="15"/>
  <c r="E99" i="15" s="1"/>
  <c r="C89" i="15"/>
  <c r="C45" i="15"/>
  <c r="C52" i="15"/>
  <c r="D26" i="50"/>
  <c r="B123" i="50"/>
  <c r="B130" i="50"/>
  <c r="D42" i="49"/>
  <c r="D130" i="50"/>
  <c r="D76" i="15"/>
  <c r="B43" i="49"/>
  <c r="B49" i="49" s="1"/>
  <c r="C130" i="50" l="1"/>
  <c r="E98" i="43"/>
  <c r="D50" i="43"/>
  <c r="D68" i="43" s="1"/>
  <c r="C68" i="43"/>
  <c r="C98" i="43" s="1"/>
  <c r="D98" i="43"/>
  <c r="C69" i="43"/>
  <c r="D69" i="43"/>
  <c r="D70" i="43"/>
  <c r="E70" i="43"/>
  <c r="C100" i="15"/>
  <c r="C70" i="43"/>
  <c r="C124" i="15"/>
  <c r="D124" i="15"/>
  <c r="E76" i="15"/>
  <c r="E69" i="43" s="1"/>
  <c r="D100" i="15"/>
  <c r="E100" i="15" l="1"/>
  <c r="E124" i="15" s="1"/>
</calcChain>
</file>

<file path=xl/sharedStrings.xml><?xml version="1.0" encoding="utf-8"?>
<sst xmlns="http://schemas.openxmlformats.org/spreadsheetml/2006/main" count="1676" uniqueCount="887">
  <si>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</si>
  <si>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</si>
  <si>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</si>
  <si>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</si>
  <si>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</si>
  <si>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</si>
  <si>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</si>
  <si>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</si>
  <si>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</si>
  <si>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</si>
  <si>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</si>
  <si>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</si>
  <si>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</si>
  <si>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</si>
  <si>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</si>
  <si>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</si>
  <si>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</si>
  <si>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</si>
  <si>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</si>
  <si>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</si>
  <si>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</si>
  <si>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</si>
  <si>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</si>
  <si>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</si>
  <si>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</si>
  <si>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</si>
  <si>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</si>
  <si>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</si>
  <si>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</si>
  <si>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</si>
  <si>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</si>
  <si>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</si>
  <si>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</si>
  <si>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</si>
  <si>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</si>
  <si>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</si>
  <si>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</si>
  <si>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</si>
  <si>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</si>
  <si>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</si>
  <si>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</si>
  <si>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</si>
  <si>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</si>
  <si>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</si>
  <si>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</si>
  <si>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</si>
  <si>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</si>
  <si>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</si>
  <si>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</si>
  <si>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</si>
  <si>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</si>
  <si>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</si>
  <si>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</si>
  <si>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</si>
  <si>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</si>
  <si>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</si>
  <si>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</si>
  <si>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</si>
  <si>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</si>
  <si>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</si>
  <si>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</si>
  <si>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</si>
  <si>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</si>
  <si>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</si>
  <si>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</si>
  <si>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</si>
  <si>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</si>
  <si>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</si>
  <si>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</si>
  <si>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</si>
  <si>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</si>
  <si>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</si>
  <si>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</si>
  <si>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</si>
  <si>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</si>
  <si>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</si>
  <si>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</si>
  <si>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</si>
  <si>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</si>
  <si>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</si>
  <si>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</si>
  <si>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</si>
  <si>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</si>
  <si>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</si>
  <si>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</si>
  <si>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</si>
  <si>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</si>
  <si>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</si>
  <si>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</si>
  <si>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</si>
  <si>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</si>
  <si>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</si>
  <si>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</si>
  <si>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</si>
  <si>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</si>
  <si>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</si>
  <si>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</si>
  <si>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</si>
  <si>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</si>
  <si>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</si>
  <si>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</si>
  <si>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</si>
  <si>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</si>
  <si>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</si>
  <si>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</si>
  <si>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</si>
  <si>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</si>
  <si>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</si>
  <si>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</si>
  <si>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</si>
  <si>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</si>
  <si>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</si>
  <si>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</si>
  <si>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</si>
  <si>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</si>
  <si>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</si>
  <si>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</si>
  <si>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</si>
  <si>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</si>
  <si>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</si>
  <si>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</si>
  <si>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</si>
  <si>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</si>
  <si>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</si>
  <si>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</si>
  <si>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</si>
  <si>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</si>
  <si>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</si>
  <si>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</si>
  <si>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</si>
  <si>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</si>
  <si>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</si>
  <si>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</si>
  <si>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</si>
  <si>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</si>
  <si>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</si>
  <si>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</si>
  <si>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</si>
  <si>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</si>
  <si>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</si>
  <si>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</si>
  <si>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</si>
  <si>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</si>
  <si>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</si>
  <si>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</si>
  <si>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</si>
  <si>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</si>
  <si>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</si>
  <si>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</si>
  <si>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</si>
  <si>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</si>
  <si>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</si>
  <si>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</si>
  <si>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</si>
  <si>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</si>
  <si>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</si>
  <si>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</si>
  <si>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</si>
  <si>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</si>
  <si>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</si>
  <si>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</si>
  <si>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</si>
  <si>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</si>
  <si>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</si>
  <si>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</si>
  <si>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</si>
  <si>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</si>
  <si>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</si>
  <si>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</si>
  <si>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</si>
  <si>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</si>
  <si>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</si>
  <si>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</si>
  <si>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</si>
  <si>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</si>
  <si>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</si>
  <si>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</si>
  <si>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</si>
  <si>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</si>
  <si>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</si>
  <si>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</si>
  <si>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</si>
  <si>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</si>
  <si>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</si>
  <si>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</si>
  <si>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</si>
  <si>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</si>
  <si>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</si>
  <si>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</si>
  <si>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</si>
  <si>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</si>
  <si>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</si>
  <si>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</si>
  <si>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</si>
  <si>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</si>
  <si>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</si>
  <si>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</si>
  <si>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</si>
  <si>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</si>
  <si>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</si>
  <si>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</si>
  <si>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</si>
  <si>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</si>
  <si>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</si>
  <si>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</si>
  <si>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</si>
  <si>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</si>
  <si>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</si>
  <si>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</si>
  <si>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</si>
  <si>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</si>
  <si>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</si>
  <si>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</si>
  <si>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</si>
  <si>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</si>
  <si>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</si>
  <si>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</si>
  <si>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</si>
  <si>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</si>
  <si>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</si>
  <si>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</si>
  <si>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</si>
  <si>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</si>
  <si>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</si>
  <si>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</si>
  <si>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</si>
  <si>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</si>
  <si>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</si>
  <si>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</si>
  <si>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</si>
  <si>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</si>
  <si>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</si>
  <si>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</si>
  <si>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</si>
  <si>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</si>
  <si>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</si>
  <si>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</si>
  <si>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</si>
  <si>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</si>
  <si>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</si>
  <si>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</si>
  <si>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</si>
  <si>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</si>
  <si>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</si>
  <si>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</si>
  <si>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</si>
  <si>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</si>
  <si>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</si>
  <si>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</si>
  <si>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</si>
  <si>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</si>
  <si>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</si>
  <si>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</si>
  <si>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</si>
  <si>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</si>
  <si>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</si>
  <si>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</si>
  <si>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</si>
  <si>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</si>
  <si>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</si>
  <si>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</si>
  <si>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</si>
  <si>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</si>
  <si>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</si>
  <si>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</si>
  <si>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</si>
  <si>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</si>
  <si>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</si>
  <si>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</si>
  <si>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</si>
  <si>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</si>
  <si>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</si>
  <si>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</si>
  <si>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</si>
  <si>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</si>
  <si>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</si>
  <si>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</si>
  <si>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</si>
  <si>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</si>
  <si>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</si>
  <si>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</si>
  <si>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</si>
  <si>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</si>
  <si>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</si>
  <si>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</si>
  <si>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</si>
  <si>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</si>
  <si>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</si>
  <si>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</si>
  <si>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</si>
  <si>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</si>
  <si>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</si>
  <si>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</si>
  <si>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</si>
  <si>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</si>
  <si>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</si>
  <si>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</si>
  <si>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</si>
  <si>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</si>
  <si>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</si>
  <si>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</si>
  <si>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</si>
  <si>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</si>
  <si>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</si>
  <si>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</si>
  <si>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</si>
  <si>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</si>
  <si>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</si>
  <si>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</si>
  <si>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</si>
  <si>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</si>
  <si>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</si>
  <si>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</si>
  <si>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</si>
  <si>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</si>
  <si>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</si>
  <si>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</si>
  <si>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</si>
  <si>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</si>
  <si>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</si>
  <si>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</si>
  <si>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</si>
  <si>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</si>
  <si>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</si>
  <si>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</si>
  <si>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</si>
  <si>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</si>
  <si>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</si>
  <si>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</si>
  <si>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</si>
  <si>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</si>
  <si>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</si>
  <si>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</si>
  <si>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</si>
  <si>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</si>
  <si>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</si>
  <si>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</si>
  <si>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</si>
  <si>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</si>
  <si>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</si>
  <si>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</si>
  <si>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</si>
  <si>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</si>
  <si>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</si>
  <si>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</si>
  <si>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</si>
  <si>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</si>
  <si>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</si>
  <si>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</si>
  <si>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</si>
  <si>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</si>
  <si>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</si>
  <si>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</si>
  <si>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</si>
  <si>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</si>
  <si>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</si>
  <si>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</si>
  <si>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</si>
  <si>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</si>
  <si>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</si>
  <si>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</si>
  <si>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</si>
  <si>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</si>
  <si>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</si>
  <si>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</si>
  <si>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</si>
  <si>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</si>
  <si>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</si>
  <si>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</si>
  <si>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</si>
  <si>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</si>
  <si>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</si>
  <si>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</si>
  <si>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</si>
  <si>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</si>
  <si>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</si>
  <si>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</si>
  <si>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</si>
  <si>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</si>
  <si>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</si>
  <si>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</si>
  <si>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</si>
  <si>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</si>
  <si>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</si>
  <si>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</si>
  <si>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</si>
  <si>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</si>
  <si>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</si>
  <si>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</si>
  <si>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</si>
  <si>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</si>
  <si>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</si>
  <si>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</si>
  <si>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</si>
  <si>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</si>
  <si>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</si>
  <si>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</si>
  <si>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</si>
  <si>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</si>
  <si>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</si>
  <si>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</si>
  <si>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</si>
  <si>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</si>
  <si>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</si>
  <si>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</si>
  <si>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</si>
  <si>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</si>
  <si>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</si>
  <si>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</si>
  <si>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</si>
  <si>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</si>
  <si>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</si>
  <si>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</si>
  <si>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</si>
  <si>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</si>
  <si>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</si>
  <si>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</si>
  <si>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</si>
  <si>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</si>
  <si>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</si>
  <si>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</si>
  <si>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</si>
  <si>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</si>
  <si>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</si>
  <si>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</si>
  <si>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</si>
  <si>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</si>
  <si>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</si>
  <si>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</si>
  <si>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</si>
  <si>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</si>
  <si>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</si>
  <si>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</si>
  <si>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</si>
  <si>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</si>
  <si>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</si>
  <si>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</si>
  <si>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</si>
  <si>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</si>
  <si>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</si>
  <si>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</si>
  <si>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</si>
  <si>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</si>
  <si>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</si>
  <si>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</si>
  <si>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</si>
  <si>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</si>
  <si>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</si>
  <si>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</si>
  <si>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</si>
  <si>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</si>
  <si>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</si>
  <si>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</si>
  <si>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</si>
  <si>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</si>
  <si>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</si>
  <si>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</si>
  <si>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</si>
  <si>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</si>
  <si>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</si>
  <si>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</si>
  <si>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</si>
  <si>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</si>
  <si>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</si>
  <si>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</si>
  <si>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</si>
  <si>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</si>
  <si>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</si>
  <si>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</si>
  <si>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</si>
  <si>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</si>
  <si>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</si>
  <si>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</si>
  <si>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</si>
  <si>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</si>
  <si>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</si>
  <si>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</si>
  <si>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</si>
  <si>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</si>
  <si>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</si>
  <si>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</si>
  <si>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</si>
  <si>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</si>
  <si>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</si>
  <si>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</si>
  <si>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</si>
  <si>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</si>
  <si>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</si>
  <si>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</si>
  <si>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</si>
  <si>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</si>
  <si>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</si>
  <si>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</si>
  <si>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</si>
  <si>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</si>
  <si>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</si>
  <si>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</si>
  <si>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</si>
  <si>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</si>
  <si>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</si>
  <si>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</si>
  <si>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</si>
  <si>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</si>
  <si>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</si>
  <si>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</si>
  <si>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</si>
  <si>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</si>
  <si>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</si>
  <si>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</si>
  <si>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</si>
  <si>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</si>
  <si>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</si>
  <si>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</si>
  <si>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</si>
  <si>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</si>
  <si>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</si>
  <si>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</si>
  <si>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</si>
  <si>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</si>
  <si>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</si>
  <si>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</si>
  <si>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</si>
  <si>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</si>
  <si>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</si>
  <si>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</si>
  <si>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</si>
  <si>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</si>
  <si>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</si>
  <si>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</si>
  <si>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</si>
  <si>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</si>
  <si>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</si>
  <si>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</si>
  <si>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</si>
  <si>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</si>
  <si>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</si>
  <si>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</si>
  <si>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</si>
  <si>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</si>
  <si>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</si>
  <si>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</si>
  <si>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</si>
  <si>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</si>
  <si>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</si>
  <si>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</si>
  <si>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</si>
  <si>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</si>
  <si>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</si>
  <si>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</si>
  <si>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</si>
  <si>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</si>
  <si>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</si>
  <si>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</si>
  <si>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</si>
  <si>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</si>
  <si>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</si>
  <si>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</si>
  <si>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</si>
  <si>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</si>
  <si>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</si>
  <si>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</si>
  <si>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</si>
  <si>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</si>
  <si>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</si>
  <si>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</si>
  <si>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</si>
  <si>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</si>
  <si>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</si>
  <si>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</si>
  <si>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</si>
  <si>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</si>
  <si>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</si>
  <si>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</si>
  <si>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</si>
  <si>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</si>
  <si>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</si>
  <si>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</si>
  <si>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</si>
  <si>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</si>
  <si>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</si>
  <si>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</si>
  <si>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</si>
  <si>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</si>
  <si>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</si>
  <si>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</si>
  <si>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</si>
  <si>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</si>
  <si>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</si>
  <si>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</si>
  <si>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</si>
  <si>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</si>
  <si>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</si>
  <si>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</si>
  <si>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</si>
  <si>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</si>
  <si>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</si>
  <si>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</si>
  <si>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</si>
  <si>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</si>
  <si>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</si>
  <si>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</si>
  <si>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</si>
  <si>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</si>
  <si>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</si>
  <si>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</si>
  <si>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</si>
  <si>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</si>
  <si>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</si>
  <si>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</si>
  <si>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</si>
  <si>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</si>
  <si>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</si>
  <si>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</si>
  <si>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</si>
  <si>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</si>
  <si>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</si>
  <si>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</si>
  <si>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</si>
  <si>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</si>
  <si>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</si>
  <si>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</si>
  <si>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</si>
  <si>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</si>
  <si>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</si>
  <si>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</si>
  <si>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</si>
  <si>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</si>
  <si>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</si>
  <si>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</si>
  <si>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</si>
  <si>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</si>
  <si>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</si>
  <si>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</si>
  <si>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</si>
  <si>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</si>
  <si>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</si>
  <si>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</si>
  <si>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</si>
  <si>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</si>
  <si>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</si>
  <si>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</si>
  <si>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</si>
  <si>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</si>
  <si>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</si>
  <si>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</si>
  <si>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</si>
  <si>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</si>
  <si>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</si>
  <si>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</si>
  <si>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</si>
  <si>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</si>
  <si>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</si>
  <si>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</si>
  <si>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</si>
  <si>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</si>
  <si>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</si>
  <si>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</si>
  <si>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</si>
  <si>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</si>
  <si>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</si>
  <si>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</si>
  <si>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</si>
  <si>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</si>
  <si>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</si>
  <si>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</si>
  <si>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</si>
  <si>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</si>
  <si>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</si>
  <si>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</si>
  <si>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</si>
  <si>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</si>
  <si>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</si>
  <si>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</si>
  <si>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</si>
  <si>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</si>
  <si>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</si>
  <si>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</si>
  <si>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</si>
  <si>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</si>
  <si>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</si>
  <si>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</si>
  <si>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</si>
  <si>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</si>
  <si>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</si>
  <si>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</si>
  <si>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</si>
  <si>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</si>
  <si>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</si>
  <si>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</si>
  <si>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</si>
  <si>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</si>
  <si>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</si>
  <si>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</si>
  <si>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</si>
  <si>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</si>
  <si>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</si>
  <si>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</si>
  <si>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</si>
  <si>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</si>
  <si>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</si>
  <si>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</si>
  <si>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</si>
  <si>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</si>
  <si>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</si>
  <si>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</si>
  <si>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</si>
  <si>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</si>
  <si>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</si>
  <si>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</si>
  <si>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</si>
  <si>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</si>
  <si>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</si>
  <si>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</si>
  <si>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</si>
  <si>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</si>
  <si>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</si>
  <si>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</si>
  <si>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</si>
  <si>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</si>
  <si>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</si>
  <si>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</si>
  <si>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</si>
  <si>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</si>
  <si>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</si>
  <si>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</si>
  <si>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</si>
  <si>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</si>
  <si>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</si>
  <si>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</si>
  <si>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</si>
  <si>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</si>
  <si>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</si>
  <si>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</si>
  <si>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</si>
  <si>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</si>
  <si>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</si>
  <si>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</si>
  <si>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</si>
  <si>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</si>
  <si>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</si>
  <si>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</si>
  <si>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</si>
  <si>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</si>
  <si>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</si>
  <si>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</si>
  <si>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</si>
  <si>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</si>
  <si>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</si>
  <si>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</si>
  <si>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</si>
  <si>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</si>
  <si>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</si>
  <si>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</si>
  <si>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</si>
  <si>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</si>
  <si>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</si>
  <si>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</si>
  <si>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</si>
  <si>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</si>
  <si>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</si>
  <si>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</si>
  <si>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</si>
  <si>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</si>
  <si>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</si>
  <si>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</si>
  <si>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</si>
  <si>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</si>
  <si>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</si>
  <si>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</si>
  <si>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</si>
  <si>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</si>
  <si>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</si>
  <si>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</si>
  <si>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</si>
  <si>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</si>
  <si>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</si>
  <si>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</si>
  <si>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</si>
  <si>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</si>
  <si>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</si>
  <si>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</si>
  <si>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</si>
  <si>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</si>
  <si>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</si>
  <si>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</si>
  <si>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</si>
  <si>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</si>
  <si>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</si>
  <si>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</si>
  <si>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</si>
  <si>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</si>
  <si>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</si>
  <si>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</si>
  <si>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</si>
  <si>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</si>
  <si>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</si>
  <si>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</si>
  <si>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</si>
  <si>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</si>
  <si>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</si>
  <si>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</si>
  <si>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</si>
  <si>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</si>
  <si>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</si>
  <si>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</si>
  <si>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</si>
  <si>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</si>
  <si>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</si>
  <si>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</si>
  <si>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</si>
  <si>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</si>
  <si>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</si>
  <si>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</si>
  <si>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</si>
  <si>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</si>
  <si>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</si>
  <si>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</si>
  <si>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</si>
  <si>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</si>
  <si>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</si>
  <si>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</si>
  <si>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</si>
  <si>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</si>
  <si>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</si>
  <si>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</si>
  <si>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</si>
  <si>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saját bevételek 2018.</t>
  </si>
  <si>
    <t>H/III/8 Letétre, megőrzésre, fedezetkezelésre átvett pénzeszközök, biztosítékok</t>
  </si>
  <si>
    <t>saját bevételek 2019.</t>
  </si>
  <si>
    <t>08 Felhalmozási célú támogatások eredményszemléletű bevételei</t>
  </si>
  <si>
    <t>09        Különféle egyéb eredményszemléletű bevételek</t>
  </si>
  <si>
    <t>10        Anyagköltség</t>
  </si>
  <si>
    <t>11        Igénybe vett szolgáltatások értéke</t>
  </si>
  <si>
    <t>13        Eladott (közvetített) szolgáltatások értéke</t>
  </si>
  <si>
    <t>12       Eladott áruk beszerzési értéke</t>
  </si>
  <si>
    <t>14        Bérköltség</t>
  </si>
  <si>
    <t>15        Személyi jellegű egyéb kifizetések</t>
  </si>
  <si>
    <t>16        Bérjárulékok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</si>
  <si>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</si>
  <si>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</si>
  <si>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</si>
  <si>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</si>
  <si>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</si>
  <si>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</si>
  <si>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</si>
  <si>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</si>
  <si>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</si>
  <si>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</si>
  <si>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</si>
  <si>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</si>
  <si>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</si>
  <si>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Támogatások, kölcsönök nyújtása és törlesztése 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</si>
  <si>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</si>
  <si>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</si>
  <si>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</si>
  <si>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</si>
  <si>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mérlege (Ft)</t>
  </si>
  <si>
    <t>eredeti ei</t>
  </si>
  <si>
    <t>tény</t>
  </si>
  <si>
    <t>Lakástámogatások</t>
  </si>
  <si>
    <t>TOP-5.3.1-16 Helyi ideintitás és kohézió</t>
  </si>
  <si>
    <t xml:space="preserve"> </t>
  </si>
  <si>
    <t>Előző időszak (2018. év)</t>
  </si>
  <si>
    <t>Tárgyi időszak (2019. év)</t>
  </si>
  <si>
    <t>Tárgyidőszak (2019. év)</t>
  </si>
  <si>
    <t>Tömörd Község Önkormányzat 2020. évi zárszámadása</t>
  </si>
  <si>
    <t>,</t>
  </si>
  <si>
    <t>1. melléklet a 3/2021. (V.28.) számú önkormányzati rendelethez</t>
  </si>
  <si>
    <t>1. tábla</t>
  </si>
  <si>
    <t>2. tábla</t>
  </si>
  <si>
    <t>1. melléklet a 2/2021. (V.28.) számú önkormányzati rendelethez</t>
  </si>
  <si>
    <t>3. tábla</t>
  </si>
  <si>
    <t>4. tábla</t>
  </si>
  <si>
    <t>5. tábla</t>
  </si>
  <si>
    <t>6. tábla</t>
  </si>
  <si>
    <t>7. tábla</t>
  </si>
  <si>
    <t>8. tábla</t>
  </si>
  <si>
    <t>9. tábla</t>
  </si>
  <si>
    <t>10. tábla</t>
  </si>
  <si>
    <t>11. tábla</t>
  </si>
  <si>
    <t>12. tábla</t>
  </si>
  <si>
    <t>13. tábla</t>
  </si>
  <si>
    <t>14. tábla</t>
  </si>
  <si>
    <t>15. tábla</t>
  </si>
  <si>
    <t>16. tábla</t>
  </si>
  <si>
    <t>17. tábla</t>
  </si>
  <si>
    <t>18.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</si>
</sst>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0__"/>
    <numFmt numFmtId="17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25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7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5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75" fontId="10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4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2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17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75" fontId="5" fillId="7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23" fillId="7" borderId="1" xfId="0" applyFont="1" applyFill="1" applyBorder="1"/>
    <xf numFmtId="0" fontId="24" fillId="5" borderId="1" xfId="0" applyFont="1" applyFill="1" applyBorder="1"/>
    <xf numFmtId="0" fontId="24" fillId="9" borderId="1" xfId="0" applyFont="1" applyFill="1" applyBorder="1"/>
    <xf numFmtId="0" fontId="21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32" fillId="0" borderId="0" xfId="0" applyFont="1" applyBorder="1"/>
    <xf numFmtId="0" fontId="32" fillId="0" borderId="0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1" fillId="0" borderId="0" xfId="0" applyFont="1" applyBorder="1"/>
    <xf numFmtId="0" fontId="21" fillId="0" borderId="0" xfId="0" applyFont="1" applyBorder="1" applyAlignment="1"/>
    <xf numFmtId="0" fontId="3" fillId="0" borderId="0" xfId="0" applyFont="1" applyFill="1" applyBorder="1" applyAlignment="1">
      <alignment vertical="center" wrapText="1"/>
    </xf>
    <xf numFmtId="0" fontId="32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32" fillId="0" borderId="1" xfId="0" applyFont="1" applyBorder="1" applyAlignment="1">
      <alignment horizontal="center"/>
    </xf>
    <xf numFmtId="3" fontId="0" fillId="0" borderId="0" xfId="0" applyNumberFormat="1"/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0" xfId="0" applyNumberFormat="1" applyFont="1"/>
    <xf numFmtId="3" fontId="4" fillId="0" borderId="1" xfId="0" applyNumberFormat="1" applyFont="1" applyBorder="1"/>
    <xf numFmtId="3" fontId="4" fillId="5" borderId="1" xfId="0" applyNumberFormat="1" applyFont="1" applyFill="1" applyBorder="1"/>
    <xf numFmtId="3" fontId="4" fillId="9" borderId="1" xfId="0" applyNumberFormat="1" applyFont="1" applyFill="1" applyBorder="1"/>
    <xf numFmtId="3" fontId="4" fillId="7" borderId="1" xfId="0" applyNumberFormat="1" applyFont="1" applyFill="1" applyBorder="1"/>
    <xf numFmtId="3" fontId="28" fillId="0" borderId="1" xfId="0" applyNumberFormat="1" applyFont="1" applyBorder="1"/>
    <xf numFmtId="3" fontId="28" fillId="5" borderId="1" xfId="0" applyNumberFormat="1" applyFont="1" applyFill="1" applyBorder="1"/>
    <xf numFmtId="3" fontId="28" fillId="0" borderId="0" xfId="0" applyNumberFormat="1" applyFont="1"/>
    <xf numFmtId="3" fontId="19" fillId="0" borderId="0" xfId="0" applyNumberFormat="1" applyFont="1"/>
    <xf numFmtId="3" fontId="32" fillId="0" borderId="1" xfId="0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/>
    <xf numFmtId="3" fontId="28" fillId="0" borderId="0" xfId="0" applyNumberFormat="1" applyFont="1" applyBorder="1"/>
    <xf numFmtId="3" fontId="4" fillId="8" borderId="1" xfId="0" applyNumberFormat="1" applyFont="1" applyFill="1" applyBorder="1"/>
    <xf numFmtId="3" fontId="7" fillId="0" borderId="1" xfId="2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  <xf numFmtId="3" fontId="4" fillId="2" borderId="1" xfId="0" applyNumberFormat="1" applyFont="1" applyFill="1" applyBorder="1"/>
    <xf numFmtId="3" fontId="4" fillId="0" borderId="1" xfId="0" applyNumberFormat="1" applyFont="1" applyFill="1" applyBorder="1" applyAlignment="1">
      <alignment horizontal="left" vertical="center"/>
    </xf>
    <xf numFmtId="3" fontId="39" fillId="0" borderId="0" xfId="0" applyNumberFormat="1" applyFont="1"/>
    <xf numFmtId="3" fontId="39" fillId="0" borderId="1" xfId="0" applyNumberFormat="1" applyFont="1" applyBorder="1"/>
    <xf numFmtId="3" fontId="40" fillId="0" borderId="0" xfId="0" applyNumberFormat="1" applyFont="1" applyAlignment="1">
      <alignment horizontal="center"/>
    </xf>
    <xf numFmtId="3" fontId="3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6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/>
    </xf>
    <xf numFmtId="3" fontId="41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4" fillId="9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7" borderId="1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left" vertical="center"/>
    </xf>
    <xf numFmtId="3" fontId="32" fillId="0" borderId="1" xfId="0" applyNumberFormat="1" applyFont="1" applyBorder="1"/>
    <xf numFmtId="0" fontId="18" fillId="0" borderId="0" xfId="0" applyFont="1"/>
    <xf numFmtId="0" fontId="32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1" xfId="0" applyFont="1" applyBorder="1"/>
    <xf numFmtId="0" fontId="21" fillId="0" borderId="0" xfId="0" applyFont="1" applyAlignment="1">
      <alignment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174" fontId="4" fillId="0" borderId="1" xfId="0" applyNumberFormat="1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wrapText="1"/>
    </xf>
    <xf numFmtId="0" fontId="23" fillId="8" borderId="1" xfId="0" applyFont="1" applyFill="1" applyBorder="1" applyAlignment="1">
      <alignment wrapText="1"/>
    </xf>
    <xf numFmtId="0" fontId="23" fillId="9" borderId="1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38" fillId="6" borderId="1" xfId="0" applyFont="1" applyFill="1" applyBorder="1" applyAlignment="1">
      <alignment wrapText="1"/>
    </xf>
    <xf numFmtId="3" fontId="3" fillId="4" borderId="1" xfId="0" applyNumberFormat="1" applyFont="1" applyFill="1" applyBorder="1"/>
    <xf numFmtId="3" fontId="3" fillId="2" borderId="1" xfId="0" applyNumberFormat="1" applyFont="1" applyFill="1" applyBorder="1"/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2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6" fillId="7" borderId="2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3" fillId="0" borderId="7" xfId="0" applyFont="1" applyFill="1" applyBorder="1" applyAlignment="1">
      <alignment horizontal="center" vertical="center"/>
    </xf>
    <xf numFmtId="3" fontId="32" fillId="0" borderId="2" xfId="0" applyNumberFormat="1" applyFont="1" applyBorder="1" applyAlignment="1">
      <alignment horizontal="center" wrapText="1"/>
    </xf>
    <xf numFmtId="3" fontId="32" fillId="0" borderId="6" xfId="0" applyNumberFormat="1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7" xfId="0" applyFont="1" applyBorder="1" applyAlignment="1"/>
    <xf numFmtId="0" fontId="0" fillId="0" borderId="8" xfId="0" applyBorder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1028700</xdr:colOff>
      <xdr:row>107</xdr:row>
      <xdr:rowOff>185737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781AC859-2620-4957-87FE-6227BE028DF7}"/>
            </a:ext>
          </a:extLst>
        </xdr:cNvPr>
        <xdr:cNvSpPr txBox="1"/>
      </xdr:nvSpPr>
      <xdr:spPr>
        <a:xfrm>
          <a:off x="8458200" y="23988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njt.hu/cgi_bin/njt_doc.cgi?docid=139876.24347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zoomScaleNormal="100" workbookViewId="0">
      <selection activeCell="A2" sqref="A2:D2"/>
    </sheetView>
  </sheetViews>
  <sheetFormatPr defaultRowHeight="15" x14ac:dyDescent="0.25"/>
  <cols>
    <col min="1" max="1" width="71.7109375" customWidth="1"/>
    <col min="2" max="4" width="15.7109375" style="113" customWidth="1"/>
  </cols>
  <sheetData>
    <row r="1" spans="1:9" ht="18" x14ac:dyDescent="0.25">
      <c r="A1" s="189" t="s">
        <v>867</v>
      </c>
      <c r="B1" s="189"/>
      <c r="C1" s="189"/>
      <c r="D1" s="189"/>
    </row>
    <row r="2" spans="1:9" ht="15.75" x14ac:dyDescent="0.3">
      <c r="A2" s="222" t="s">
        <v>868</v>
      </c>
      <c r="B2" s="222"/>
      <c r="C2" s="222"/>
      <c r="D2" s="222"/>
    </row>
    <row r="3" spans="1:9" ht="18" x14ac:dyDescent="0.25">
      <c r="A3" s="189" t="s">
        <v>865</v>
      </c>
      <c r="B3" s="189"/>
      <c r="C3" s="189"/>
      <c r="D3" s="189"/>
    </row>
    <row r="4" spans="1:9" ht="50.25" customHeight="1" x14ac:dyDescent="0.25">
      <c r="A4" s="188" t="s">
        <v>583</v>
      </c>
      <c r="B4" s="188"/>
      <c r="C4" s="188"/>
      <c r="D4" s="188"/>
    </row>
    <row r="6" spans="1:9" x14ac:dyDescent="0.25">
      <c r="A6" s="27"/>
      <c r="B6" s="137" t="s">
        <v>750</v>
      </c>
      <c r="C6" s="137" t="s">
        <v>768</v>
      </c>
      <c r="D6" s="138" t="s">
        <v>769</v>
      </c>
      <c r="E6" s="4"/>
      <c r="F6" s="4"/>
      <c r="G6" s="4"/>
      <c r="H6" s="4"/>
      <c r="I6" s="4"/>
    </row>
    <row r="7" spans="1:9" ht="15.75" x14ac:dyDescent="0.3">
      <c r="A7" s="34" t="s">
        <v>129</v>
      </c>
      <c r="B7" s="119">
        <v>7524480</v>
      </c>
      <c r="C7" s="119">
        <v>8320738</v>
      </c>
      <c r="D7" s="119">
        <v>8247073</v>
      </c>
      <c r="E7" s="4"/>
      <c r="F7" s="4"/>
      <c r="G7" s="4"/>
      <c r="H7" s="4"/>
      <c r="I7" s="4"/>
    </row>
    <row r="8" spans="1:9" ht="15.75" x14ac:dyDescent="0.3">
      <c r="A8" s="34" t="s">
        <v>130</v>
      </c>
      <c r="B8" s="119">
        <v>1316889</v>
      </c>
      <c r="C8" s="119">
        <v>1316889</v>
      </c>
      <c r="D8" s="119">
        <v>1257305</v>
      </c>
      <c r="E8" s="4"/>
      <c r="F8" s="4"/>
      <c r="G8" s="4"/>
      <c r="H8" s="4"/>
      <c r="I8" s="4"/>
    </row>
    <row r="9" spans="1:9" ht="15.75" x14ac:dyDescent="0.3">
      <c r="A9" s="34" t="s">
        <v>131</v>
      </c>
      <c r="B9" s="119">
        <v>14240000</v>
      </c>
      <c r="C9" s="119">
        <v>17691800</v>
      </c>
      <c r="D9" s="119">
        <v>12932634</v>
      </c>
      <c r="E9" s="4"/>
      <c r="F9" s="4"/>
      <c r="G9" s="4"/>
      <c r="H9" s="4"/>
      <c r="I9" s="4"/>
    </row>
    <row r="10" spans="1:9" ht="15.75" x14ac:dyDescent="0.3">
      <c r="A10" s="34" t="s">
        <v>132</v>
      </c>
      <c r="B10" s="119">
        <v>1788000</v>
      </c>
      <c r="C10" s="119">
        <v>2180000</v>
      </c>
      <c r="D10" s="119">
        <v>1930200</v>
      </c>
      <c r="E10" s="4"/>
      <c r="F10" s="4"/>
      <c r="G10" s="4"/>
      <c r="H10" s="4"/>
      <c r="I10" s="4"/>
    </row>
    <row r="11" spans="1:9" ht="15.75" x14ac:dyDescent="0.3">
      <c r="A11" s="34" t="s">
        <v>133</v>
      </c>
      <c r="B11" s="119">
        <v>54490165</v>
      </c>
      <c r="C11" s="119">
        <v>34786969</v>
      </c>
      <c r="D11" s="119">
        <v>1799600</v>
      </c>
      <c r="E11" s="4"/>
      <c r="F11" s="4"/>
      <c r="G11" s="4"/>
      <c r="H11" s="4"/>
      <c r="I11" s="4"/>
    </row>
    <row r="12" spans="1:9" ht="15.75" x14ac:dyDescent="0.3">
      <c r="A12" s="34" t="s">
        <v>134</v>
      </c>
      <c r="B12" s="119">
        <v>2547550</v>
      </c>
      <c r="C12" s="119">
        <v>9597549</v>
      </c>
      <c r="D12" s="119">
        <v>8495667</v>
      </c>
      <c r="E12" s="4"/>
      <c r="F12" s="4"/>
      <c r="G12" s="4"/>
      <c r="H12" s="4"/>
      <c r="I12" s="4"/>
    </row>
    <row r="13" spans="1:9" ht="15.75" x14ac:dyDescent="0.3">
      <c r="A13" s="34" t="s">
        <v>135</v>
      </c>
      <c r="B13" s="119">
        <v>10202885</v>
      </c>
      <c r="C13" s="119">
        <v>17978164</v>
      </c>
      <c r="D13" s="119">
        <v>16030558</v>
      </c>
      <c r="E13" s="4"/>
      <c r="F13" s="4"/>
      <c r="G13" s="4"/>
      <c r="H13" s="4"/>
      <c r="I13" s="4"/>
    </row>
    <row r="14" spans="1:9" ht="15.75" x14ac:dyDescent="0.3">
      <c r="A14" s="34" t="s">
        <v>136</v>
      </c>
      <c r="B14" s="119">
        <v>450000</v>
      </c>
      <c r="C14" s="119">
        <v>450000</v>
      </c>
      <c r="D14" s="119"/>
      <c r="E14" s="4"/>
      <c r="F14" s="4"/>
      <c r="G14" s="4"/>
      <c r="H14" s="4"/>
      <c r="I14" s="4"/>
    </row>
    <row r="15" spans="1:9" x14ac:dyDescent="0.25">
      <c r="A15" s="35" t="s">
        <v>128</v>
      </c>
      <c r="B15" s="146">
        <f>SUM(B7:B14)</f>
        <v>92559969</v>
      </c>
      <c r="C15" s="146">
        <f>SUM(C7:C14)</f>
        <v>92322109</v>
      </c>
      <c r="D15" s="146">
        <f>SUM(D7:D14)</f>
        <v>50693037</v>
      </c>
      <c r="E15" s="4"/>
      <c r="F15" s="4"/>
      <c r="G15" s="4"/>
      <c r="H15" s="4"/>
      <c r="I15" s="4"/>
    </row>
    <row r="16" spans="1:9" x14ac:dyDescent="0.25">
      <c r="A16" s="35" t="s">
        <v>137</v>
      </c>
      <c r="B16" s="146">
        <v>727502</v>
      </c>
      <c r="C16" s="146">
        <v>727502</v>
      </c>
      <c r="D16" s="146">
        <v>727502</v>
      </c>
      <c r="E16" s="4"/>
      <c r="F16" s="4"/>
      <c r="G16" s="4"/>
      <c r="H16" s="4"/>
      <c r="I16" s="4"/>
    </row>
    <row r="17" spans="1:9" x14ac:dyDescent="0.25">
      <c r="A17" s="53" t="s">
        <v>581</v>
      </c>
      <c r="B17" s="174">
        <f>B15+B16</f>
        <v>93287471</v>
      </c>
      <c r="C17" s="174">
        <f>C15+C16</f>
        <v>93049611</v>
      </c>
      <c r="D17" s="174">
        <f>D15+D16</f>
        <v>51420539</v>
      </c>
      <c r="E17" s="4"/>
      <c r="F17" s="4"/>
      <c r="G17" s="4"/>
      <c r="H17" s="4"/>
      <c r="I17" s="4"/>
    </row>
    <row r="18" spans="1:9" ht="15.75" x14ac:dyDescent="0.3">
      <c r="A18" s="34" t="s">
        <v>139</v>
      </c>
      <c r="B18" s="119">
        <v>18187540</v>
      </c>
      <c r="C18" s="119">
        <v>18921340</v>
      </c>
      <c r="D18" s="119">
        <v>20083422</v>
      </c>
      <c r="E18" s="4"/>
      <c r="F18" s="4"/>
      <c r="G18" s="4"/>
      <c r="H18" s="4"/>
      <c r="I18" s="4"/>
    </row>
    <row r="19" spans="1:9" ht="15.75" x14ac:dyDescent="0.3">
      <c r="A19" s="34" t="s">
        <v>140</v>
      </c>
      <c r="B19" s="119"/>
      <c r="C19" s="119"/>
      <c r="D19" s="119">
        <v>3000000</v>
      </c>
      <c r="E19" s="4"/>
      <c r="F19" s="4"/>
      <c r="G19" s="4"/>
      <c r="H19" s="4"/>
      <c r="I19" s="4"/>
    </row>
    <row r="20" spans="1:9" ht="15.75" x14ac:dyDescent="0.3">
      <c r="A20" s="34" t="s">
        <v>141</v>
      </c>
      <c r="B20" s="119">
        <v>2820000</v>
      </c>
      <c r="C20" s="119">
        <v>2820000</v>
      </c>
      <c r="D20" s="119">
        <v>1045864</v>
      </c>
      <c r="E20" s="4"/>
      <c r="F20" s="4"/>
      <c r="G20" s="4"/>
      <c r="H20" s="4"/>
      <c r="I20" s="4"/>
    </row>
    <row r="21" spans="1:9" ht="15.75" x14ac:dyDescent="0.3">
      <c r="A21" s="34" t="s">
        <v>142</v>
      </c>
      <c r="B21" s="119">
        <v>670000</v>
      </c>
      <c r="C21" s="119">
        <v>670000</v>
      </c>
      <c r="D21" s="119">
        <v>4774768</v>
      </c>
      <c r="E21" s="4"/>
      <c r="F21" s="4"/>
      <c r="G21" s="4"/>
      <c r="H21" s="4"/>
      <c r="I21" s="4"/>
    </row>
    <row r="22" spans="1:9" ht="15.75" x14ac:dyDescent="0.3">
      <c r="A22" s="34" t="s">
        <v>143</v>
      </c>
      <c r="B22" s="119"/>
      <c r="C22" s="119"/>
      <c r="D22" s="119"/>
      <c r="E22" s="4"/>
      <c r="F22" s="4"/>
      <c r="G22" s="4"/>
      <c r="H22" s="4"/>
      <c r="I22" s="4"/>
    </row>
    <row r="23" spans="1:9" ht="15.75" x14ac:dyDescent="0.3">
      <c r="A23" s="34" t="s">
        <v>144</v>
      </c>
      <c r="B23" s="119"/>
      <c r="C23" s="119"/>
      <c r="D23" s="119">
        <v>40000</v>
      </c>
      <c r="E23" s="4"/>
      <c r="F23" s="4"/>
      <c r="G23" s="4"/>
      <c r="H23" s="4"/>
      <c r="I23" s="4"/>
    </row>
    <row r="24" spans="1:9" ht="15.75" x14ac:dyDescent="0.3">
      <c r="A24" s="34" t="s">
        <v>145</v>
      </c>
      <c r="B24" s="119"/>
      <c r="C24" s="119"/>
      <c r="D24" s="119">
        <v>3000000</v>
      </c>
      <c r="E24" s="4"/>
      <c r="F24" s="4"/>
      <c r="G24" s="4"/>
      <c r="H24" s="4"/>
      <c r="I24" s="4"/>
    </row>
    <row r="25" spans="1:9" x14ac:dyDescent="0.25">
      <c r="A25" s="35" t="s">
        <v>138</v>
      </c>
      <c r="B25" s="146">
        <f>SUM(B18:B24)</f>
        <v>21677540</v>
      </c>
      <c r="C25" s="146">
        <f>SUM(C18:C24)</f>
        <v>22411340</v>
      </c>
      <c r="D25" s="146">
        <f>SUM(D18:D24)</f>
        <v>31944054</v>
      </c>
      <c r="E25" s="4"/>
      <c r="F25" s="4"/>
      <c r="G25" s="4"/>
      <c r="H25" s="4"/>
      <c r="I25" s="4"/>
    </row>
    <row r="26" spans="1:9" x14ac:dyDescent="0.25">
      <c r="A26" s="35" t="s">
        <v>146</v>
      </c>
      <c r="B26" s="146">
        <v>71609931</v>
      </c>
      <c r="C26" s="146">
        <v>70638271</v>
      </c>
      <c r="D26" s="146">
        <v>71581341</v>
      </c>
      <c r="E26" s="4"/>
      <c r="F26" s="4"/>
      <c r="G26" s="4"/>
      <c r="H26" s="4"/>
      <c r="I26" s="4"/>
    </row>
    <row r="27" spans="1:9" x14ac:dyDescent="0.25">
      <c r="A27" s="53" t="s">
        <v>582</v>
      </c>
      <c r="B27" s="174">
        <f>B25+B26</f>
        <v>93287471</v>
      </c>
      <c r="C27" s="174">
        <f>C25+C26</f>
        <v>93049611</v>
      </c>
      <c r="D27" s="174">
        <f>D25+D26</f>
        <v>103525395</v>
      </c>
      <c r="E27" s="4"/>
      <c r="F27" s="4"/>
      <c r="G27" s="4"/>
      <c r="H27" s="4"/>
      <c r="I27" s="4"/>
    </row>
    <row r="28" spans="1:9" x14ac:dyDescent="0.25">
      <c r="A28" s="4"/>
      <c r="B28" s="126"/>
      <c r="C28" s="126"/>
      <c r="D28" s="126"/>
      <c r="E28" s="4"/>
      <c r="F28" s="4"/>
      <c r="G28" s="4"/>
      <c r="H28" s="4"/>
      <c r="I28" s="4"/>
    </row>
    <row r="29" spans="1:9" x14ac:dyDescent="0.25">
      <c r="A29" s="4"/>
      <c r="B29" s="126"/>
      <c r="C29" s="126"/>
      <c r="D29" s="126"/>
      <c r="E29" s="4"/>
      <c r="F29" s="4"/>
      <c r="G29" s="4"/>
      <c r="H29" s="4"/>
      <c r="I29" s="4"/>
    </row>
    <row r="30" spans="1:9" x14ac:dyDescent="0.25">
      <c r="A30" s="4"/>
      <c r="B30" s="126"/>
      <c r="C30" s="126"/>
      <c r="D30" s="126"/>
      <c r="E30" s="4"/>
      <c r="F30" s="4"/>
      <c r="G30" s="4"/>
      <c r="H30" s="4"/>
      <c r="I30" s="4"/>
    </row>
    <row r="31" spans="1:9" x14ac:dyDescent="0.25">
      <c r="A31" s="4"/>
      <c r="B31" s="126"/>
      <c r="C31" s="126"/>
      <c r="D31" s="126"/>
      <c r="E31" s="4"/>
      <c r="F31" s="4"/>
      <c r="G31" s="4"/>
      <c r="H31" s="4"/>
      <c r="I31" s="4"/>
    </row>
    <row r="32" spans="1:9" x14ac:dyDescent="0.25">
      <c r="A32" s="4"/>
      <c r="B32" s="126"/>
      <c r="C32" s="126"/>
      <c r="D32" s="126"/>
      <c r="E32" s="4"/>
      <c r="F32" s="4"/>
      <c r="G32" s="4"/>
      <c r="H32" s="4"/>
      <c r="I32" s="4"/>
    </row>
    <row r="33" spans="1:9" x14ac:dyDescent="0.25">
      <c r="A33" s="4"/>
      <c r="B33" s="126"/>
      <c r="C33" s="126"/>
      <c r="D33" s="126"/>
      <c r="E33" s="4"/>
      <c r="F33" s="4"/>
      <c r="G33" s="4"/>
      <c r="H33" s="4"/>
      <c r="I33" s="4"/>
    </row>
    <row r="34" spans="1:9" x14ac:dyDescent="0.25">
      <c r="A34" s="4"/>
      <c r="B34" s="126"/>
      <c r="C34" s="126"/>
      <c r="D34" s="126"/>
      <c r="E34" s="4"/>
      <c r="F34" s="4"/>
      <c r="G34" s="4"/>
      <c r="H34" s="4"/>
      <c r="I34" s="4"/>
    </row>
  </sheetData>
  <mergeCells count="4">
    <mergeCell ref="A4:D4"/>
    <mergeCell ref="A3:D3"/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1"/>
  <sheetViews>
    <sheetView zoomScaleNormal="100" workbookViewId="0">
      <selection activeCell="A2" sqref="A2:H2"/>
    </sheetView>
  </sheetViews>
  <sheetFormatPr defaultRowHeight="15.75" x14ac:dyDescent="0.3"/>
  <cols>
    <col min="1" max="1" width="64.5703125" customWidth="1"/>
    <col min="2" max="2" width="11" customWidth="1"/>
    <col min="3" max="3" width="14.140625" style="118" customWidth="1"/>
    <col min="4" max="4" width="15.28515625" style="118" customWidth="1"/>
    <col min="5" max="5" width="12" style="118" customWidth="1"/>
    <col min="6" max="6" width="12.140625" style="118" customWidth="1"/>
    <col min="7" max="8" width="12.85546875" style="118" customWidth="1"/>
  </cols>
  <sheetData>
    <row r="1" spans="1:8" ht="18.75" customHeight="1" x14ac:dyDescent="0.25">
      <c r="A1" s="189" t="s">
        <v>867</v>
      </c>
      <c r="B1" s="189"/>
      <c r="C1" s="189"/>
      <c r="D1" s="189"/>
      <c r="E1" s="189"/>
      <c r="F1" s="189"/>
      <c r="G1" s="189"/>
      <c r="H1" s="189"/>
    </row>
    <row r="2" spans="1:8" ht="18.75" customHeight="1" x14ac:dyDescent="0.3">
      <c r="A2" s="222" t="s">
        <v>878</v>
      </c>
      <c r="B2" s="222"/>
      <c r="C2" s="222"/>
      <c r="D2" s="222"/>
      <c r="E2" s="222"/>
      <c r="F2" s="222"/>
      <c r="G2" s="222"/>
      <c r="H2" s="222"/>
    </row>
    <row r="3" spans="1:8" ht="22.5" customHeight="1" x14ac:dyDescent="0.25">
      <c r="A3" s="192" t="s">
        <v>865</v>
      </c>
      <c r="B3" s="191"/>
      <c r="C3" s="191"/>
      <c r="D3" s="191"/>
      <c r="E3" s="208"/>
      <c r="F3" s="208"/>
      <c r="G3" s="208"/>
      <c r="H3" s="208"/>
    </row>
    <row r="4" spans="1:8" ht="48.75" customHeight="1" x14ac:dyDescent="0.25">
      <c r="A4" s="190" t="s">
        <v>849</v>
      </c>
      <c r="B4" s="191"/>
      <c r="C4" s="191"/>
      <c r="D4" s="209"/>
      <c r="E4" s="208"/>
      <c r="F4" s="208"/>
      <c r="G4" s="208"/>
      <c r="H4" s="208"/>
    </row>
    <row r="5" spans="1:8" ht="21" customHeight="1" x14ac:dyDescent="0.3">
      <c r="A5" s="51"/>
      <c r="B5" s="52"/>
      <c r="C5" s="129"/>
    </row>
    <row r="6" spans="1:8" x14ac:dyDescent="0.3">
      <c r="A6" s="4" t="s">
        <v>737</v>
      </c>
    </row>
    <row r="7" spans="1:8" ht="51.75" x14ac:dyDescent="0.25">
      <c r="A7" s="35" t="s">
        <v>712</v>
      </c>
      <c r="B7" s="3" t="s">
        <v>148</v>
      </c>
      <c r="C7" s="127" t="s">
        <v>751</v>
      </c>
      <c r="D7" s="127" t="s">
        <v>752</v>
      </c>
      <c r="E7" s="127" t="s">
        <v>45</v>
      </c>
      <c r="F7" s="127" t="s">
        <v>46</v>
      </c>
      <c r="G7" s="127" t="s">
        <v>47</v>
      </c>
      <c r="H7" s="127" t="s">
        <v>48</v>
      </c>
    </row>
    <row r="8" spans="1:8" x14ac:dyDescent="0.3">
      <c r="A8" s="12" t="s">
        <v>503</v>
      </c>
      <c r="B8" s="5" t="s">
        <v>285</v>
      </c>
      <c r="C8" s="119"/>
      <c r="D8" s="119"/>
      <c r="E8" s="119"/>
      <c r="F8" s="119"/>
      <c r="G8" s="119"/>
      <c r="H8" s="119"/>
    </row>
    <row r="9" spans="1:8" x14ac:dyDescent="0.3">
      <c r="A9" s="18" t="s">
        <v>286</v>
      </c>
      <c r="B9" s="18" t="s">
        <v>285</v>
      </c>
      <c r="C9" s="119"/>
      <c r="D9" s="119"/>
      <c r="E9" s="119"/>
      <c r="F9" s="119"/>
      <c r="G9" s="119"/>
      <c r="H9" s="119"/>
    </row>
    <row r="10" spans="1:8" x14ac:dyDescent="0.3">
      <c r="A10" s="18" t="s">
        <v>287</v>
      </c>
      <c r="B10" s="18" t="s">
        <v>285</v>
      </c>
      <c r="C10" s="119"/>
      <c r="D10" s="119"/>
      <c r="E10" s="119"/>
      <c r="F10" s="119"/>
      <c r="G10" s="119"/>
      <c r="H10" s="119"/>
    </row>
    <row r="11" spans="1:8" ht="30" x14ac:dyDescent="0.3">
      <c r="A11" s="12" t="s">
        <v>288</v>
      </c>
      <c r="B11" s="5" t="s">
        <v>289</v>
      </c>
      <c r="C11" s="119"/>
      <c r="D11" s="119"/>
      <c r="E11" s="119"/>
      <c r="F11" s="119"/>
      <c r="G11" s="119"/>
      <c r="H11" s="119"/>
    </row>
    <row r="12" spans="1:8" x14ac:dyDescent="0.3">
      <c r="A12" s="12" t="s">
        <v>502</v>
      </c>
      <c r="B12" s="5" t="s">
        <v>290</v>
      </c>
      <c r="C12" s="119"/>
      <c r="D12" s="119"/>
      <c r="E12" s="119"/>
      <c r="F12" s="119"/>
      <c r="G12" s="119"/>
      <c r="H12" s="119"/>
    </row>
    <row r="13" spans="1:8" x14ac:dyDescent="0.3">
      <c r="A13" s="18" t="s">
        <v>286</v>
      </c>
      <c r="B13" s="18" t="s">
        <v>290</v>
      </c>
      <c r="C13" s="119"/>
      <c r="D13" s="119"/>
      <c r="E13" s="119"/>
      <c r="F13" s="119"/>
      <c r="G13" s="119"/>
      <c r="H13" s="119"/>
    </row>
    <row r="14" spans="1:8" x14ac:dyDescent="0.3">
      <c r="A14" s="18" t="s">
        <v>287</v>
      </c>
      <c r="B14" s="18" t="s">
        <v>291</v>
      </c>
      <c r="C14" s="119"/>
      <c r="D14" s="119"/>
      <c r="E14" s="119"/>
      <c r="F14" s="119"/>
      <c r="G14" s="119"/>
      <c r="H14" s="119"/>
    </row>
    <row r="15" spans="1:8" x14ac:dyDescent="0.3">
      <c r="A15" s="11" t="s">
        <v>501</v>
      </c>
      <c r="B15" s="7" t="s">
        <v>292</v>
      </c>
      <c r="C15" s="119"/>
      <c r="D15" s="119"/>
      <c r="E15" s="119"/>
      <c r="F15" s="119"/>
      <c r="G15" s="119"/>
      <c r="H15" s="119"/>
    </row>
    <row r="16" spans="1:8" x14ac:dyDescent="0.3">
      <c r="A16" s="20" t="s">
        <v>506</v>
      </c>
      <c r="B16" s="5" t="s">
        <v>293</v>
      </c>
      <c r="C16" s="119"/>
      <c r="D16" s="119"/>
      <c r="E16" s="119"/>
      <c r="F16" s="119"/>
      <c r="G16" s="119"/>
      <c r="H16" s="119"/>
    </row>
    <row r="17" spans="1:8" x14ac:dyDescent="0.3">
      <c r="A17" s="18" t="s">
        <v>294</v>
      </c>
      <c r="B17" s="18" t="s">
        <v>293</v>
      </c>
      <c r="C17" s="119"/>
      <c r="D17" s="119"/>
      <c r="E17" s="119"/>
      <c r="F17" s="119"/>
      <c r="G17" s="119"/>
      <c r="H17" s="119"/>
    </row>
    <row r="18" spans="1:8" x14ac:dyDescent="0.3">
      <c r="A18" s="18" t="s">
        <v>295</v>
      </c>
      <c r="B18" s="18" t="s">
        <v>293</v>
      </c>
      <c r="C18" s="119"/>
      <c r="D18" s="119"/>
      <c r="E18" s="119"/>
      <c r="F18" s="119"/>
      <c r="G18" s="119"/>
      <c r="H18" s="119"/>
    </row>
    <row r="19" spans="1:8" x14ac:dyDescent="0.3">
      <c r="A19" s="20" t="s">
        <v>507</v>
      </c>
      <c r="B19" s="5" t="s">
        <v>296</v>
      </c>
      <c r="C19" s="119"/>
      <c r="D19" s="119"/>
      <c r="E19" s="119"/>
      <c r="F19" s="119"/>
      <c r="G19" s="119"/>
      <c r="H19" s="119"/>
    </row>
    <row r="20" spans="1:8" x14ac:dyDescent="0.3">
      <c r="A20" s="18" t="s">
        <v>287</v>
      </c>
      <c r="B20" s="18" t="s">
        <v>296</v>
      </c>
      <c r="C20" s="119"/>
      <c r="D20" s="119"/>
      <c r="E20" s="119"/>
      <c r="F20" s="119"/>
      <c r="G20" s="119"/>
      <c r="H20" s="119"/>
    </row>
    <row r="21" spans="1:8" x14ac:dyDescent="0.3">
      <c r="A21" s="13" t="s">
        <v>297</v>
      </c>
      <c r="B21" s="5" t="s">
        <v>298</v>
      </c>
      <c r="C21" s="119"/>
      <c r="D21" s="119"/>
      <c r="E21" s="119"/>
      <c r="F21" s="119"/>
      <c r="G21" s="119"/>
      <c r="H21" s="119"/>
    </row>
    <row r="22" spans="1:8" x14ac:dyDescent="0.3">
      <c r="A22" s="13" t="s">
        <v>508</v>
      </c>
      <c r="B22" s="5" t="s">
        <v>299</v>
      </c>
      <c r="C22" s="119"/>
      <c r="D22" s="119"/>
      <c r="E22" s="119"/>
      <c r="F22" s="119"/>
      <c r="G22" s="119"/>
      <c r="H22" s="119"/>
    </row>
    <row r="23" spans="1:8" x14ac:dyDescent="0.3">
      <c r="A23" s="18" t="s">
        <v>295</v>
      </c>
      <c r="B23" s="18" t="s">
        <v>299</v>
      </c>
      <c r="C23" s="119"/>
      <c r="D23" s="119"/>
      <c r="E23" s="119"/>
      <c r="F23" s="119"/>
      <c r="G23" s="119"/>
      <c r="H23" s="119"/>
    </row>
    <row r="24" spans="1:8" x14ac:dyDescent="0.3">
      <c r="A24" s="18" t="s">
        <v>287</v>
      </c>
      <c r="B24" s="18" t="s">
        <v>299</v>
      </c>
      <c r="C24" s="119"/>
      <c r="D24" s="119"/>
      <c r="E24" s="119"/>
      <c r="F24" s="119"/>
      <c r="G24" s="119"/>
      <c r="H24" s="119"/>
    </row>
    <row r="25" spans="1:8" x14ac:dyDescent="0.3">
      <c r="A25" s="21" t="s">
        <v>504</v>
      </c>
      <c r="B25" s="7" t="s">
        <v>300</v>
      </c>
      <c r="C25" s="119"/>
      <c r="D25" s="119"/>
      <c r="E25" s="119"/>
      <c r="F25" s="119"/>
      <c r="G25" s="119"/>
      <c r="H25" s="119"/>
    </row>
    <row r="26" spans="1:8" x14ac:dyDescent="0.3">
      <c r="A26" s="20" t="s">
        <v>301</v>
      </c>
      <c r="B26" s="5" t="s">
        <v>302</v>
      </c>
      <c r="C26" s="119"/>
      <c r="D26" s="119"/>
      <c r="E26" s="119"/>
      <c r="F26" s="119"/>
      <c r="G26" s="119"/>
      <c r="H26" s="119"/>
    </row>
    <row r="27" spans="1:8" x14ac:dyDescent="0.3">
      <c r="A27" s="20" t="s">
        <v>303</v>
      </c>
      <c r="B27" s="5" t="s">
        <v>304</v>
      </c>
      <c r="C27" s="119">
        <v>727502</v>
      </c>
      <c r="D27" s="119"/>
      <c r="E27" s="119">
        <v>727502</v>
      </c>
      <c r="F27" s="119"/>
      <c r="G27" s="119">
        <v>727502</v>
      </c>
      <c r="H27" s="119"/>
    </row>
    <row r="28" spans="1:8" x14ac:dyDescent="0.3">
      <c r="A28" s="20" t="s">
        <v>307</v>
      </c>
      <c r="B28" s="5" t="s">
        <v>308</v>
      </c>
      <c r="C28" s="119"/>
      <c r="D28" s="119"/>
      <c r="E28" s="119"/>
      <c r="F28" s="119"/>
      <c r="G28" s="119"/>
      <c r="H28" s="119"/>
    </row>
    <row r="29" spans="1:8" x14ac:dyDescent="0.3">
      <c r="A29" s="20" t="s">
        <v>309</v>
      </c>
      <c r="B29" s="5" t="s">
        <v>310</v>
      </c>
      <c r="C29" s="119"/>
      <c r="D29" s="119"/>
      <c r="E29" s="119"/>
      <c r="F29" s="119"/>
      <c r="G29" s="119"/>
      <c r="H29" s="119"/>
    </row>
    <row r="30" spans="1:8" x14ac:dyDescent="0.3">
      <c r="A30" s="20" t="s">
        <v>311</v>
      </c>
      <c r="B30" s="5" t="s">
        <v>312</v>
      </c>
      <c r="C30" s="119"/>
      <c r="D30" s="119"/>
      <c r="E30" s="119"/>
      <c r="F30" s="119"/>
      <c r="G30" s="119"/>
      <c r="H30" s="119"/>
    </row>
    <row r="31" spans="1:8" x14ac:dyDescent="0.3">
      <c r="A31" s="90" t="s">
        <v>505</v>
      </c>
      <c r="B31" s="91" t="s">
        <v>313</v>
      </c>
      <c r="C31" s="120">
        <f t="shared" ref="C31:H31" si="0">SUM(C27:C30)</f>
        <v>727502</v>
      </c>
      <c r="D31" s="120">
        <f t="shared" si="0"/>
        <v>0</v>
      </c>
      <c r="E31" s="120">
        <f t="shared" si="0"/>
        <v>727502</v>
      </c>
      <c r="F31" s="120">
        <f t="shared" si="0"/>
        <v>0</v>
      </c>
      <c r="G31" s="120">
        <f t="shared" si="0"/>
        <v>727502</v>
      </c>
      <c r="H31" s="120">
        <f t="shared" si="0"/>
        <v>0</v>
      </c>
    </row>
    <row r="32" spans="1:8" x14ac:dyDescent="0.3">
      <c r="A32" s="20" t="s">
        <v>314</v>
      </c>
      <c r="B32" s="5" t="s">
        <v>315</v>
      </c>
      <c r="C32" s="119"/>
      <c r="D32" s="119"/>
      <c r="E32" s="119"/>
      <c r="F32" s="119"/>
      <c r="G32" s="119"/>
      <c r="H32" s="119"/>
    </row>
    <row r="33" spans="1:8" x14ac:dyDescent="0.3">
      <c r="A33" s="12" t="s">
        <v>316</v>
      </c>
      <c r="B33" s="5" t="s">
        <v>317</v>
      </c>
      <c r="C33" s="119"/>
      <c r="D33" s="119"/>
      <c r="E33" s="119"/>
      <c r="F33" s="119"/>
      <c r="G33" s="119"/>
      <c r="H33" s="119"/>
    </row>
    <row r="34" spans="1:8" x14ac:dyDescent="0.3">
      <c r="A34" s="20" t="s">
        <v>509</v>
      </c>
      <c r="B34" s="5" t="s">
        <v>318</v>
      </c>
      <c r="C34" s="119"/>
      <c r="D34" s="119"/>
      <c r="E34" s="119"/>
      <c r="F34" s="119"/>
      <c r="G34" s="119"/>
      <c r="H34" s="119"/>
    </row>
    <row r="35" spans="1:8" x14ac:dyDescent="0.3">
      <c r="A35" s="18" t="s">
        <v>287</v>
      </c>
      <c r="B35" s="18" t="s">
        <v>318</v>
      </c>
      <c r="C35" s="119"/>
      <c r="D35" s="119"/>
      <c r="E35" s="119"/>
      <c r="F35" s="119"/>
      <c r="G35" s="119"/>
      <c r="H35" s="119"/>
    </row>
    <row r="36" spans="1:8" x14ac:dyDescent="0.3">
      <c r="A36" s="20" t="s">
        <v>510</v>
      </c>
      <c r="B36" s="5" t="s">
        <v>319</v>
      </c>
      <c r="C36" s="119"/>
      <c r="D36" s="119"/>
      <c r="E36" s="119"/>
      <c r="F36" s="119"/>
      <c r="G36" s="119"/>
      <c r="H36" s="119"/>
    </row>
    <row r="37" spans="1:8" x14ac:dyDescent="0.3">
      <c r="A37" s="18" t="s">
        <v>320</v>
      </c>
      <c r="B37" s="18" t="s">
        <v>319</v>
      </c>
      <c r="C37" s="119"/>
      <c r="D37" s="119"/>
      <c r="E37" s="119"/>
      <c r="F37" s="119"/>
      <c r="G37" s="119"/>
      <c r="H37" s="119"/>
    </row>
    <row r="38" spans="1:8" x14ac:dyDescent="0.3">
      <c r="A38" s="18" t="s">
        <v>321</v>
      </c>
      <c r="B38" s="18" t="s">
        <v>319</v>
      </c>
      <c r="C38" s="119"/>
      <c r="D38" s="119"/>
      <c r="E38" s="119"/>
      <c r="F38" s="119"/>
      <c r="G38" s="119"/>
      <c r="H38" s="119"/>
    </row>
    <row r="39" spans="1:8" x14ac:dyDescent="0.3">
      <c r="A39" s="18" t="s">
        <v>322</v>
      </c>
      <c r="B39" s="18" t="s">
        <v>319</v>
      </c>
      <c r="C39" s="119"/>
      <c r="D39" s="119"/>
      <c r="E39" s="119"/>
      <c r="F39" s="119"/>
      <c r="G39" s="119"/>
      <c r="H39" s="119"/>
    </row>
    <row r="40" spans="1:8" x14ac:dyDescent="0.3">
      <c r="A40" s="18" t="s">
        <v>287</v>
      </c>
      <c r="B40" s="18" t="s">
        <v>319</v>
      </c>
      <c r="C40" s="119"/>
      <c r="D40" s="119"/>
      <c r="E40" s="119"/>
      <c r="F40" s="119"/>
      <c r="G40" s="119"/>
      <c r="H40" s="119"/>
    </row>
    <row r="41" spans="1:8" x14ac:dyDescent="0.3">
      <c r="A41" s="90" t="s">
        <v>511</v>
      </c>
      <c r="B41" s="91" t="s">
        <v>323</v>
      </c>
      <c r="C41" s="120"/>
      <c r="D41" s="120"/>
      <c r="E41" s="120"/>
      <c r="F41" s="120"/>
      <c r="G41" s="120"/>
      <c r="H41" s="120"/>
    </row>
    <row r="44" spans="1:8" ht="51.75" x14ac:dyDescent="0.25">
      <c r="A44" s="35" t="s">
        <v>712</v>
      </c>
      <c r="B44" s="3" t="s">
        <v>148</v>
      </c>
      <c r="C44" s="127" t="s">
        <v>751</v>
      </c>
      <c r="D44" s="127" t="s">
        <v>752</v>
      </c>
      <c r="E44" s="127" t="s">
        <v>45</v>
      </c>
      <c r="F44" s="127" t="s">
        <v>46</v>
      </c>
      <c r="G44" s="127" t="s">
        <v>47</v>
      </c>
      <c r="H44" s="127" t="s">
        <v>48</v>
      </c>
    </row>
    <row r="45" spans="1:8" x14ac:dyDescent="0.3">
      <c r="A45" s="20" t="s">
        <v>575</v>
      </c>
      <c r="B45" s="5" t="s">
        <v>413</v>
      </c>
      <c r="C45" s="119"/>
      <c r="D45" s="119"/>
      <c r="E45" s="119"/>
      <c r="F45" s="119"/>
      <c r="G45" s="119"/>
      <c r="H45" s="119"/>
    </row>
    <row r="46" spans="1:8" x14ac:dyDescent="0.3">
      <c r="A46" s="41" t="s">
        <v>286</v>
      </c>
      <c r="B46" s="41" t="s">
        <v>413</v>
      </c>
      <c r="C46" s="119"/>
      <c r="D46" s="119"/>
      <c r="E46" s="119"/>
      <c r="F46" s="119"/>
      <c r="G46" s="119"/>
      <c r="H46" s="119"/>
    </row>
    <row r="47" spans="1:8" ht="30" x14ac:dyDescent="0.3">
      <c r="A47" s="12" t="s">
        <v>414</v>
      </c>
      <c r="B47" s="5" t="s">
        <v>415</v>
      </c>
      <c r="C47" s="119"/>
      <c r="D47" s="119"/>
      <c r="E47" s="119"/>
      <c r="F47" s="119"/>
      <c r="G47" s="119"/>
      <c r="H47" s="119"/>
    </row>
    <row r="48" spans="1:8" x14ac:dyDescent="0.3">
      <c r="A48" s="20" t="s">
        <v>624</v>
      </c>
      <c r="B48" s="5" t="s">
        <v>416</v>
      </c>
      <c r="C48" s="119"/>
      <c r="D48" s="119"/>
      <c r="E48" s="119"/>
      <c r="F48" s="119"/>
      <c r="G48" s="119"/>
      <c r="H48" s="119"/>
    </row>
    <row r="49" spans="1:8" x14ac:dyDescent="0.3">
      <c r="A49" s="41" t="s">
        <v>286</v>
      </c>
      <c r="B49" s="41" t="s">
        <v>416</v>
      </c>
      <c r="C49" s="119"/>
      <c r="D49" s="119"/>
      <c r="E49" s="119"/>
      <c r="F49" s="119"/>
      <c r="G49" s="119"/>
      <c r="H49" s="119"/>
    </row>
    <row r="50" spans="1:8" x14ac:dyDescent="0.3">
      <c r="A50" s="11" t="s">
        <v>595</v>
      </c>
      <c r="B50" s="7" t="s">
        <v>417</v>
      </c>
      <c r="C50" s="119"/>
      <c r="D50" s="119"/>
      <c r="E50" s="119"/>
      <c r="F50" s="119"/>
      <c r="G50" s="119"/>
      <c r="H50" s="119"/>
    </row>
    <row r="51" spans="1:8" x14ac:dyDescent="0.3">
      <c r="A51" s="12" t="s">
        <v>625</v>
      </c>
      <c r="B51" s="5" t="s">
        <v>418</v>
      </c>
      <c r="C51" s="119"/>
      <c r="D51" s="119"/>
      <c r="E51" s="119"/>
      <c r="F51" s="119"/>
      <c r="G51" s="119"/>
      <c r="H51" s="119"/>
    </row>
    <row r="52" spans="1:8" x14ac:dyDescent="0.3">
      <c r="A52" s="41" t="s">
        <v>294</v>
      </c>
      <c r="B52" s="41" t="s">
        <v>418</v>
      </c>
      <c r="C52" s="119"/>
      <c r="D52" s="119"/>
      <c r="E52" s="119"/>
      <c r="F52" s="119"/>
      <c r="G52" s="119"/>
      <c r="H52" s="119"/>
    </row>
    <row r="53" spans="1:8" x14ac:dyDescent="0.3">
      <c r="A53" s="20" t="s">
        <v>419</v>
      </c>
      <c r="B53" s="5" t="s">
        <v>420</v>
      </c>
      <c r="C53" s="119"/>
      <c r="D53" s="119"/>
      <c r="E53" s="119"/>
      <c r="F53" s="119"/>
      <c r="G53" s="119"/>
      <c r="H53" s="119"/>
    </row>
    <row r="54" spans="1:8" x14ac:dyDescent="0.3">
      <c r="A54" s="13" t="s">
        <v>626</v>
      </c>
      <c r="B54" s="5" t="s">
        <v>421</v>
      </c>
      <c r="C54" s="119"/>
      <c r="D54" s="119"/>
      <c r="E54" s="119"/>
      <c r="F54" s="119"/>
      <c r="G54" s="119"/>
      <c r="H54" s="119"/>
    </row>
    <row r="55" spans="1:8" x14ac:dyDescent="0.3">
      <c r="A55" s="41" t="s">
        <v>295</v>
      </c>
      <c r="B55" s="41" t="s">
        <v>421</v>
      </c>
      <c r="C55" s="119"/>
      <c r="D55" s="119"/>
      <c r="E55" s="119"/>
      <c r="F55" s="119"/>
      <c r="G55" s="119"/>
      <c r="H55" s="119"/>
    </row>
    <row r="56" spans="1:8" x14ac:dyDescent="0.3">
      <c r="A56" s="20" t="s">
        <v>422</v>
      </c>
      <c r="B56" s="5" t="s">
        <v>423</v>
      </c>
      <c r="C56" s="119"/>
      <c r="D56" s="119"/>
      <c r="E56" s="119"/>
      <c r="F56" s="119"/>
      <c r="G56" s="119"/>
      <c r="H56" s="119"/>
    </row>
    <row r="57" spans="1:8" x14ac:dyDescent="0.3">
      <c r="A57" s="21" t="s">
        <v>596</v>
      </c>
      <c r="B57" s="7" t="s">
        <v>424</v>
      </c>
      <c r="C57" s="119"/>
      <c r="D57" s="119"/>
      <c r="E57" s="119"/>
      <c r="F57" s="119"/>
      <c r="G57" s="119"/>
      <c r="H57" s="119"/>
    </row>
    <row r="58" spans="1:8" x14ac:dyDescent="0.3">
      <c r="A58" s="21" t="s">
        <v>428</v>
      </c>
      <c r="B58" s="7" t="s">
        <v>429</v>
      </c>
      <c r="C58" s="119"/>
      <c r="D58" s="119"/>
      <c r="E58" s="119"/>
      <c r="F58" s="119"/>
      <c r="G58" s="119"/>
      <c r="H58" s="119"/>
    </row>
    <row r="59" spans="1:8" x14ac:dyDescent="0.3">
      <c r="A59" s="21" t="s">
        <v>430</v>
      </c>
      <c r="B59" s="7" t="s">
        <v>431</v>
      </c>
      <c r="C59" s="119"/>
      <c r="D59" s="119"/>
      <c r="E59" s="119"/>
      <c r="F59" s="119"/>
      <c r="G59" s="119"/>
      <c r="H59" s="119"/>
    </row>
    <row r="60" spans="1:8" x14ac:dyDescent="0.3">
      <c r="A60" s="21" t="s">
        <v>434</v>
      </c>
      <c r="B60" s="7" t="s">
        <v>435</v>
      </c>
      <c r="C60" s="119"/>
      <c r="D60" s="119"/>
      <c r="E60" s="119"/>
      <c r="F60" s="119"/>
      <c r="G60" s="119"/>
      <c r="H60" s="119"/>
    </row>
    <row r="61" spans="1:8" x14ac:dyDescent="0.3">
      <c r="A61" s="11" t="s">
        <v>736</v>
      </c>
      <c r="B61" s="7" t="s">
        <v>436</v>
      </c>
      <c r="C61" s="119"/>
      <c r="D61" s="119"/>
      <c r="E61" s="119"/>
      <c r="F61" s="119"/>
      <c r="G61" s="119"/>
      <c r="H61" s="119"/>
    </row>
    <row r="62" spans="1:8" x14ac:dyDescent="0.3">
      <c r="A62" s="15" t="s">
        <v>437</v>
      </c>
      <c r="B62" s="7" t="s">
        <v>436</v>
      </c>
      <c r="C62" s="119"/>
      <c r="D62" s="119"/>
      <c r="E62" s="119"/>
      <c r="F62" s="119"/>
      <c r="G62" s="119"/>
      <c r="H62" s="119"/>
    </row>
    <row r="63" spans="1:8" x14ac:dyDescent="0.3">
      <c r="A63" s="92" t="s">
        <v>598</v>
      </c>
      <c r="B63" s="93" t="s">
        <v>438</v>
      </c>
      <c r="C63" s="121"/>
      <c r="D63" s="121"/>
      <c r="E63" s="121"/>
      <c r="F63" s="121"/>
      <c r="G63" s="121"/>
      <c r="H63" s="121"/>
    </row>
    <row r="64" spans="1:8" x14ac:dyDescent="0.3">
      <c r="A64" s="12" t="s">
        <v>439</v>
      </c>
      <c r="B64" s="5" t="s">
        <v>440</v>
      </c>
      <c r="C64" s="119"/>
      <c r="D64" s="119"/>
      <c r="E64" s="119"/>
      <c r="F64" s="119"/>
      <c r="G64" s="119"/>
      <c r="H64" s="119"/>
    </row>
    <row r="65" spans="1:8" x14ac:dyDescent="0.3">
      <c r="A65" s="13" t="s">
        <v>441</v>
      </c>
      <c r="B65" s="5" t="s">
        <v>442</v>
      </c>
      <c r="C65" s="119"/>
      <c r="D65" s="119"/>
      <c r="E65" s="119"/>
      <c r="F65" s="119"/>
      <c r="G65" s="119"/>
      <c r="H65" s="119"/>
    </row>
    <row r="66" spans="1:8" x14ac:dyDescent="0.3">
      <c r="A66" s="20" t="s">
        <v>443</v>
      </c>
      <c r="B66" s="5" t="s">
        <v>444</v>
      </c>
      <c r="C66" s="119"/>
      <c r="D66" s="119"/>
      <c r="E66" s="119"/>
      <c r="F66" s="119"/>
      <c r="G66" s="119"/>
      <c r="H66" s="119"/>
    </row>
    <row r="67" spans="1:8" x14ac:dyDescent="0.3">
      <c r="A67" s="20" t="s">
        <v>580</v>
      </c>
      <c r="B67" s="5" t="s">
        <v>445</v>
      </c>
      <c r="C67" s="119"/>
      <c r="D67" s="119"/>
      <c r="E67" s="119"/>
      <c r="F67" s="119"/>
      <c r="G67" s="119"/>
      <c r="H67" s="119"/>
    </row>
    <row r="68" spans="1:8" x14ac:dyDescent="0.3">
      <c r="A68" s="41" t="s">
        <v>320</v>
      </c>
      <c r="B68" s="41" t="s">
        <v>445</v>
      </c>
      <c r="C68" s="119"/>
      <c r="D68" s="119"/>
      <c r="E68" s="119"/>
      <c r="F68" s="119"/>
      <c r="G68" s="119"/>
      <c r="H68" s="119"/>
    </row>
    <row r="69" spans="1:8" x14ac:dyDescent="0.3">
      <c r="A69" s="41" t="s">
        <v>321</v>
      </c>
      <c r="B69" s="41" t="s">
        <v>445</v>
      </c>
      <c r="C69" s="119"/>
      <c r="D69" s="119"/>
      <c r="E69" s="119"/>
      <c r="F69" s="119"/>
      <c r="G69" s="119"/>
      <c r="H69" s="119"/>
    </row>
    <row r="70" spans="1:8" x14ac:dyDescent="0.3">
      <c r="A70" s="42" t="s">
        <v>322</v>
      </c>
      <c r="B70" s="42" t="s">
        <v>445</v>
      </c>
      <c r="C70" s="119"/>
      <c r="D70" s="119"/>
      <c r="E70" s="119"/>
      <c r="F70" s="119"/>
      <c r="G70" s="119"/>
      <c r="H70" s="119"/>
    </row>
    <row r="71" spans="1:8" x14ac:dyDescent="0.3">
      <c r="A71" s="94" t="s">
        <v>599</v>
      </c>
      <c r="B71" s="93" t="s">
        <v>446</v>
      </c>
      <c r="C71" s="121"/>
      <c r="D71" s="121"/>
      <c r="E71" s="121"/>
      <c r="F71" s="121"/>
      <c r="G71" s="121"/>
      <c r="H71" s="121"/>
    </row>
  </sheetData>
  <mergeCells count="4">
    <mergeCell ref="A3:H3"/>
    <mergeCell ref="A4:H4"/>
    <mergeCell ref="A1:H1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32"/>
  <sheetViews>
    <sheetView zoomScaleNormal="100" workbookViewId="0">
      <selection activeCell="A2" sqref="A2:E2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6" ht="18" x14ac:dyDescent="0.25">
      <c r="A1" s="189" t="s">
        <v>867</v>
      </c>
      <c r="B1" s="189"/>
      <c r="C1" s="189"/>
      <c r="D1" s="189"/>
      <c r="E1" s="189"/>
    </row>
    <row r="2" spans="1:6" ht="15.75" x14ac:dyDescent="0.3">
      <c r="A2" s="222" t="s">
        <v>879</v>
      </c>
      <c r="B2" s="222"/>
      <c r="C2" s="222"/>
      <c r="D2" s="222"/>
      <c r="E2" s="222"/>
    </row>
    <row r="3" spans="1:6" ht="23.25" customHeight="1" x14ac:dyDescent="0.25">
      <c r="A3" s="192" t="s">
        <v>865</v>
      </c>
      <c r="B3" s="191"/>
      <c r="C3" s="191"/>
      <c r="D3" s="191"/>
      <c r="E3" s="191"/>
    </row>
    <row r="4" spans="1:6" ht="25.5" customHeight="1" x14ac:dyDescent="0.25">
      <c r="A4" s="210" t="s">
        <v>850</v>
      </c>
      <c r="B4" s="191"/>
      <c r="C4" s="191"/>
      <c r="D4" s="191"/>
      <c r="E4" s="191"/>
    </row>
    <row r="5" spans="1:6" ht="21.75" customHeight="1" x14ac:dyDescent="0.25">
      <c r="A5" s="60"/>
      <c r="B5" s="52"/>
      <c r="C5" s="52"/>
      <c r="D5" s="52"/>
      <c r="E5" s="52"/>
    </row>
    <row r="6" spans="1:6" ht="20.25" customHeight="1" x14ac:dyDescent="0.25">
      <c r="A6" s="4" t="s">
        <v>737</v>
      </c>
    </row>
    <row r="7" spans="1:6" x14ac:dyDescent="0.25">
      <c r="A7" s="211" t="s">
        <v>712</v>
      </c>
      <c r="B7" s="201" t="s">
        <v>148</v>
      </c>
      <c r="C7" s="213" t="s">
        <v>748</v>
      </c>
      <c r="D7" s="214"/>
      <c r="E7" s="215"/>
    </row>
    <row r="8" spans="1:6" ht="30.75" customHeight="1" x14ac:dyDescent="0.25">
      <c r="A8" s="202"/>
      <c r="B8" s="212"/>
      <c r="C8" s="112" t="s">
        <v>750</v>
      </c>
      <c r="D8" s="70" t="s">
        <v>768</v>
      </c>
      <c r="E8" s="112" t="s">
        <v>769</v>
      </c>
    </row>
    <row r="9" spans="1:6" ht="30" x14ac:dyDescent="0.3">
      <c r="A9" s="56" t="s">
        <v>746</v>
      </c>
      <c r="B9" s="5" t="s">
        <v>306</v>
      </c>
      <c r="C9" s="119"/>
      <c r="D9" s="119"/>
      <c r="E9" s="119"/>
    </row>
    <row r="10" spans="1:6" ht="30" x14ac:dyDescent="0.3">
      <c r="A10" s="56" t="s">
        <v>747</v>
      </c>
      <c r="B10" s="5" t="s">
        <v>306</v>
      </c>
      <c r="C10" s="119"/>
      <c r="D10" s="119"/>
      <c r="E10" s="119"/>
    </row>
    <row r="11" spans="1:6" ht="18.75" customHeight="1" x14ac:dyDescent="0.3">
      <c r="A11" s="35" t="s">
        <v>749</v>
      </c>
      <c r="B11" s="35"/>
      <c r="C11" s="119"/>
      <c r="D11" s="119"/>
      <c r="E11" s="119"/>
    </row>
    <row r="13" spans="1:6" x14ac:dyDescent="0.25">
      <c r="A13" s="23"/>
      <c r="B13" s="23"/>
      <c r="C13" s="23"/>
      <c r="D13" s="23"/>
      <c r="E13" s="23"/>
      <c r="F13" s="23"/>
    </row>
    <row r="14" spans="1:6" x14ac:dyDescent="0.25">
      <c r="A14" s="107"/>
      <c r="B14" s="108"/>
      <c r="C14" s="109"/>
      <c r="D14" s="110"/>
      <c r="E14" s="110"/>
      <c r="F14" s="23"/>
    </row>
    <row r="15" spans="1:6" x14ac:dyDescent="0.25">
      <c r="A15" s="110"/>
      <c r="B15" s="111"/>
      <c r="C15" s="102"/>
      <c r="D15" s="103"/>
      <c r="E15" s="102"/>
      <c r="F15" s="23"/>
    </row>
    <row r="16" spans="1:6" x14ac:dyDescent="0.25">
      <c r="A16" s="104"/>
      <c r="B16" s="105"/>
      <c r="C16" s="23"/>
      <c r="D16" s="23"/>
      <c r="E16" s="23"/>
      <c r="F16" s="23"/>
    </row>
    <row r="17" spans="1:6" x14ac:dyDescent="0.25">
      <c r="A17" s="104"/>
      <c r="B17" s="105"/>
      <c r="C17" s="23"/>
      <c r="D17" s="23"/>
      <c r="E17" s="23"/>
      <c r="F17" s="23"/>
    </row>
    <row r="18" spans="1:6" ht="21" customHeight="1" x14ac:dyDescent="0.25">
      <c r="A18" s="106"/>
      <c r="B18" s="106"/>
      <c r="C18" s="23"/>
      <c r="D18" s="23"/>
      <c r="E18" s="23"/>
      <c r="F18" s="23"/>
    </row>
    <row r="19" spans="1:6" x14ac:dyDescent="0.25">
      <c r="A19" s="23"/>
      <c r="B19" s="23"/>
      <c r="C19" s="23"/>
      <c r="D19" s="23"/>
      <c r="E19" s="23"/>
      <c r="F19" s="23"/>
    </row>
    <row r="20" spans="1:6" x14ac:dyDescent="0.25">
      <c r="A20" s="23"/>
      <c r="B20" s="23"/>
      <c r="C20" s="23"/>
      <c r="D20" s="23"/>
      <c r="E20" s="23"/>
      <c r="F20" s="23"/>
    </row>
    <row r="21" spans="1:6" x14ac:dyDescent="0.25">
      <c r="A21" s="107"/>
      <c r="B21" s="108"/>
      <c r="C21" s="109"/>
      <c r="D21" s="110"/>
      <c r="E21" s="110"/>
      <c r="F21" s="23"/>
    </row>
    <row r="22" spans="1:6" x14ac:dyDescent="0.25">
      <c r="A22" s="110"/>
      <c r="B22" s="111"/>
      <c r="C22" s="102"/>
      <c r="D22" s="103"/>
      <c r="E22" s="102"/>
      <c r="F22" s="23"/>
    </row>
    <row r="23" spans="1:6" x14ac:dyDescent="0.25">
      <c r="A23" s="104"/>
      <c r="B23" s="105"/>
      <c r="C23" s="23"/>
      <c r="D23" s="23"/>
      <c r="E23" s="23"/>
      <c r="F23" s="23"/>
    </row>
    <row r="24" spans="1:6" x14ac:dyDescent="0.25">
      <c r="A24" s="104"/>
      <c r="B24" s="105"/>
      <c r="C24" s="23"/>
      <c r="D24" s="23"/>
      <c r="E24" s="23"/>
      <c r="F24" s="23"/>
    </row>
    <row r="25" spans="1:6" ht="22.5" customHeight="1" x14ac:dyDescent="0.25">
      <c r="A25" s="106"/>
      <c r="B25" s="106"/>
      <c r="C25" s="23"/>
      <c r="D25" s="23"/>
      <c r="E25" s="23"/>
      <c r="F25" s="23"/>
    </row>
    <row r="26" spans="1:6" x14ac:dyDescent="0.25">
      <c r="A26" s="23"/>
      <c r="B26" s="23"/>
      <c r="C26" s="23"/>
      <c r="D26" s="23"/>
      <c r="E26" s="23"/>
      <c r="F26" s="23"/>
    </row>
    <row r="27" spans="1:6" x14ac:dyDescent="0.25">
      <c r="A27" s="23"/>
      <c r="B27" s="23"/>
      <c r="C27" s="23"/>
      <c r="D27" s="23"/>
      <c r="E27" s="23"/>
      <c r="F27" s="23"/>
    </row>
    <row r="28" spans="1:6" x14ac:dyDescent="0.25">
      <c r="A28" s="107"/>
      <c r="B28" s="108"/>
      <c r="C28" s="109"/>
      <c r="D28" s="110"/>
      <c r="E28" s="110"/>
      <c r="F28" s="23"/>
    </row>
    <row r="29" spans="1:6" x14ac:dyDescent="0.25">
      <c r="A29" s="110"/>
      <c r="B29" s="111"/>
      <c r="C29" s="102"/>
      <c r="D29" s="103"/>
      <c r="E29" s="102"/>
      <c r="F29" s="23"/>
    </row>
    <row r="30" spans="1:6" x14ac:dyDescent="0.25">
      <c r="A30" s="104"/>
      <c r="B30" s="105"/>
      <c r="C30" s="106"/>
      <c r="D30" s="106"/>
      <c r="E30" s="106"/>
      <c r="F30" s="23"/>
    </row>
    <row r="31" spans="1:6" x14ac:dyDescent="0.25">
      <c r="A31" s="104"/>
      <c r="B31" s="105"/>
      <c r="C31" s="106"/>
      <c r="D31" s="106"/>
      <c r="E31" s="106"/>
      <c r="F31" s="23"/>
    </row>
    <row r="32" spans="1:6" ht="21" customHeight="1" x14ac:dyDescent="0.25">
      <c r="A32" s="106"/>
      <c r="B32" s="106"/>
      <c r="C32" s="23"/>
      <c r="D32" s="23"/>
      <c r="E32" s="23"/>
      <c r="F32" s="23"/>
    </row>
  </sheetData>
  <mergeCells count="7">
    <mergeCell ref="A1:E1"/>
    <mergeCell ref="A3:E3"/>
    <mergeCell ref="A4:E4"/>
    <mergeCell ref="A7:A8"/>
    <mergeCell ref="B7:B8"/>
    <mergeCell ref="C7:E7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1"/>
  <sheetViews>
    <sheetView zoomScaleNormal="100" workbookViewId="0">
      <selection activeCell="A2" sqref="A2:E2"/>
    </sheetView>
  </sheetViews>
  <sheetFormatPr defaultRowHeight="15.75" x14ac:dyDescent="0.3"/>
  <cols>
    <col min="1" max="1" width="82.42578125" customWidth="1"/>
    <col min="3" max="3" width="12.42578125" style="150" customWidth="1"/>
    <col min="4" max="4" width="13.5703125" style="150" customWidth="1"/>
    <col min="5" max="5" width="12.42578125" style="150" customWidth="1"/>
  </cols>
  <sheetData>
    <row r="1" spans="1:5" ht="18" x14ac:dyDescent="0.25">
      <c r="A1" s="189" t="s">
        <v>867</v>
      </c>
      <c r="B1" s="189"/>
      <c r="C1" s="189"/>
      <c r="D1" s="189"/>
      <c r="E1" s="189"/>
    </row>
    <row r="2" spans="1:5" x14ac:dyDescent="0.3">
      <c r="A2" s="222" t="s">
        <v>880</v>
      </c>
      <c r="B2" s="222"/>
      <c r="C2" s="222"/>
      <c r="D2" s="222"/>
      <c r="E2" s="222"/>
    </row>
    <row r="3" spans="1:5" ht="28.5" customHeight="1" x14ac:dyDescent="0.25">
      <c r="A3" s="192" t="s">
        <v>865</v>
      </c>
      <c r="B3" s="193"/>
      <c r="C3" s="193"/>
      <c r="D3" s="208"/>
      <c r="E3" s="208"/>
    </row>
    <row r="4" spans="1:5" ht="27" customHeight="1" x14ac:dyDescent="0.25">
      <c r="A4" s="190" t="s">
        <v>861</v>
      </c>
      <c r="B4" s="188"/>
      <c r="C4" s="188"/>
      <c r="D4" s="208"/>
      <c r="E4" s="208"/>
    </row>
    <row r="5" spans="1:5" ht="18.75" customHeight="1" x14ac:dyDescent="0.3">
      <c r="A5" s="60"/>
      <c r="B5" s="62"/>
      <c r="C5" s="149"/>
    </row>
    <row r="6" spans="1:5" ht="23.25" customHeight="1" x14ac:dyDescent="0.3">
      <c r="A6" s="4" t="s">
        <v>737</v>
      </c>
    </row>
    <row r="7" spans="1:5" ht="26.25" x14ac:dyDescent="0.25">
      <c r="A7" s="35" t="s">
        <v>712</v>
      </c>
      <c r="B7" s="3" t="s">
        <v>148</v>
      </c>
      <c r="C7" s="144" t="s">
        <v>750</v>
      </c>
      <c r="D7" s="127" t="s">
        <v>768</v>
      </c>
      <c r="E7" s="144" t="s">
        <v>769</v>
      </c>
    </row>
    <row r="8" spans="1:5" x14ac:dyDescent="0.3">
      <c r="A8" s="185" t="s">
        <v>457</v>
      </c>
      <c r="B8" s="5" t="s">
        <v>225</v>
      </c>
      <c r="C8" s="148">
        <v>0</v>
      </c>
      <c r="D8" s="186">
        <v>32000</v>
      </c>
      <c r="E8" s="148">
        <v>0</v>
      </c>
    </row>
    <row r="9" spans="1:5" x14ac:dyDescent="0.3">
      <c r="A9" s="12" t="s">
        <v>458</v>
      </c>
      <c r="B9" s="6" t="s">
        <v>227</v>
      </c>
      <c r="C9" s="148"/>
      <c r="D9" s="148"/>
      <c r="E9" s="148"/>
    </row>
    <row r="10" spans="1:5" x14ac:dyDescent="0.3">
      <c r="A10" s="12" t="s">
        <v>459</v>
      </c>
      <c r="B10" s="6" t="s">
        <v>227</v>
      </c>
      <c r="C10" s="148"/>
      <c r="D10" s="148"/>
      <c r="E10" s="148"/>
    </row>
    <row r="11" spans="1:5" x14ac:dyDescent="0.3">
      <c r="A11" s="12" t="s">
        <v>460</v>
      </c>
      <c r="B11" s="6" t="s">
        <v>227</v>
      </c>
      <c r="C11" s="148"/>
      <c r="D11" s="148"/>
      <c r="E11" s="148"/>
    </row>
    <row r="12" spans="1:5" x14ac:dyDescent="0.3">
      <c r="A12" s="12" t="s">
        <v>461</v>
      </c>
      <c r="B12" s="6" t="s">
        <v>227</v>
      </c>
      <c r="C12" s="148"/>
      <c r="D12" s="148"/>
      <c r="E12" s="148"/>
    </row>
    <row r="13" spans="1:5" x14ac:dyDescent="0.3">
      <c r="A13" s="13" t="s">
        <v>462</v>
      </c>
      <c r="B13" s="6" t="s">
        <v>227</v>
      </c>
      <c r="C13" s="148"/>
      <c r="D13" s="148"/>
      <c r="E13" s="148"/>
    </row>
    <row r="14" spans="1:5" x14ac:dyDescent="0.3">
      <c r="A14" s="13" t="s">
        <v>463</v>
      </c>
      <c r="B14" s="6" t="s">
        <v>227</v>
      </c>
      <c r="C14" s="148"/>
      <c r="D14" s="148"/>
      <c r="E14" s="148"/>
    </row>
    <row r="15" spans="1:5" x14ac:dyDescent="0.3">
      <c r="A15" s="15" t="s">
        <v>756</v>
      </c>
      <c r="B15" s="14" t="s">
        <v>227</v>
      </c>
      <c r="C15" s="148">
        <f>SUM(C9:C14)</f>
        <v>0</v>
      </c>
      <c r="D15" s="148">
        <f>SUM(D9:D14)</f>
        <v>0</v>
      </c>
      <c r="E15" s="148">
        <f>SUM(E9:E14)</f>
        <v>0</v>
      </c>
    </row>
    <row r="16" spans="1:5" x14ac:dyDescent="0.3">
      <c r="A16" s="12" t="s">
        <v>464</v>
      </c>
      <c r="B16" s="6" t="s">
        <v>228</v>
      </c>
      <c r="C16" s="148"/>
      <c r="D16" s="148"/>
      <c r="E16" s="148"/>
    </row>
    <row r="17" spans="1:5" x14ac:dyDescent="0.3">
      <c r="A17" s="16" t="s">
        <v>755</v>
      </c>
      <c r="B17" s="14" t="s">
        <v>228</v>
      </c>
      <c r="C17" s="148">
        <f>SUM(C16)</f>
        <v>0</v>
      </c>
      <c r="D17" s="148">
        <f>SUM(D16)</f>
        <v>0</v>
      </c>
      <c r="E17" s="148">
        <f>SUM(E16)</f>
        <v>0</v>
      </c>
    </row>
    <row r="18" spans="1:5" x14ac:dyDescent="0.3">
      <c r="A18" s="12" t="s">
        <v>465</v>
      </c>
      <c r="B18" s="6" t="s">
        <v>229</v>
      </c>
      <c r="C18" s="148"/>
      <c r="D18" s="148"/>
      <c r="E18" s="148"/>
    </row>
    <row r="19" spans="1:5" x14ac:dyDescent="0.3">
      <c r="A19" s="12" t="s">
        <v>466</v>
      </c>
      <c r="B19" s="6" t="s">
        <v>229</v>
      </c>
      <c r="C19" s="148"/>
      <c r="D19" s="148"/>
      <c r="E19" s="148"/>
    </row>
    <row r="20" spans="1:5" x14ac:dyDescent="0.3">
      <c r="A20" s="13" t="s">
        <v>467</v>
      </c>
      <c r="B20" s="6" t="s">
        <v>229</v>
      </c>
      <c r="C20" s="148"/>
      <c r="D20" s="148"/>
      <c r="E20" s="148"/>
    </row>
    <row r="21" spans="1:5" x14ac:dyDescent="0.3">
      <c r="A21" s="13" t="s">
        <v>468</v>
      </c>
      <c r="B21" s="6" t="s">
        <v>229</v>
      </c>
      <c r="C21" s="148"/>
      <c r="D21" s="148"/>
      <c r="E21" s="148"/>
    </row>
    <row r="22" spans="1:5" x14ac:dyDescent="0.3">
      <c r="A22" s="13" t="s">
        <v>469</v>
      </c>
      <c r="B22" s="6" t="s">
        <v>229</v>
      </c>
      <c r="C22" s="148"/>
      <c r="D22" s="148"/>
      <c r="E22" s="148"/>
    </row>
    <row r="23" spans="1:5" ht="30" x14ac:dyDescent="0.3">
      <c r="A23" s="17" t="s">
        <v>470</v>
      </c>
      <c r="B23" s="6" t="s">
        <v>229</v>
      </c>
      <c r="C23" s="148"/>
      <c r="D23" s="148"/>
      <c r="E23" s="148"/>
    </row>
    <row r="24" spans="1:5" x14ac:dyDescent="0.3">
      <c r="A24" s="11" t="s">
        <v>754</v>
      </c>
      <c r="B24" s="14" t="s">
        <v>229</v>
      </c>
      <c r="C24" s="148">
        <f>SUM(C18:C23)</f>
        <v>0</v>
      </c>
      <c r="D24" s="148">
        <f>SUM(D18:D23)</f>
        <v>0</v>
      </c>
      <c r="E24" s="148">
        <f>SUM(E18:E23)</f>
        <v>0</v>
      </c>
    </row>
    <row r="25" spans="1:5" x14ac:dyDescent="0.3">
      <c r="A25" s="12" t="s">
        <v>471</v>
      </c>
      <c r="B25" s="6" t="s">
        <v>230</v>
      </c>
      <c r="C25" s="148"/>
      <c r="D25" s="148"/>
      <c r="E25" s="148"/>
    </row>
    <row r="26" spans="1:5" x14ac:dyDescent="0.3">
      <c r="A26" s="12" t="s">
        <v>472</v>
      </c>
      <c r="B26" s="6" t="s">
        <v>230</v>
      </c>
      <c r="C26" s="148"/>
      <c r="D26" s="148"/>
      <c r="E26" s="148"/>
    </row>
    <row r="27" spans="1:5" x14ac:dyDescent="0.3">
      <c r="A27" s="11" t="s">
        <v>753</v>
      </c>
      <c r="B27" s="8" t="s">
        <v>230</v>
      </c>
      <c r="C27" s="148">
        <f>SUM(C25:C26)</f>
        <v>0</v>
      </c>
      <c r="D27" s="148">
        <f>SUM(D25:D26)</f>
        <v>0</v>
      </c>
      <c r="E27" s="148">
        <f>SUM(E25:E26)</f>
        <v>0</v>
      </c>
    </row>
    <row r="28" spans="1:5" x14ac:dyDescent="0.3">
      <c r="A28" s="12" t="s">
        <v>473</v>
      </c>
      <c r="B28" s="6" t="s">
        <v>231</v>
      </c>
      <c r="C28" s="148"/>
      <c r="D28" s="148"/>
      <c r="E28" s="148"/>
    </row>
    <row r="29" spans="1:5" x14ac:dyDescent="0.3">
      <c r="A29" s="12" t="s">
        <v>474</v>
      </c>
      <c r="B29" s="6" t="s">
        <v>231</v>
      </c>
      <c r="C29" s="148"/>
      <c r="D29" s="148"/>
      <c r="E29" s="148"/>
    </row>
    <row r="30" spans="1:5" x14ac:dyDescent="0.3">
      <c r="A30" s="13" t="s">
        <v>475</v>
      </c>
      <c r="B30" s="6" t="s">
        <v>231</v>
      </c>
      <c r="C30" s="148"/>
      <c r="D30" s="148"/>
      <c r="E30" s="148"/>
    </row>
    <row r="31" spans="1:5" x14ac:dyDescent="0.3">
      <c r="A31" s="13" t="s">
        <v>476</v>
      </c>
      <c r="B31" s="6" t="s">
        <v>231</v>
      </c>
      <c r="C31" s="148"/>
      <c r="D31" s="148"/>
      <c r="E31" s="148"/>
    </row>
    <row r="32" spans="1:5" x14ac:dyDescent="0.3">
      <c r="A32" s="13" t="s">
        <v>477</v>
      </c>
      <c r="B32" s="6" t="s">
        <v>231</v>
      </c>
      <c r="C32" s="148">
        <v>1788000</v>
      </c>
      <c r="D32" s="148">
        <v>2148000</v>
      </c>
      <c r="E32" s="148">
        <v>1930200</v>
      </c>
    </row>
    <row r="33" spans="1:5" x14ac:dyDescent="0.3">
      <c r="A33" s="13" t="s">
        <v>478</v>
      </c>
      <c r="B33" s="6" t="s">
        <v>231</v>
      </c>
      <c r="C33" s="148"/>
      <c r="D33" s="148"/>
      <c r="E33" s="148"/>
    </row>
    <row r="34" spans="1:5" x14ac:dyDescent="0.3">
      <c r="A34" s="13" t="s">
        <v>479</v>
      </c>
      <c r="B34" s="6" t="s">
        <v>231</v>
      </c>
      <c r="C34" s="148"/>
      <c r="D34" s="148"/>
      <c r="E34" s="148"/>
    </row>
    <row r="35" spans="1:5" x14ac:dyDescent="0.3">
      <c r="A35" s="13" t="s">
        <v>480</v>
      </c>
      <c r="B35" s="6" t="s">
        <v>231</v>
      </c>
      <c r="C35" s="148"/>
      <c r="D35" s="148"/>
      <c r="E35" s="148"/>
    </row>
    <row r="36" spans="1:5" x14ac:dyDescent="0.3">
      <c r="A36" s="13" t="s">
        <v>481</v>
      </c>
      <c r="B36" s="6" t="s">
        <v>231</v>
      </c>
      <c r="C36" s="148"/>
      <c r="D36" s="148"/>
      <c r="E36" s="148"/>
    </row>
    <row r="37" spans="1:5" x14ac:dyDescent="0.3">
      <c r="A37" s="13" t="s">
        <v>482</v>
      </c>
      <c r="B37" s="6" t="s">
        <v>231</v>
      </c>
      <c r="C37" s="148"/>
      <c r="D37" s="148"/>
      <c r="E37" s="148"/>
    </row>
    <row r="38" spans="1:5" ht="30" x14ac:dyDescent="0.3">
      <c r="A38" s="13" t="s">
        <v>483</v>
      </c>
      <c r="B38" s="6" t="s">
        <v>231</v>
      </c>
      <c r="C38" s="148"/>
      <c r="D38" s="148"/>
      <c r="E38" s="148"/>
    </row>
    <row r="39" spans="1:5" ht="30" x14ac:dyDescent="0.3">
      <c r="A39" s="13" t="s">
        <v>484</v>
      </c>
      <c r="B39" s="6" t="s">
        <v>231</v>
      </c>
      <c r="C39" s="148"/>
      <c r="D39" s="148"/>
      <c r="E39" s="148"/>
    </row>
    <row r="40" spans="1:5" x14ac:dyDescent="0.3">
      <c r="A40" s="11" t="s">
        <v>485</v>
      </c>
      <c r="B40" s="14" t="s">
        <v>231</v>
      </c>
      <c r="C40" s="148">
        <v>1788000</v>
      </c>
      <c r="D40" s="148">
        <v>2148000</v>
      </c>
      <c r="E40" s="148">
        <f>SUM(E28:E39)</f>
        <v>1930200</v>
      </c>
    </row>
    <row r="41" spans="1:5" x14ac:dyDescent="0.3">
      <c r="A41" s="95" t="s">
        <v>486</v>
      </c>
      <c r="B41" s="96" t="s">
        <v>232</v>
      </c>
      <c r="C41" s="151">
        <f>C40+C27+C24+C17+C15</f>
        <v>1788000</v>
      </c>
      <c r="D41" s="151">
        <f>D40+D27+D24+D17+D15+D8</f>
        <v>2180000</v>
      </c>
      <c r="E41" s="151">
        <f>E40+E27+E24+E17+E15+E8</f>
        <v>1930200</v>
      </c>
    </row>
  </sheetData>
  <mergeCells count="4">
    <mergeCell ref="A3:E3"/>
    <mergeCell ref="A4:E4"/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8"/>
  <sheetViews>
    <sheetView zoomScaleNormal="100" workbookViewId="0">
      <selection activeCell="A2" sqref="A2:E2"/>
    </sheetView>
  </sheetViews>
  <sheetFormatPr defaultRowHeight="15.75" x14ac:dyDescent="0.3"/>
  <cols>
    <col min="1" max="1" width="81" customWidth="1"/>
    <col min="2" max="2" width="10.85546875" customWidth="1"/>
    <col min="3" max="3" width="12.140625" style="128" customWidth="1"/>
    <col min="4" max="4" width="12.5703125" style="128" customWidth="1"/>
    <col min="5" max="5" width="12" style="128" customWidth="1"/>
  </cols>
  <sheetData>
    <row r="1" spans="1:5" ht="18" x14ac:dyDescent="0.25">
      <c r="A1" s="189" t="s">
        <v>867</v>
      </c>
      <c r="B1" s="189"/>
      <c r="C1" s="189"/>
      <c r="D1" s="189"/>
      <c r="E1" s="189"/>
    </row>
    <row r="2" spans="1:5" x14ac:dyDescent="0.3">
      <c r="A2" s="222" t="s">
        <v>881</v>
      </c>
      <c r="B2" s="222"/>
      <c r="C2" s="222"/>
      <c r="D2" s="222"/>
      <c r="E2" s="222"/>
    </row>
    <row r="3" spans="1:5" ht="27" customHeight="1" x14ac:dyDescent="0.25">
      <c r="A3" s="192" t="s">
        <v>865</v>
      </c>
      <c r="B3" s="193"/>
      <c r="C3" s="193"/>
      <c r="D3" s="208"/>
      <c r="E3" s="208"/>
    </row>
    <row r="4" spans="1:5" ht="27" customHeight="1" x14ac:dyDescent="0.25">
      <c r="A4" s="190" t="s">
        <v>851</v>
      </c>
      <c r="B4" s="191"/>
      <c r="C4" s="191"/>
      <c r="D4" s="208"/>
      <c r="E4" s="208"/>
    </row>
    <row r="5" spans="1:5" ht="19.5" customHeight="1" x14ac:dyDescent="0.3">
      <c r="A5" s="51"/>
      <c r="B5" s="52"/>
      <c r="C5" s="129"/>
    </row>
    <row r="6" spans="1:5" x14ac:dyDescent="0.3">
      <c r="A6" s="4" t="s">
        <v>737</v>
      </c>
    </row>
    <row r="7" spans="1:5" ht="26.25" x14ac:dyDescent="0.25">
      <c r="A7" s="35" t="s">
        <v>712</v>
      </c>
      <c r="B7" s="3" t="s">
        <v>148</v>
      </c>
      <c r="C7" s="144" t="s">
        <v>750</v>
      </c>
      <c r="D7" s="127" t="s">
        <v>768</v>
      </c>
      <c r="E7" s="144" t="s">
        <v>769</v>
      </c>
    </row>
    <row r="8" spans="1:5" x14ac:dyDescent="0.3">
      <c r="A8" s="13" t="s">
        <v>658</v>
      </c>
      <c r="B8" s="6" t="s">
        <v>238</v>
      </c>
      <c r="C8" s="148"/>
      <c r="D8" s="148"/>
      <c r="E8" s="148"/>
    </row>
    <row r="9" spans="1:5" x14ac:dyDescent="0.3">
      <c r="A9" s="13" t="s">
        <v>659</v>
      </c>
      <c r="B9" s="6" t="s">
        <v>238</v>
      </c>
      <c r="C9" s="148"/>
      <c r="D9" s="148"/>
      <c r="E9" s="148"/>
    </row>
    <row r="10" spans="1:5" ht="30" x14ac:dyDescent="0.3">
      <c r="A10" s="13" t="s">
        <v>660</v>
      </c>
      <c r="B10" s="6" t="s">
        <v>238</v>
      </c>
      <c r="C10" s="148"/>
      <c r="D10" s="148"/>
      <c r="E10" s="148"/>
    </row>
    <row r="11" spans="1:5" x14ac:dyDescent="0.3">
      <c r="A11" s="13" t="s">
        <v>661</v>
      </c>
      <c r="B11" s="6" t="s">
        <v>238</v>
      </c>
      <c r="C11" s="148"/>
      <c r="D11" s="148"/>
      <c r="E11" s="148"/>
    </row>
    <row r="12" spans="1:5" x14ac:dyDescent="0.3">
      <c r="A12" s="13" t="s">
        <v>662</v>
      </c>
      <c r="B12" s="6" t="s">
        <v>238</v>
      </c>
      <c r="C12" s="148"/>
      <c r="D12" s="148"/>
      <c r="E12" s="148"/>
    </row>
    <row r="13" spans="1:5" x14ac:dyDescent="0.3">
      <c r="A13" s="13" t="s">
        <v>663</v>
      </c>
      <c r="B13" s="6" t="s">
        <v>238</v>
      </c>
      <c r="C13" s="148"/>
      <c r="D13" s="148"/>
      <c r="E13" s="148"/>
    </row>
    <row r="14" spans="1:5" x14ac:dyDescent="0.3">
      <c r="A14" s="13" t="s">
        <v>664</v>
      </c>
      <c r="B14" s="6" t="s">
        <v>238</v>
      </c>
      <c r="C14" s="148"/>
      <c r="D14" s="148"/>
      <c r="E14" s="148"/>
    </row>
    <row r="15" spans="1:5" x14ac:dyDescent="0.3">
      <c r="A15" s="13" t="s">
        <v>665</v>
      </c>
      <c r="B15" s="6" t="s">
        <v>238</v>
      </c>
      <c r="C15" s="148"/>
      <c r="D15" s="148"/>
      <c r="E15" s="148"/>
    </row>
    <row r="16" spans="1:5" x14ac:dyDescent="0.3">
      <c r="A16" s="13" t="s">
        <v>666</v>
      </c>
      <c r="B16" s="6" t="s">
        <v>238</v>
      </c>
      <c r="C16" s="148"/>
      <c r="D16" s="148"/>
      <c r="E16" s="148"/>
    </row>
    <row r="17" spans="1:5" x14ac:dyDescent="0.3">
      <c r="A17" s="13" t="s">
        <v>667</v>
      </c>
      <c r="B17" s="6" t="s">
        <v>238</v>
      </c>
      <c r="C17" s="148"/>
      <c r="D17" s="148"/>
      <c r="E17" s="148"/>
    </row>
    <row r="18" spans="1:5" ht="25.5" x14ac:dyDescent="0.3">
      <c r="A18" s="11" t="s">
        <v>487</v>
      </c>
      <c r="B18" s="8" t="s">
        <v>238</v>
      </c>
      <c r="C18" s="148"/>
      <c r="D18" s="148"/>
      <c r="E18" s="148"/>
    </row>
    <row r="19" spans="1:5" x14ac:dyDescent="0.3">
      <c r="A19" s="13" t="s">
        <v>658</v>
      </c>
      <c r="B19" s="6" t="s">
        <v>239</v>
      </c>
      <c r="C19" s="148"/>
      <c r="D19" s="148"/>
      <c r="E19" s="148"/>
    </row>
    <row r="20" spans="1:5" x14ac:dyDescent="0.3">
      <c r="A20" s="13" t="s">
        <v>659</v>
      </c>
      <c r="B20" s="6" t="s">
        <v>239</v>
      </c>
      <c r="C20" s="148"/>
      <c r="D20" s="148"/>
      <c r="E20" s="148"/>
    </row>
    <row r="21" spans="1:5" ht="30" x14ac:dyDescent="0.3">
      <c r="A21" s="13" t="s">
        <v>660</v>
      </c>
      <c r="B21" s="6" t="s">
        <v>239</v>
      </c>
      <c r="C21" s="148"/>
      <c r="D21" s="148"/>
      <c r="E21" s="148"/>
    </row>
    <row r="22" spans="1:5" x14ac:dyDescent="0.3">
      <c r="A22" s="13" t="s">
        <v>661</v>
      </c>
      <c r="B22" s="6" t="s">
        <v>239</v>
      </c>
      <c r="C22" s="148"/>
      <c r="D22" s="148"/>
      <c r="E22" s="148"/>
    </row>
    <row r="23" spans="1:5" x14ac:dyDescent="0.3">
      <c r="A23" s="13" t="s">
        <v>662</v>
      </c>
      <c r="B23" s="6" t="s">
        <v>239</v>
      </c>
      <c r="C23" s="148"/>
      <c r="D23" s="148"/>
      <c r="E23" s="148"/>
    </row>
    <row r="24" spans="1:5" x14ac:dyDescent="0.3">
      <c r="A24" s="13" t="s">
        <v>663</v>
      </c>
      <c r="B24" s="6" t="s">
        <v>239</v>
      </c>
      <c r="C24" s="148"/>
      <c r="D24" s="148"/>
      <c r="E24" s="148"/>
    </row>
    <row r="25" spans="1:5" x14ac:dyDescent="0.3">
      <c r="A25" s="13" t="s">
        <v>664</v>
      </c>
      <c r="B25" s="6" t="s">
        <v>239</v>
      </c>
      <c r="C25" s="148"/>
      <c r="D25" s="148"/>
      <c r="E25" s="148"/>
    </row>
    <row r="26" spans="1:5" x14ac:dyDescent="0.3">
      <c r="A26" s="13" t="s">
        <v>665</v>
      </c>
      <c r="B26" s="6" t="s">
        <v>239</v>
      </c>
      <c r="C26" s="148"/>
      <c r="D26" s="148"/>
      <c r="E26" s="148"/>
    </row>
    <row r="27" spans="1:5" x14ac:dyDescent="0.3">
      <c r="A27" s="13" t="s">
        <v>666</v>
      </c>
      <c r="B27" s="6" t="s">
        <v>239</v>
      </c>
      <c r="C27" s="148"/>
      <c r="D27" s="148"/>
      <c r="E27" s="148"/>
    </row>
    <row r="28" spans="1:5" x14ac:dyDescent="0.3">
      <c r="A28" s="13" t="s">
        <v>667</v>
      </c>
      <c r="B28" s="6" t="s">
        <v>239</v>
      </c>
      <c r="C28" s="148"/>
      <c r="D28" s="148"/>
      <c r="E28" s="148"/>
    </row>
    <row r="29" spans="1:5" ht="25.5" x14ac:dyDescent="0.3">
      <c r="A29" s="11" t="s">
        <v>488</v>
      </c>
      <c r="B29" s="8" t="s">
        <v>239</v>
      </c>
      <c r="C29" s="148"/>
      <c r="D29" s="148"/>
      <c r="E29" s="148"/>
    </row>
    <row r="30" spans="1:5" x14ac:dyDescent="0.3">
      <c r="A30" s="13" t="s">
        <v>658</v>
      </c>
      <c r="B30" s="6" t="s">
        <v>240</v>
      </c>
      <c r="C30" s="148"/>
      <c r="D30" s="148"/>
      <c r="E30" s="148">
        <v>329000</v>
      </c>
    </row>
    <row r="31" spans="1:5" x14ac:dyDescent="0.3">
      <c r="A31" s="13" t="s">
        <v>659</v>
      </c>
      <c r="B31" s="6" t="s">
        <v>240</v>
      </c>
      <c r="C31" s="148"/>
      <c r="D31" s="148"/>
      <c r="E31" s="148"/>
    </row>
    <row r="32" spans="1:5" ht="30" x14ac:dyDescent="0.3">
      <c r="A32" s="13" t="s">
        <v>660</v>
      </c>
      <c r="B32" s="6" t="s">
        <v>240</v>
      </c>
      <c r="C32" s="148"/>
      <c r="D32" s="148"/>
      <c r="E32" s="148"/>
    </row>
    <row r="33" spans="1:5" x14ac:dyDescent="0.3">
      <c r="A33" s="13" t="s">
        <v>661</v>
      </c>
      <c r="B33" s="6" t="s">
        <v>240</v>
      </c>
      <c r="C33" s="148"/>
      <c r="D33" s="148"/>
      <c r="E33" s="148"/>
    </row>
    <row r="34" spans="1:5" x14ac:dyDescent="0.3">
      <c r="A34" s="13" t="s">
        <v>662</v>
      </c>
      <c r="B34" s="6" t="s">
        <v>240</v>
      </c>
      <c r="C34" s="148"/>
      <c r="D34" s="148"/>
      <c r="E34" s="148"/>
    </row>
    <row r="35" spans="1:5" x14ac:dyDescent="0.3">
      <c r="A35" s="13" t="s">
        <v>663</v>
      </c>
      <c r="B35" s="6" t="s">
        <v>240</v>
      </c>
      <c r="C35" s="148"/>
      <c r="D35" s="148"/>
      <c r="E35" s="148"/>
    </row>
    <row r="36" spans="1:5" x14ac:dyDescent="0.3">
      <c r="A36" s="13" t="s">
        <v>664</v>
      </c>
      <c r="B36" s="6" t="s">
        <v>240</v>
      </c>
      <c r="C36" s="148"/>
      <c r="D36" s="148"/>
      <c r="E36" s="148">
        <v>136690</v>
      </c>
    </row>
    <row r="37" spans="1:5" x14ac:dyDescent="0.3">
      <c r="A37" s="13" t="s">
        <v>665</v>
      </c>
      <c r="B37" s="6" t="s">
        <v>240</v>
      </c>
      <c r="C37" s="148"/>
      <c r="D37" s="148"/>
      <c r="E37" s="148">
        <v>987070</v>
      </c>
    </row>
    <row r="38" spans="1:5" x14ac:dyDescent="0.3">
      <c r="A38" s="13" t="s">
        <v>666</v>
      </c>
      <c r="B38" s="6" t="s">
        <v>240</v>
      </c>
      <c r="C38" s="148"/>
      <c r="D38" s="148"/>
      <c r="E38" s="148"/>
    </row>
    <row r="39" spans="1:5" x14ac:dyDescent="0.3">
      <c r="A39" s="13" t="s">
        <v>667</v>
      </c>
      <c r="B39" s="6" t="s">
        <v>240</v>
      </c>
      <c r="C39" s="148"/>
      <c r="D39" s="148"/>
      <c r="E39" s="148"/>
    </row>
    <row r="40" spans="1:5" x14ac:dyDescent="0.3">
      <c r="A40" s="11" t="s">
        <v>489</v>
      </c>
      <c r="B40" s="8" t="s">
        <v>240</v>
      </c>
      <c r="C40" s="148">
        <v>1250000</v>
      </c>
      <c r="D40" s="148">
        <v>2250000</v>
      </c>
      <c r="E40" s="148">
        <f>SUM(E30:E39)</f>
        <v>1452760</v>
      </c>
    </row>
    <row r="41" spans="1:5" x14ac:dyDescent="0.3">
      <c r="A41" s="13" t="s">
        <v>668</v>
      </c>
      <c r="B41" s="5" t="s">
        <v>242</v>
      </c>
      <c r="C41" s="148"/>
      <c r="D41" s="148"/>
      <c r="E41" s="148"/>
    </row>
    <row r="42" spans="1:5" x14ac:dyDescent="0.3">
      <c r="A42" s="13" t="s">
        <v>669</v>
      </c>
      <c r="B42" s="5" t="s">
        <v>242</v>
      </c>
      <c r="C42" s="148"/>
      <c r="D42" s="148"/>
      <c r="E42" s="148"/>
    </row>
    <row r="43" spans="1:5" x14ac:dyDescent="0.3">
      <c r="A43" s="13" t="s">
        <v>670</v>
      </c>
      <c r="B43" s="5" t="s">
        <v>242</v>
      </c>
      <c r="C43" s="148"/>
      <c r="D43" s="148"/>
      <c r="E43" s="148"/>
    </row>
    <row r="44" spans="1:5" x14ac:dyDescent="0.3">
      <c r="A44" s="5" t="s">
        <v>671</v>
      </c>
      <c r="B44" s="5" t="s">
        <v>242</v>
      </c>
      <c r="C44" s="148"/>
      <c r="D44" s="148"/>
      <c r="E44" s="148"/>
    </row>
    <row r="45" spans="1:5" x14ac:dyDescent="0.3">
      <c r="A45" s="5" t="s">
        <v>672</v>
      </c>
      <c r="B45" s="5" t="s">
        <v>242</v>
      </c>
      <c r="C45" s="148"/>
      <c r="D45" s="148"/>
      <c r="E45" s="148"/>
    </row>
    <row r="46" spans="1:5" x14ac:dyDescent="0.3">
      <c r="A46" s="5" t="s">
        <v>673</v>
      </c>
      <c r="B46" s="5" t="s">
        <v>242</v>
      </c>
      <c r="C46" s="148"/>
      <c r="D46" s="148"/>
      <c r="E46" s="148"/>
    </row>
    <row r="47" spans="1:5" x14ac:dyDescent="0.3">
      <c r="A47" s="13" t="s">
        <v>674</v>
      </c>
      <c r="B47" s="5" t="s">
        <v>242</v>
      </c>
      <c r="C47" s="148"/>
      <c r="D47" s="148"/>
      <c r="E47" s="148"/>
    </row>
    <row r="48" spans="1:5" x14ac:dyDescent="0.3">
      <c r="A48" s="13" t="s">
        <v>675</v>
      </c>
      <c r="B48" s="5" t="s">
        <v>242</v>
      </c>
      <c r="C48" s="148"/>
      <c r="D48" s="148"/>
      <c r="E48" s="148"/>
    </row>
    <row r="49" spans="1:5" x14ac:dyDescent="0.3">
      <c r="A49" s="13" t="s">
        <v>676</v>
      </c>
      <c r="B49" s="5" t="s">
        <v>242</v>
      </c>
      <c r="C49" s="148"/>
      <c r="D49" s="148"/>
      <c r="E49" s="148"/>
    </row>
    <row r="50" spans="1:5" x14ac:dyDescent="0.3">
      <c r="A50" s="13" t="s">
        <v>677</v>
      </c>
      <c r="B50" s="5" t="s">
        <v>242</v>
      </c>
      <c r="C50" s="148"/>
      <c r="D50" s="148"/>
      <c r="E50" s="148"/>
    </row>
    <row r="51" spans="1:5" ht="25.5" x14ac:dyDescent="0.3">
      <c r="A51" s="11" t="s">
        <v>490</v>
      </c>
      <c r="B51" s="8" t="s">
        <v>242</v>
      </c>
      <c r="C51" s="148"/>
      <c r="D51" s="148"/>
      <c r="E51" s="148"/>
    </row>
    <row r="52" spans="1:5" x14ac:dyDescent="0.3">
      <c r="A52" s="13" t="s">
        <v>668</v>
      </c>
      <c r="B52" s="5" t="s">
        <v>247</v>
      </c>
      <c r="C52" s="148"/>
      <c r="D52" s="148"/>
      <c r="E52" s="148"/>
    </row>
    <row r="53" spans="1:5" x14ac:dyDescent="0.3">
      <c r="A53" s="13" t="s">
        <v>669</v>
      </c>
      <c r="B53" s="5" t="s">
        <v>247</v>
      </c>
      <c r="C53" s="148"/>
      <c r="D53" s="148"/>
      <c r="E53" s="148">
        <v>10000</v>
      </c>
    </row>
    <row r="54" spans="1:5" x14ac:dyDescent="0.3">
      <c r="A54" s="13" t="s">
        <v>670</v>
      </c>
      <c r="B54" s="5" t="s">
        <v>247</v>
      </c>
      <c r="C54" s="148"/>
      <c r="D54" s="148"/>
      <c r="E54" s="148"/>
    </row>
    <row r="55" spans="1:5" x14ac:dyDescent="0.3">
      <c r="A55" s="5" t="s">
        <v>671</v>
      </c>
      <c r="B55" s="5" t="s">
        <v>247</v>
      </c>
      <c r="C55" s="148"/>
      <c r="D55" s="148"/>
      <c r="E55" s="148"/>
    </row>
    <row r="56" spans="1:5" x14ac:dyDescent="0.3">
      <c r="A56" s="5" t="s">
        <v>672</v>
      </c>
      <c r="B56" s="5" t="s">
        <v>247</v>
      </c>
      <c r="C56" s="148"/>
      <c r="D56" s="148"/>
      <c r="E56" s="148"/>
    </row>
    <row r="57" spans="1:5" x14ac:dyDescent="0.3">
      <c r="A57" s="5" t="s">
        <v>673</v>
      </c>
      <c r="B57" s="5" t="s">
        <v>247</v>
      </c>
      <c r="C57" s="148"/>
      <c r="D57" s="148"/>
      <c r="E57" s="148">
        <v>115350</v>
      </c>
    </row>
    <row r="58" spans="1:5" x14ac:dyDescent="0.3">
      <c r="A58" s="13" t="s">
        <v>674</v>
      </c>
      <c r="B58" s="5" t="s">
        <v>247</v>
      </c>
      <c r="C58" s="148"/>
      <c r="D58" s="148"/>
      <c r="E58" s="148">
        <v>199490</v>
      </c>
    </row>
    <row r="59" spans="1:5" x14ac:dyDescent="0.3">
      <c r="A59" s="13" t="s">
        <v>678</v>
      </c>
      <c r="B59" s="5" t="s">
        <v>247</v>
      </c>
      <c r="C59" s="148"/>
      <c r="D59" s="148"/>
      <c r="E59" s="148" t="s">
        <v>866</v>
      </c>
    </row>
    <row r="60" spans="1:5" x14ac:dyDescent="0.3">
      <c r="A60" s="13" t="s">
        <v>676</v>
      </c>
      <c r="B60" s="5" t="s">
        <v>247</v>
      </c>
      <c r="C60" s="148"/>
      <c r="D60" s="148"/>
      <c r="E60" s="148"/>
    </row>
    <row r="61" spans="1:5" x14ac:dyDescent="0.3">
      <c r="A61" s="13" t="s">
        <v>677</v>
      </c>
      <c r="B61" s="5" t="s">
        <v>247</v>
      </c>
      <c r="C61" s="148"/>
      <c r="D61" s="148"/>
      <c r="E61" s="148"/>
    </row>
    <row r="62" spans="1:5" x14ac:dyDescent="0.3">
      <c r="A62" s="15" t="s">
        <v>491</v>
      </c>
      <c r="B62" s="8" t="s">
        <v>247</v>
      </c>
      <c r="C62" s="148"/>
      <c r="D62" s="148">
        <v>335000</v>
      </c>
      <c r="E62" s="148">
        <v>334840</v>
      </c>
    </row>
    <row r="63" spans="1:5" x14ac:dyDescent="0.3">
      <c r="A63" s="13" t="s">
        <v>658</v>
      </c>
      <c r="B63" s="6" t="s">
        <v>275</v>
      </c>
      <c r="C63" s="148"/>
      <c r="D63" s="148"/>
      <c r="E63" s="148"/>
    </row>
    <row r="64" spans="1:5" x14ac:dyDescent="0.3">
      <c r="A64" s="13" t="s">
        <v>659</v>
      </c>
      <c r="B64" s="6" t="s">
        <v>275</v>
      </c>
      <c r="C64" s="148"/>
      <c r="D64" s="148"/>
      <c r="E64" s="148"/>
    </row>
    <row r="65" spans="1:5" ht="30" x14ac:dyDescent="0.3">
      <c r="A65" s="13" t="s">
        <v>660</v>
      </c>
      <c r="B65" s="6" t="s">
        <v>275</v>
      </c>
      <c r="C65" s="148"/>
      <c r="D65" s="148"/>
      <c r="E65" s="148"/>
    </row>
    <row r="66" spans="1:5" x14ac:dyDescent="0.3">
      <c r="A66" s="13" t="s">
        <v>661</v>
      </c>
      <c r="B66" s="6" t="s">
        <v>275</v>
      </c>
      <c r="C66" s="148"/>
      <c r="D66" s="148"/>
      <c r="E66" s="148"/>
    </row>
    <row r="67" spans="1:5" x14ac:dyDescent="0.3">
      <c r="A67" s="13" t="s">
        <v>662</v>
      </c>
      <c r="B67" s="6" t="s">
        <v>275</v>
      </c>
      <c r="C67" s="148"/>
      <c r="D67" s="148"/>
      <c r="E67" s="148"/>
    </row>
    <row r="68" spans="1:5" x14ac:dyDescent="0.3">
      <c r="A68" s="13" t="s">
        <v>663</v>
      </c>
      <c r="B68" s="6" t="s">
        <v>275</v>
      </c>
      <c r="C68" s="148"/>
      <c r="D68" s="148"/>
      <c r="E68" s="148"/>
    </row>
    <row r="69" spans="1:5" x14ac:dyDescent="0.3">
      <c r="A69" s="13" t="s">
        <v>664</v>
      </c>
      <c r="B69" s="6" t="s">
        <v>275</v>
      </c>
      <c r="C69" s="148"/>
      <c r="D69" s="148"/>
      <c r="E69" s="148"/>
    </row>
    <row r="70" spans="1:5" x14ac:dyDescent="0.3">
      <c r="A70" s="13" t="s">
        <v>665</v>
      </c>
      <c r="B70" s="6" t="s">
        <v>275</v>
      </c>
      <c r="C70" s="148"/>
      <c r="D70" s="148"/>
      <c r="E70" s="148"/>
    </row>
    <row r="71" spans="1:5" x14ac:dyDescent="0.3">
      <c r="A71" s="13" t="s">
        <v>666</v>
      </c>
      <c r="B71" s="6" t="s">
        <v>275</v>
      </c>
      <c r="C71" s="148"/>
      <c r="D71" s="148"/>
      <c r="E71" s="148"/>
    </row>
    <row r="72" spans="1:5" x14ac:dyDescent="0.3">
      <c r="A72" s="13" t="s">
        <v>667</v>
      </c>
      <c r="B72" s="6" t="s">
        <v>275</v>
      </c>
      <c r="C72" s="148"/>
      <c r="D72" s="148"/>
      <c r="E72" s="148"/>
    </row>
    <row r="73" spans="1:5" ht="25.5" x14ac:dyDescent="0.3">
      <c r="A73" s="11" t="s">
        <v>500</v>
      </c>
      <c r="B73" s="8" t="s">
        <v>275</v>
      </c>
      <c r="C73" s="148"/>
      <c r="D73" s="148"/>
      <c r="E73" s="148"/>
    </row>
    <row r="74" spans="1:5" x14ac:dyDescent="0.3">
      <c r="A74" s="13" t="s">
        <v>658</v>
      </c>
      <c r="B74" s="6" t="s">
        <v>276</v>
      </c>
      <c r="C74" s="148"/>
      <c r="D74" s="148"/>
      <c r="E74" s="148"/>
    </row>
    <row r="75" spans="1:5" x14ac:dyDescent="0.3">
      <c r="A75" s="13" t="s">
        <v>659</v>
      </c>
      <c r="B75" s="6" t="s">
        <v>276</v>
      </c>
      <c r="C75" s="148"/>
      <c r="D75" s="148"/>
      <c r="E75" s="148"/>
    </row>
    <row r="76" spans="1:5" ht="30" x14ac:dyDescent="0.3">
      <c r="A76" s="13" t="s">
        <v>660</v>
      </c>
      <c r="B76" s="6" t="s">
        <v>276</v>
      </c>
      <c r="C76" s="148"/>
      <c r="D76" s="148"/>
      <c r="E76" s="148"/>
    </row>
    <row r="77" spans="1:5" x14ac:dyDescent="0.3">
      <c r="A77" s="13" t="s">
        <v>661</v>
      </c>
      <c r="B77" s="6" t="s">
        <v>276</v>
      </c>
      <c r="C77" s="148"/>
      <c r="D77" s="148"/>
      <c r="E77" s="148"/>
    </row>
    <row r="78" spans="1:5" x14ac:dyDescent="0.3">
      <c r="A78" s="13" t="s">
        <v>662</v>
      </c>
      <c r="B78" s="6" t="s">
        <v>276</v>
      </c>
      <c r="C78" s="148"/>
      <c r="D78" s="148"/>
      <c r="E78" s="148"/>
    </row>
    <row r="79" spans="1:5" x14ac:dyDescent="0.3">
      <c r="A79" s="13" t="s">
        <v>663</v>
      </c>
      <c r="B79" s="6" t="s">
        <v>276</v>
      </c>
      <c r="C79" s="148"/>
      <c r="D79" s="148"/>
      <c r="E79" s="148"/>
    </row>
    <row r="80" spans="1:5" x14ac:dyDescent="0.3">
      <c r="A80" s="13" t="s">
        <v>664</v>
      </c>
      <c r="B80" s="6" t="s">
        <v>276</v>
      </c>
      <c r="C80" s="148"/>
      <c r="D80" s="148"/>
      <c r="E80" s="148"/>
    </row>
    <row r="81" spans="1:5" x14ac:dyDescent="0.3">
      <c r="A81" s="13" t="s">
        <v>665</v>
      </c>
      <c r="B81" s="6" t="s">
        <v>276</v>
      </c>
      <c r="C81" s="148"/>
      <c r="D81" s="148"/>
      <c r="E81" s="148"/>
    </row>
    <row r="82" spans="1:5" x14ac:dyDescent="0.3">
      <c r="A82" s="13" t="s">
        <v>666</v>
      </c>
      <c r="B82" s="6" t="s">
        <v>276</v>
      </c>
      <c r="C82" s="148"/>
      <c r="D82" s="148"/>
      <c r="E82" s="148"/>
    </row>
    <row r="83" spans="1:5" x14ac:dyDescent="0.3">
      <c r="A83" s="13" t="s">
        <v>667</v>
      </c>
      <c r="B83" s="6" t="s">
        <v>276</v>
      </c>
      <c r="C83" s="148"/>
      <c r="D83" s="148"/>
      <c r="E83" s="148"/>
    </row>
    <row r="84" spans="1:5" ht="25.5" x14ac:dyDescent="0.3">
      <c r="A84" s="11" t="s">
        <v>499</v>
      </c>
      <c r="B84" s="8" t="s">
        <v>276</v>
      </c>
      <c r="C84" s="148">
        <f>SUM(C74:C83)</f>
        <v>0</v>
      </c>
      <c r="D84" s="148">
        <f>SUM(D74:D83)</f>
        <v>0</v>
      </c>
      <c r="E84" s="148">
        <f>SUM(E74:E83)</f>
        <v>0</v>
      </c>
    </row>
    <row r="85" spans="1:5" x14ac:dyDescent="0.3">
      <c r="A85" s="13" t="s">
        <v>658</v>
      </c>
      <c r="B85" s="6" t="s">
        <v>277</v>
      </c>
      <c r="C85" s="148"/>
      <c r="D85" s="148"/>
      <c r="E85" s="148"/>
    </row>
    <row r="86" spans="1:5" x14ac:dyDescent="0.3">
      <c r="A86" s="13" t="s">
        <v>659</v>
      </c>
      <c r="B86" s="6" t="s">
        <v>277</v>
      </c>
      <c r="C86" s="148"/>
      <c r="D86" s="148"/>
      <c r="E86" s="148"/>
    </row>
    <row r="87" spans="1:5" ht="30" x14ac:dyDescent="0.3">
      <c r="A87" s="13" t="s">
        <v>660</v>
      </c>
      <c r="B87" s="6" t="s">
        <v>277</v>
      </c>
      <c r="C87" s="148"/>
      <c r="D87" s="148"/>
      <c r="E87" s="148"/>
    </row>
    <row r="88" spans="1:5" x14ac:dyDescent="0.3">
      <c r="A88" s="13" t="s">
        <v>661</v>
      </c>
      <c r="B88" s="6" t="s">
        <v>277</v>
      </c>
      <c r="C88" s="148"/>
      <c r="D88" s="148"/>
      <c r="E88" s="148"/>
    </row>
    <row r="89" spans="1:5" x14ac:dyDescent="0.3">
      <c r="A89" s="13" t="s">
        <v>662</v>
      </c>
      <c r="B89" s="6" t="s">
        <v>277</v>
      </c>
      <c r="C89" s="148"/>
      <c r="D89" s="148"/>
      <c r="E89" s="148"/>
    </row>
    <row r="90" spans="1:5" x14ac:dyDescent="0.3">
      <c r="A90" s="13" t="s">
        <v>663</v>
      </c>
      <c r="B90" s="6" t="s">
        <v>277</v>
      </c>
      <c r="C90" s="148"/>
      <c r="D90" s="148"/>
      <c r="E90" s="148"/>
    </row>
    <row r="91" spans="1:5" x14ac:dyDescent="0.3">
      <c r="A91" s="13" t="s">
        <v>664</v>
      </c>
      <c r="B91" s="6" t="s">
        <v>277</v>
      </c>
      <c r="C91" s="148"/>
      <c r="D91" s="148"/>
      <c r="E91" s="148"/>
    </row>
    <row r="92" spans="1:5" x14ac:dyDescent="0.3">
      <c r="A92" s="13" t="s">
        <v>665</v>
      </c>
      <c r="B92" s="6" t="s">
        <v>277</v>
      </c>
      <c r="C92" s="148"/>
      <c r="D92" s="148"/>
      <c r="E92" s="148"/>
    </row>
    <row r="93" spans="1:5" x14ac:dyDescent="0.3">
      <c r="A93" s="13" t="s">
        <v>666</v>
      </c>
      <c r="B93" s="6" t="s">
        <v>277</v>
      </c>
      <c r="C93" s="148"/>
      <c r="D93" s="148"/>
      <c r="E93" s="148"/>
    </row>
    <row r="94" spans="1:5" x14ac:dyDescent="0.3">
      <c r="A94" s="13" t="s">
        <v>667</v>
      </c>
      <c r="B94" s="6" t="s">
        <v>277</v>
      </c>
      <c r="C94" s="148"/>
      <c r="D94" s="148"/>
      <c r="E94" s="148"/>
    </row>
    <row r="95" spans="1:5" x14ac:dyDescent="0.3">
      <c r="A95" s="11" t="s">
        <v>498</v>
      </c>
      <c r="B95" s="8" t="s">
        <v>277</v>
      </c>
      <c r="C95" s="148">
        <f>SUM(C85:C94)</f>
        <v>0</v>
      </c>
      <c r="D95" s="148">
        <f>SUM(D85:D94)</f>
        <v>0</v>
      </c>
      <c r="E95" s="148">
        <f>SUM(E85:E94)</f>
        <v>0</v>
      </c>
    </row>
    <row r="96" spans="1:5" x14ac:dyDescent="0.3">
      <c r="A96" s="13" t="s">
        <v>668</v>
      </c>
      <c r="B96" s="5" t="s">
        <v>279</v>
      </c>
      <c r="C96" s="148"/>
      <c r="D96" s="148"/>
      <c r="E96" s="148"/>
    </row>
    <row r="97" spans="1:5" x14ac:dyDescent="0.3">
      <c r="A97" s="13" t="s">
        <v>669</v>
      </c>
      <c r="B97" s="6" t="s">
        <v>279</v>
      </c>
      <c r="C97" s="148"/>
      <c r="D97" s="148"/>
      <c r="E97" s="148"/>
    </row>
    <row r="98" spans="1:5" x14ac:dyDescent="0.3">
      <c r="A98" s="13" t="s">
        <v>670</v>
      </c>
      <c r="B98" s="5" t="s">
        <v>279</v>
      </c>
      <c r="C98" s="148"/>
      <c r="D98" s="148"/>
      <c r="E98" s="148"/>
    </row>
    <row r="99" spans="1:5" x14ac:dyDescent="0.3">
      <c r="A99" s="5" t="s">
        <v>671</v>
      </c>
      <c r="B99" s="6" t="s">
        <v>279</v>
      </c>
      <c r="C99" s="148"/>
      <c r="D99" s="148"/>
      <c r="E99" s="148"/>
    </row>
    <row r="100" spans="1:5" x14ac:dyDescent="0.3">
      <c r="A100" s="5" t="s">
        <v>672</v>
      </c>
      <c r="B100" s="5" t="s">
        <v>279</v>
      </c>
      <c r="C100" s="148"/>
      <c r="D100" s="148"/>
      <c r="E100" s="148"/>
    </row>
    <row r="101" spans="1:5" x14ac:dyDescent="0.3">
      <c r="A101" s="5" t="s">
        <v>673</v>
      </c>
      <c r="B101" s="6" t="s">
        <v>279</v>
      </c>
      <c r="C101" s="148"/>
      <c r="D101" s="148"/>
      <c r="E101" s="148"/>
    </row>
    <row r="102" spans="1:5" x14ac:dyDescent="0.3">
      <c r="A102" s="13" t="s">
        <v>674</v>
      </c>
      <c r="B102" s="5" t="s">
        <v>279</v>
      </c>
      <c r="C102" s="148"/>
      <c r="D102" s="148"/>
      <c r="E102" s="148"/>
    </row>
    <row r="103" spans="1:5" x14ac:dyDescent="0.3">
      <c r="A103" s="13" t="s">
        <v>678</v>
      </c>
      <c r="B103" s="6" t="s">
        <v>279</v>
      </c>
      <c r="C103" s="148"/>
      <c r="D103" s="148"/>
      <c r="E103" s="148"/>
    </row>
    <row r="104" spans="1:5" x14ac:dyDescent="0.3">
      <c r="A104" s="13" t="s">
        <v>676</v>
      </c>
      <c r="B104" s="5" t="s">
        <v>279</v>
      </c>
      <c r="C104" s="148"/>
      <c r="D104" s="148"/>
      <c r="E104" s="148"/>
    </row>
    <row r="105" spans="1:5" x14ac:dyDescent="0.3">
      <c r="A105" s="13" t="s">
        <v>677</v>
      </c>
      <c r="B105" s="6" t="s">
        <v>279</v>
      </c>
      <c r="C105" s="148"/>
      <c r="D105" s="148"/>
      <c r="E105" s="148"/>
    </row>
    <row r="106" spans="1:5" ht="25.5" x14ac:dyDescent="0.3">
      <c r="A106" s="11" t="s">
        <v>497</v>
      </c>
      <c r="B106" s="8" t="s">
        <v>279</v>
      </c>
      <c r="C106" s="148"/>
      <c r="D106" s="148"/>
      <c r="E106" s="148"/>
    </row>
    <row r="107" spans="1:5" x14ac:dyDescent="0.3">
      <c r="A107" s="11" t="s">
        <v>859</v>
      </c>
      <c r="B107" s="8" t="s">
        <v>281</v>
      </c>
      <c r="C107" s="148">
        <v>450000</v>
      </c>
      <c r="D107" s="148">
        <v>450000</v>
      </c>
      <c r="E107" s="148">
        <v>0</v>
      </c>
    </row>
    <row r="108" spans="1:5" x14ac:dyDescent="0.3">
      <c r="A108" s="13" t="s">
        <v>668</v>
      </c>
      <c r="B108" s="5" t="s">
        <v>282</v>
      </c>
      <c r="C108" s="148"/>
      <c r="D108" s="148"/>
      <c r="E108" s="148"/>
    </row>
    <row r="109" spans="1:5" x14ac:dyDescent="0.3">
      <c r="A109" s="13" t="s">
        <v>669</v>
      </c>
      <c r="B109" s="5" t="s">
        <v>282</v>
      </c>
      <c r="C109" s="148"/>
      <c r="D109" s="148"/>
      <c r="E109" s="148"/>
    </row>
    <row r="110" spans="1:5" x14ac:dyDescent="0.3">
      <c r="A110" s="13" t="s">
        <v>670</v>
      </c>
      <c r="B110" s="5" t="s">
        <v>282</v>
      </c>
      <c r="C110" s="148"/>
      <c r="D110" s="148"/>
      <c r="E110" s="148"/>
    </row>
    <row r="111" spans="1:5" x14ac:dyDescent="0.3">
      <c r="A111" s="5" t="s">
        <v>671</v>
      </c>
      <c r="B111" s="5" t="s">
        <v>282</v>
      </c>
      <c r="C111" s="148"/>
      <c r="D111" s="148"/>
      <c r="E111" s="148"/>
    </row>
    <row r="112" spans="1:5" x14ac:dyDescent="0.3">
      <c r="A112" s="5" t="s">
        <v>672</v>
      </c>
      <c r="B112" s="5" t="s">
        <v>282</v>
      </c>
      <c r="C112" s="148"/>
      <c r="D112" s="148"/>
      <c r="E112" s="148"/>
    </row>
    <row r="113" spans="1:5" x14ac:dyDescent="0.3">
      <c r="A113" s="5" t="s">
        <v>673</v>
      </c>
      <c r="B113" s="5" t="s">
        <v>282</v>
      </c>
      <c r="C113" s="148"/>
      <c r="D113" s="148"/>
      <c r="E113" s="148"/>
    </row>
    <row r="114" spans="1:5" x14ac:dyDescent="0.3">
      <c r="A114" s="13" t="s">
        <v>674</v>
      </c>
      <c r="B114" s="5" t="s">
        <v>282</v>
      </c>
      <c r="C114" s="148"/>
      <c r="D114" s="148"/>
      <c r="E114" s="148"/>
    </row>
    <row r="115" spans="1:5" x14ac:dyDescent="0.3">
      <c r="A115" s="13" t="s">
        <v>678</v>
      </c>
      <c r="B115" s="5" t="s">
        <v>282</v>
      </c>
      <c r="C115" s="148"/>
      <c r="D115" s="148"/>
      <c r="E115" s="148"/>
    </row>
    <row r="116" spans="1:5" x14ac:dyDescent="0.3">
      <c r="A116" s="13" t="s">
        <v>676</v>
      </c>
      <c r="B116" s="5" t="s">
        <v>282</v>
      </c>
      <c r="C116" s="148"/>
      <c r="D116" s="148"/>
      <c r="E116" s="148"/>
    </row>
    <row r="117" spans="1:5" ht="15" customHeight="1" x14ac:dyDescent="0.3">
      <c r="A117" s="13" t="s">
        <v>677</v>
      </c>
      <c r="B117" s="5" t="s">
        <v>282</v>
      </c>
      <c r="C117" s="148"/>
      <c r="D117" s="148"/>
      <c r="E117" s="148"/>
    </row>
    <row r="118" spans="1:5" x14ac:dyDescent="0.3">
      <c r="A118" s="15" t="s">
        <v>536</v>
      </c>
      <c r="B118" s="8" t="s">
        <v>282</v>
      </c>
      <c r="C118" s="148"/>
      <c r="D118" s="148"/>
      <c r="E118" s="148"/>
    </row>
  </sheetData>
  <mergeCells count="4">
    <mergeCell ref="A3:E3"/>
    <mergeCell ref="A4:E4"/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zoomScaleNormal="100" workbookViewId="0">
      <selection activeCell="A2" sqref="A2:E2"/>
    </sheetView>
  </sheetViews>
  <sheetFormatPr defaultRowHeight="15.75" x14ac:dyDescent="0.3"/>
  <cols>
    <col min="1" max="1" width="76.5703125" customWidth="1"/>
    <col min="3" max="3" width="13" style="128" customWidth="1"/>
    <col min="4" max="4" width="12.7109375" style="128" customWidth="1"/>
    <col min="5" max="5" width="12.28515625" style="128" customWidth="1"/>
  </cols>
  <sheetData>
    <row r="1" spans="1:5" ht="18" x14ac:dyDescent="0.25">
      <c r="A1" s="216" t="s">
        <v>867</v>
      </c>
      <c r="B1" s="216"/>
      <c r="C1" s="216"/>
      <c r="D1" s="216"/>
      <c r="E1" s="216"/>
    </row>
    <row r="2" spans="1:5" x14ac:dyDescent="0.3">
      <c r="A2" s="224" t="s">
        <v>882</v>
      </c>
      <c r="B2" s="224"/>
      <c r="C2" s="224"/>
      <c r="D2" s="224"/>
      <c r="E2" s="224"/>
    </row>
    <row r="3" spans="1:5" ht="27" customHeight="1" x14ac:dyDescent="0.25">
      <c r="A3" s="192" t="s">
        <v>865</v>
      </c>
      <c r="B3" s="193"/>
      <c r="C3" s="193"/>
      <c r="D3" s="208"/>
      <c r="E3" s="208"/>
    </row>
    <row r="4" spans="1:5" ht="25.5" customHeight="1" x14ac:dyDescent="0.25">
      <c r="A4" s="190" t="s">
        <v>852</v>
      </c>
      <c r="B4" s="188"/>
      <c r="C4" s="188"/>
      <c r="D4" s="188"/>
      <c r="E4" s="188"/>
    </row>
    <row r="5" spans="1:5" ht="15.75" customHeight="1" x14ac:dyDescent="0.3">
      <c r="A5" s="51"/>
      <c r="B5" s="52"/>
      <c r="C5" s="129"/>
    </row>
    <row r="6" spans="1:5" ht="21" customHeight="1" x14ac:dyDescent="0.3">
      <c r="A6" s="4" t="s">
        <v>737</v>
      </c>
    </row>
    <row r="7" spans="1:5" ht="26.25" x14ac:dyDescent="0.25">
      <c r="A7" s="35" t="s">
        <v>712</v>
      </c>
      <c r="B7" s="3" t="s">
        <v>148</v>
      </c>
      <c r="C7" s="144" t="s">
        <v>750</v>
      </c>
      <c r="D7" s="127" t="s">
        <v>768</v>
      </c>
      <c r="E7" s="144" t="s">
        <v>769</v>
      </c>
    </row>
    <row r="8" spans="1:5" x14ac:dyDescent="0.3">
      <c r="A8" s="13" t="s">
        <v>679</v>
      </c>
      <c r="B8" s="6" t="s">
        <v>344</v>
      </c>
      <c r="C8" s="148"/>
      <c r="D8" s="148"/>
      <c r="E8" s="148"/>
    </row>
    <row r="9" spans="1:5" x14ac:dyDescent="0.3">
      <c r="A9" s="13" t="s">
        <v>688</v>
      </c>
      <c r="B9" s="6" t="s">
        <v>344</v>
      </c>
      <c r="C9" s="148"/>
      <c r="D9" s="148"/>
      <c r="E9" s="148"/>
    </row>
    <row r="10" spans="1:5" ht="30" x14ac:dyDescent="0.3">
      <c r="A10" s="13" t="s">
        <v>689</v>
      </c>
      <c r="B10" s="6" t="s">
        <v>344</v>
      </c>
      <c r="C10" s="148"/>
      <c r="D10" s="148"/>
      <c r="E10" s="148"/>
    </row>
    <row r="11" spans="1:5" x14ac:dyDescent="0.3">
      <c r="A11" s="13" t="s">
        <v>687</v>
      </c>
      <c r="B11" s="6" t="s">
        <v>344</v>
      </c>
      <c r="C11" s="148"/>
      <c r="D11" s="148"/>
      <c r="E11" s="148"/>
    </row>
    <row r="12" spans="1:5" x14ac:dyDescent="0.3">
      <c r="A12" s="13" t="s">
        <v>686</v>
      </c>
      <c r="B12" s="6" t="s">
        <v>344</v>
      </c>
      <c r="C12" s="148"/>
      <c r="D12" s="148"/>
      <c r="E12" s="148"/>
    </row>
    <row r="13" spans="1:5" x14ac:dyDescent="0.3">
      <c r="A13" s="13" t="s">
        <v>685</v>
      </c>
      <c r="B13" s="6" t="s">
        <v>344</v>
      </c>
      <c r="C13" s="148"/>
      <c r="D13" s="148"/>
      <c r="E13" s="148"/>
    </row>
    <row r="14" spans="1:5" x14ac:dyDescent="0.3">
      <c r="A14" s="13" t="s">
        <v>680</v>
      </c>
      <c r="B14" s="6" t="s">
        <v>344</v>
      </c>
      <c r="C14" s="148"/>
      <c r="D14" s="148"/>
      <c r="E14" s="148"/>
    </row>
    <row r="15" spans="1:5" x14ac:dyDescent="0.3">
      <c r="A15" s="13" t="s">
        <v>681</v>
      </c>
      <c r="B15" s="6" t="s">
        <v>344</v>
      </c>
      <c r="C15" s="148"/>
      <c r="D15" s="148"/>
      <c r="E15" s="148"/>
    </row>
    <row r="16" spans="1:5" x14ac:dyDescent="0.3">
      <c r="A16" s="13" t="s">
        <v>682</v>
      </c>
      <c r="B16" s="6" t="s">
        <v>344</v>
      </c>
      <c r="C16" s="148"/>
      <c r="D16" s="148"/>
      <c r="E16" s="148"/>
    </row>
    <row r="17" spans="1:5" x14ac:dyDescent="0.3">
      <c r="A17" s="13" t="s">
        <v>683</v>
      </c>
      <c r="B17" s="6" t="s">
        <v>344</v>
      </c>
      <c r="C17" s="148"/>
      <c r="D17" s="148"/>
      <c r="E17" s="148"/>
    </row>
    <row r="18" spans="1:5" ht="25.5" x14ac:dyDescent="0.3">
      <c r="A18" s="7" t="s">
        <v>546</v>
      </c>
      <c r="B18" s="8" t="s">
        <v>344</v>
      </c>
      <c r="C18" s="148"/>
      <c r="D18" s="148"/>
      <c r="E18" s="148"/>
    </row>
    <row r="19" spans="1:5" x14ac:dyDescent="0.3">
      <c r="A19" s="13" t="s">
        <v>679</v>
      </c>
      <c r="B19" s="6" t="s">
        <v>345</v>
      </c>
      <c r="C19" s="148"/>
      <c r="D19" s="148"/>
      <c r="E19" s="148"/>
    </row>
    <row r="20" spans="1:5" x14ac:dyDescent="0.3">
      <c r="A20" s="13" t="s">
        <v>688</v>
      </c>
      <c r="B20" s="6" t="s">
        <v>345</v>
      </c>
      <c r="C20" s="148"/>
      <c r="D20" s="148"/>
      <c r="E20" s="148"/>
    </row>
    <row r="21" spans="1:5" ht="30" x14ac:dyDescent="0.3">
      <c r="A21" s="13" t="s">
        <v>689</v>
      </c>
      <c r="B21" s="6" t="s">
        <v>345</v>
      </c>
      <c r="C21" s="148"/>
      <c r="D21" s="148"/>
      <c r="E21" s="148"/>
    </row>
    <row r="22" spans="1:5" x14ac:dyDescent="0.3">
      <c r="A22" s="13" t="s">
        <v>687</v>
      </c>
      <c r="B22" s="6" t="s">
        <v>345</v>
      </c>
      <c r="C22" s="148"/>
      <c r="D22" s="148"/>
      <c r="E22" s="148"/>
    </row>
    <row r="23" spans="1:5" x14ac:dyDescent="0.3">
      <c r="A23" s="13" t="s">
        <v>686</v>
      </c>
      <c r="B23" s="6" t="s">
        <v>345</v>
      </c>
      <c r="C23" s="148"/>
      <c r="D23" s="148"/>
      <c r="E23" s="148"/>
    </row>
    <row r="24" spans="1:5" x14ac:dyDescent="0.3">
      <c r="A24" s="13" t="s">
        <v>685</v>
      </c>
      <c r="B24" s="6" t="s">
        <v>345</v>
      </c>
      <c r="C24" s="148"/>
      <c r="D24" s="148"/>
      <c r="E24" s="148"/>
    </row>
    <row r="25" spans="1:5" x14ac:dyDescent="0.3">
      <c r="A25" s="13" t="s">
        <v>680</v>
      </c>
      <c r="B25" s="6" t="s">
        <v>345</v>
      </c>
      <c r="C25" s="148"/>
      <c r="D25" s="148"/>
      <c r="E25" s="148"/>
    </row>
    <row r="26" spans="1:5" x14ac:dyDescent="0.3">
      <c r="A26" s="13" t="s">
        <v>681</v>
      </c>
      <c r="B26" s="6" t="s">
        <v>345</v>
      </c>
      <c r="C26" s="148"/>
      <c r="D26" s="148"/>
      <c r="E26" s="148"/>
    </row>
    <row r="27" spans="1:5" x14ac:dyDescent="0.3">
      <c r="A27" s="13" t="s">
        <v>682</v>
      </c>
      <c r="B27" s="6" t="s">
        <v>345</v>
      </c>
      <c r="C27" s="148"/>
      <c r="D27" s="148"/>
      <c r="E27" s="148"/>
    </row>
    <row r="28" spans="1:5" x14ac:dyDescent="0.3">
      <c r="A28" s="13" t="s">
        <v>683</v>
      </c>
      <c r="B28" s="6" t="s">
        <v>345</v>
      </c>
      <c r="C28" s="148"/>
      <c r="D28" s="148"/>
      <c r="E28" s="148"/>
    </row>
    <row r="29" spans="1:5" ht="25.5" x14ac:dyDescent="0.3">
      <c r="A29" s="7" t="s">
        <v>603</v>
      </c>
      <c r="B29" s="8" t="s">
        <v>345</v>
      </c>
      <c r="C29" s="148"/>
      <c r="D29" s="148"/>
      <c r="E29" s="148"/>
    </row>
    <row r="30" spans="1:5" x14ac:dyDescent="0.3">
      <c r="A30" s="13" t="s">
        <v>679</v>
      </c>
      <c r="B30" s="6" t="s">
        <v>346</v>
      </c>
      <c r="C30" s="148"/>
      <c r="D30" s="148"/>
      <c r="E30" s="148"/>
    </row>
    <row r="31" spans="1:5" x14ac:dyDescent="0.3">
      <c r="A31" s="13" t="s">
        <v>688</v>
      </c>
      <c r="B31" s="6" t="s">
        <v>346</v>
      </c>
      <c r="C31" s="148"/>
      <c r="D31" s="148"/>
      <c r="E31" s="148"/>
    </row>
    <row r="32" spans="1:5" ht="30" x14ac:dyDescent="0.3">
      <c r="A32" s="13" t="s">
        <v>689</v>
      </c>
      <c r="B32" s="6" t="s">
        <v>346</v>
      </c>
      <c r="C32" s="148"/>
      <c r="D32" s="148"/>
      <c r="E32" s="148">
        <v>3000000</v>
      </c>
    </row>
    <row r="33" spans="1:5" x14ac:dyDescent="0.3">
      <c r="A33" s="13" t="s">
        <v>687</v>
      </c>
      <c r="B33" s="6" t="s">
        <v>346</v>
      </c>
      <c r="C33" s="148"/>
      <c r="D33" s="148"/>
      <c r="E33" s="148">
        <v>0</v>
      </c>
    </row>
    <row r="34" spans="1:5" x14ac:dyDescent="0.3">
      <c r="A34" s="13" t="s">
        <v>686</v>
      </c>
      <c r="B34" s="6" t="s">
        <v>346</v>
      </c>
      <c r="C34" s="148"/>
      <c r="D34" s="148"/>
      <c r="E34" s="148"/>
    </row>
    <row r="35" spans="1:5" x14ac:dyDescent="0.3">
      <c r="A35" s="13" t="s">
        <v>685</v>
      </c>
      <c r="B35" s="6" t="s">
        <v>346</v>
      </c>
      <c r="C35" s="148"/>
      <c r="D35" s="148"/>
      <c r="E35" s="148">
        <v>1162082</v>
      </c>
    </row>
    <row r="36" spans="1:5" x14ac:dyDescent="0.3">
      <c r="A36" s="13" t="s">
        <v>680</v>
      </c>
      <c r="B36" s="6" t="s">
        <v>346</v>
      </c>
      <c r="C36" s="148"/>
      <c r="D36" s="148"/>
      <c r="E36" s="148">
        <v>0</v>
      </c>
    </row>
    <row r="37" spans="1:5" x14ac:dyDescent="0.3">
      <c r="A37" s="13" t="s">
        <v>681</v>
      </c>
      <c r="B37" s="6" t="s">
        <v>346</v>
      </c>
      <c r="C37" s="148"/>
      <c r="D37" s="148"/>
      <c r="E37" s="148"/>
    </row>
    <row r="38" spans="1:5" x14ac:dyDescent="0.3">
      <c r="A38" s="13" t="s">
        <v>682</v>
      </c>
      <c r="B38" s="6" t="s">
        <v>346</v>
      </c>
      <c r="C38" s="148"/>
      <c r="D38" s="148"/>
      <c r="E38" s="148"/>
    </row>
    <row r="39" spans="1:5" x14ac:dyDescent="0.3">
      <c r="A39" s="13" t="s">
        <v>683</v>
      </c>
      <c r="B39" s="6" t="s">
        <v>346</v>
      </c>
      <c r="C39" s="148"/>
      <c r="D39" s="148"/>
      <c r="E39" s="148"/>
    </row>
    <row r="40" spans="1:5" x14ac:dyDescent="0.3">
      <c r="A40" s="7" t="s">
        <v>602</v>
      </c>
      <c r="B40" s="8" t="s">
        <v>346</v>
      </c>
      <c r="C40" s="148">
        <f>SUM(C30:C39)</f>
        <v>0</v>
      </c>
      <c r="D40" s="148">
        <v>3000000</v>
      </c>
      <c r="E40" s="148">
        <f>SUM(E30:E39)</f>
        <v>4162082</v>
      </c>
    </row>
    <row r="41" spans="1:5" x14ac:dyDescent="0.3">
      <c r="A41" s="13" t="s">
        <v>679</v>
      </c>
      <c r="B41" s="6" t="s">
        <v>352</v>
      </c>
      <c r="C41" s="148"/>
      <c r="D41" s="148"/>
      <c r="E41" s="148"/>
    </row>
    <row r="42" spans="1:5" x14ac:dyDescent="0.3">
      <c r="A42" s="13" t="s">
        <v>688</v>
      </c>
      <c r="B42" s="6" t="s">
        <v>352</v>
      </c>
      <c r="C42" s="148"/>
      <c r="D42" s="148"/>
      <c r="E42" s="148"/>
    </row>
    <row r="43" spans="1:5" ht="30" x14ac:dyDescent="0.3">
      <c r="A43" s="13" t="s">
        <v>689</v>
      </c>
      <c r="B43" s="6" t="s">
        <v>352</v>
      </c>
      <c r="C43" s="148"/>
      <c r="D43" s="148"/>
      <c r="E43" s="148"/>
    </row>
    <row r="44" spans="1:5" x14ac:dyDescent="0.3">
      <c r="A44" s="13" t="s">
        <v>687</v>
      </c>
      <c r="B44" s="6" t="s">
        <v>352</v>
      </c>
      <c r="C44" s="148"/>
      <c r="D44" s="148"/>
      <c r="E44" s="148"/>
    </row>
    <row r="45" spans="1:5" x14ac:dyDescent="0.3">
      <c r="A45" s="13" t="s">
        <v>686</v>
      </c>
      <c r="B45" s="6" t="s">
        <v>352</v>
      </c>
      <c r="C45" s="148"/>
      <c r="D45" s="148"/>
      <c r="E45" s="148"/>
    </row>
    <row r="46" spans="1:5" x14ac:dyDescent="0.3">
      <c r="A46" s="13" t="s">
        <v>685</v>
      </c>
      <c r="B46" s="6" t="s">
        <v>352</v>
      </c>
      <c r="C46" s="148"/>
      <c r="D46" s="148"/>
      <c r="E46" s="148"/>
    </row>
    <row r="47" spans="1:5" x14ac:dyDescent="0.3">
      <c r="A47" s="13" t="s">
        <v>680</v>
      </c>
      <c r="B47" s="6" t="s">
        <v>352</v>
      </c>
      <c r="C47" s="148"/>
      <c r="D47" s="148"/>
      <c r="E47" s="148"/>
    </row>
    <row r="48" spans="1:5" x14ac:dyDescent="0.3">
      <c r="A48" s="13" t="s">
        <v>681</v>
      </c>
      <c r="B48" s="6" t="s">
        <v>352</v>
      </c>
      <c r="C48" s="148"/>
      <c r="D48" s="148"/>
      <c r="E48" s="148"/>
    </row>
    <row r="49" spans="1:5" x14ac:dyDescent="0.3">
      <c r="A49" s="13" t="s">
        <v>682</v>
      </c>
      <c r="B49" s="6" t="s">
        <v>352</v>
      </c>
      <c r="C49" s="148"/>
      <c r="D49" s="148"/>
      <c r="E49" s="148"/>
    </row>
    <row r="50" spans="1:5" x14ac:dyDescent="0.3">
      <c r="A50" s="13" t="s">
        <v>683</v>
      </c>
      <c r="B50" s="6" t="s">
        <v>352</v>
      </c>
      <c r="C50" s="148"/>
      <c r="D50" s="148"/>
      <c r="E50" s="148"/>
    </row>
    <row r="51" spans="1:5" ht="25.5" x14ac:dyDescent="0.3">
      <c r="A51" s="7" t="s">
        <v>601</v>
      </c>
      <c r="B51" s="8" t="s">
        <v>352</v>
      </c>
      <c r="C51" s="148"/>
      <c r="D51" s="148"/>
      <c r="E51" s="148"/>
    </row>
    <row r="52" spans="1:5" x14ac:dyDescent="0.3">
      <c r="A52" s="13" t="s">
        <v>684</v>
      </c>
      <c r="B52" s="6" t="s">
        <v>353</v>
      </c>
      <c r="C52" s="148"/>
      <c r="D52" s="148"/>
      <c r="E52" s="148"/>
    </row>
    <row r="53" spans="1:5" x14ac:dyDescent="0.3">
      <c r="A53" s="13" t="s">
        <v>688</v>
      </c>
      <c r="B53" s="6" t="s">
        <v>353</v>
      </c>
      <c r="C53" s="148"/>
      <c r="D53" s="148"/>
      <c r="E53" s="148"/>
    </row>
    <row r="54" spans="1:5" ht="30" x14ac:dyDescent="0.3">
      <c r="A54" s="13" t="s">
        <v>689</v>
      </c>
      <c r="B54" s="6" t="s">
        <v>353</v>
      </c>
      <c r="C54" s="148"/>
      <c r="D54" s="148"/>
      <c r="E54" s="148"/>
    </row>
    <row r="55" spans="1:5" x14ac:dyDescent="0.3">
      <c r="A55" s="13" t="s">
        <v>687</v>
      </c>
      <c r="B55" s="6" t="s">
        <v>353</v>
      </c>
      <c r="C55" s="148"/>
      <c r="D55" s="148"/>
      <c r="E55" s="148"/>
    </row>
    <row r="56" spans="1:5" x14ac:dyDescent="0.3">
      <c r="A56" s="13" t="s">
        <v>686</v>
      </c>
      <c r="B56" s="6" t="s">
        <v>353</v>
      </c>
      <c r="C56" s="148"/>
      <c r="D56" s="148"/>
      <c r="E56" s="148"/>
    </row>
    <row r="57" spans="1:5" x14ac:dyDescent="0.3">
      <c r="A57" s="13" t="s">
        <v>685</v>
      </c>
      <c r="B57" s="6" t="s">
        <v>353</v>
      </c>
      <c r="C57" s="148"/>
      <c r="D57" s="148"/>
      <c r="E57" s="148"/>
    </row>
    <row r="58" spans="1:5" x14ac:dyDescent="0.3">
      <c r="A58" s="13" t="s">
        <v>680</v>
      </c>
      <c r="B58" s="6" t="s">
        <v>353</v>
      </c>
      <c r="C58" s="148"/>
      <c r="D58" s="148"/>
      <c r="E58" s="148"/>
    </row>
    <row r="59" spans="1:5" x14ac:dyDescent="0.3">
      <c r="A59" s="13" t="s">
        <v>681</v>
      </c>
      <c r="B59" s="6" t="s">
        <v>353</v>
      </c>
      <c r="C59" s="148"/>
      <c r="D59" s="148"/>
      <c r="E59" s="148"/>
    </row>
    <row r="60" spans="1:5" x14ac:dyDescent="0.3">
      <c r="A60" s="13" t="s">
        <v>682</v>
      </c>
      <c r="B60" s="6" t="s">
        <v>353</v>
      </c>
      <c r="C60" s="148"/>
      <c r="D60" s="148"/>
      <c r="E60" s="148"/>
    </row>
    <row r="61" spans="1:5" x14ac:dyDescent="0.3">
      <c r="A61" s="13" t="s">
        <v>683</v>
      </c>
      <c r="B61" s="6" t="s">
        <v>353</v>
      </c>
      <c r="C61" s="148"/>
      <c r="D61" s="148"/>
      <c r="E61" s="148"/>
    </row>
    <row r="62" spans="1:5" ht="25.5" x14ac:dyDescent="0.3">
      <c r="A62" s="7" t="s">
        <v>604</v>
      </c>
      <c r="B62" s="8" t="s">
        <v>353</v>
      </c>
      <c r="C62" s="148"/>
      <c r="D62" s="148"/>
      <c r="E62" s="148"/>
    </row>
    <row r="63" spans="1:5" x14ac:dyDescent="0.3">
      <c r="A63" s="13" t="s">
        <v>679</v>
      </c>
      <c r="B63" s="6" t="s">
        <v>354</v>
      </c>
      <c r="C63" s="148"/>
      <c r="D63" s="148"/>
      <c r="E63" s="148"/>
    </row>
    <row r="64" spans="1:5" x14ac:dyDescent="0.3">
      <c r="A64" s="13" t="s">
        <v>688</v>
      </c>
      <c r="B64" s="6" t="s">
        <v>354</v>
      </c>
      <c r="C64" s="148"/>
      <c r="D64" s="148"/>
      <c r="E64" s="148"/>
    </row>
    <row r="65" spans="1:5" ht="30" x14ac:dyDescent="0.3">
      <c r="A65" s="13" t="s">
        <v>689</v>
      </c>
      <c r="B65" s="6" t="s">
        <v>354</v>
      </c>
      <c r="C65" s="148"/>
      <c r="D65" s="148"/>
      <c r="E65" s="148">
        <v>3000000</v>
      </c>
    </row>
    <row r="66" spans="1:5" x14ac:dyDescent="0.3">
      <c r="A66" s="13" t="s">
        <v>687</v>
      </c>
      <c r="B66" s="6" t="s">
        <v>354</v>
      </c>
      <c r="C66" s="148"/>
      <c r="D66" s="148"/>
      <c r="E66" s="148"/>
    </row>
    <row r="67" spans="1:5" x14ac:dyDescent="0.3">
      <c r="A67" s="13" t="s">
        <v>686</v>
      </c>
      <c r="B67" s="6" t="s">
        <v>354</v>
      </c>
      <c r="C67" s="148"/>
      <c r="D67" s="148"/>
      <c r="E67" s="148"/>
    </row>
    <row r="68" spans="1:5" x14ac:dyDescent="0.3">
      <c r="A68" s="13" t="s">
        <v>685</v>
      </c>
      <c r="B68" s="6" t="s">
        <v>354</v>
      </c>
      <c r="C68" s="148"/>
      <c r="D68" s="148"/>
      <c r="E68" s="148"/>
    </row>
    <row r="69" spans="1:5" x14ac:dyDescent="0.3">
      <c r="A69" s="13" t="s">
        <v>680</v>
      </c>
      <c r="B69" s="6" t="s">
        <v>354</v>
      </c>
      <c r="C69" s="148"/>
      <c r="D69" s="148"/>
      <c r="E69" s="148"/>
    </row>
    <row r="70" spans="1:5" x14ac:dyDescent="0.3">
      <c r="A70" s="13" t="s">
        <v>681</v>
      </c>
      <c r="B70" s="6" t="s">
        <v>354</v>
      </c>
      <c r="C70" s="148"/>
      <c r="D70" s="148"/>
      <c r="E70" s="148"/>
    </row>
    <row r="71" spans="1:5" x14ac:dyDescent="0.3">
      <c r="A71" s="13" t="s">
        <v>682</v>
      </c>
      <c r="B71" s="6" t="s">
        <v>354</v>
      </c>
      <c r="C71" s="148"/>
      <c r="D71" s="148"/>
      <c r="E71" s="148"/>
    </row>
    <row r="72" spans="1:5" x14ac:dyDescent="0.3">
      <c r="A72" s="13" t="s">
        <v>683</v>
      </c>
      <c r="B72" s="6" t="s">
        <v>354</v>
      </c>
      <c r="C72" s="148"/>
      <c r="D72" s="148"/>
      <c r="E72" s="148"/>
    </row>
    <row r="73" spans="1:5" x14ac:dyDescent="0.3">
      <c r="A73" s="7" t="s">
        <v>551</v>
      </c>
      <c r="B73" s="8" t="s">
        <v>354</v>
      </c>
      <c r="C73" s="148"/>
      <c r="D73" s="148"/>
      <c r="E73" s="148">
        <v>3000000</v>
      </c>
    </row>
    <row r="74" spans="1:5" x14ac:dyDescent="0.3">
      <c r="A74" s="13" t="s">
        <v>690</v>
      </c>
      <c r="B74" s="5" t="s">
        <v>404</v>
      </c>
      <c r="C74" s="148"/>
      <c r="D74" s="148"/>
      <c r="E74" s="148"/>
    </row>
    <row r="75" spans="1:5" x14ac:dyDescent="0.3">
      <c r="A75" s="13" t="s">
        <v>691</v>
      </c>
      <c r="B75" s="5" t="s">
        <v>404</v>
      </c>
      <c r="C75" s="148"/>
      <c r="D75" s="148"/>
      <c r="E75" s="148"/>
    </row>
    <row r="76" spans="1:5" x14ac:dyDescent="0.3">
      <c r="A76" s="13" t="s">
        <v>699</v>
      </c>
      <c r="B76" s="5" t="s">
        <v>404</v>
      </c>
      <c r="C76" s="148"/>
      <c r="D76" s="148"/>
      <c r="E76" s="148"/>
    </row>
    <row r="77" spans="1:5" x14ac:dyDescent="0.3">
      <c r="A77" s="5" t="s">
        <v>698</v>
      </c>
      <c r="B77" s="5" t="s">
        <v>404</v>
      </c>
      <c r="C77" s="148"/>
      <c r="D77" s="148"/>
      <c r="E77" s="148"/>
    </row>
    <row r="78" spans="1:5" x14ac:dyDescent="0.3">
      <c r="A78" s="5" t="s">
        <v>697</v>
      </c>
      <c r="B78" s="5" t="s">
        <v>404</v>
      </c>
      <c r="C78" s="148"/>
      <c r="D78" s="148"/>
      <c r="E78" s="148"/>
    </row>
    <row r="79" spans="1:5" x14ac:dyDescent="0.3">
      <c r="A79" s="5" t="s">
        <v>696</v>
      </c>
      <c r="B79" s="5" t="s">
        <v>404</v>
      </c>
      <c r="C79" s="148"/>
      <c r="D79" s="148"/>
      <c r="E79" s="148"/>
    </row>
    <row r="80" spans="1:5" x14ac:dyDescent="0.3">
      <c r="A80" s="13" t="s">
        <v>695</v>
      </c>
      <c r="B80" s="5" t="s">
        <v>404</v>
      </c>
      <c r="C80" s="148"/>
      <c r="D80" s="148"/>
      <c r="E80" s="148"/>
    </row>
    <row r="81" spans="1:5" x14ac:dyDescent="0.3">
      <c r="A81" s="13" t="s">
        <v>700</v>
      </c>
      <c r="B81" s="5" t="s">
        <v>404</v>
      </c>
      <c r="C81" s="148"/>
      <c r="D81" s="148"/>
      <c r="E81" s="148"/>
    </row>
    <row r="82" spans="1:5" x14ac:dyDescent="0.3">
      <c r="A82" s="13" t="s">
        <v>692</v>
      </c>
      <c r="B82" s="5" t="s">
        <v>404</v>
      </c>
      <c r="C82" s="148"/>
      <c r="D82" s="148"/>
      <c r="E82" s="148"/>
    </row>
    <row r="83" spans="1:5" x14ac:dyDescent="0.3">
      <c r="A83" s="13" t="s">
        <v>693</v>
      </c>
      <c r="B83" s="5" t="s">
        <v>404</v>
      </c>
      <c r="C83" s="148"/>
      <c r="D83" s="148"/>
      <c r="E83" s="148"/>
    </row>
    <row r="84" spans="1:5" ht="25.5" x14ac:dyDescent="0.3">
      <c r="A84" s="7" t="s">
        <v>620</v>
      </c>
      <c r="B84" s="8" t="s">
        <v>404</v>
      </c>
      <c r="C84" s="148"/>
      <c r="D84" s="148"/>
      <c r="E84" s="148"/>
    </row>
    <row r="85" spans="1:5" x14ac:dyDescent="0.3">
      <c r="A85" s="13" t="s">
        <v>690</v>
      </c>
      <c r="B85" s="5" t="s">
        <v>405</v>
      </c>
      <c r="C85" s="148"/>
      <c r="D85" s="148"/>
      <c r="E85" s="148"/>
    </row>
    <row r="86" spans="1:5" x14ac:dyDescent="0.3">
      <c r="A86" s="13" t="s">
        <v>691</v>
      </c>
      <c r="B86" s="5" t="s">
        <v>405</v>
      </c>
      <c r="C86" s="148"/>
      <c r="D86" s="148"/>
      <c r="E86" s="148"/>
    </row>
    <row r="87" spans="1:5" x14ac:dyDescent="0.3">
      <c r="A87" s="13" t="s">
        <v>699</v>
      </c>
      <c r="B87" s="5" t="s">
        <v>405</v>
      </c>
      <c r="C87" s="148"/>
      <c r="D87" s="148"/>
      <c r="E87" s="148"/>
    </row>
    <row r="88" spans="1:5" x14ac:dyDescent="0.3">
      <c r="A88" s="5" t="s">
        <v>698</v>
      </c>
      <c r="B88" s="5" t="s">
        <v>405</v>
      </c>
      <c r="C88" s="148"/>
      <c r="D88" s="148"/>
      <c r="E88" s="148"/>
    </row>
    <row r="89" spans="1:5" x14ac:dyDescent="0.3">
      <c r="A89" s="5" t="s">
        <v>697</v>
      </c>
      <c r="B89" s="5" t="s">
        <v>405</v>
      </c>
      <c r="C89" s="148"/>
      <c r="D89" s="148"/>
      <c r="E89" s="148"/>
    </row>
    <row r="90" spans="1:5" x14ac:dyDescent="0.3">
      <c r="A90" s="5" t="s">
        <v>696</v>
      </c>
      <c r="B90" s="5" t="s">
        <v>405</v>
      </c>
      <c r="C90" s="148"/>
      <c r="D90" s="148"/>
      <c r="E90" s="148"/>
    </row>
    <row r="91" spans="1:5" x14ac:dyDescent="0.3">
      <c r="A91" s="13" t="s">
        <v>695</v>
      </c>
      <c r="B91" s="5" t="s">
        <v>405</v>
      </c>
      <c r="C91" s="148"/>
      <c r="D91" s="148"/>
      <c r="E91" s="148"/>
    </row>
    <row r="92" spans="1:5" x14ac:dyDescent="0.3">
      <c r="A92" s="13" t="s">
        <v>694</v>
      </c>
      <c r="B92" s="5" t="s">
        <v>405</v>
      </c>
      <c r="C92" s="148"/>
      <c r="D92" s="148"/>
      <c r="E92" s="148"/>
    </row>
    <row r="93" spans="1:5" x14ac:dyDescent="0.3">
      <c r="A93" s="13" t="s">
        <v>692</v>
      </c>
      <c r="B93" s="5" t="s">
        <v>405</v>
      </c>
      <c r="C93" s="148"/>
      <c r="D93" s="148"/>
      <c r="E93" s="148"/>
    </row>
    <row r="94" spans="1:5" x14ac:dyDescent="0.3">
      <c r="A94" s="13" t="s">
        <v>693</v>
      </c>
      <c r="B94" s="5" t="s">
        <v>405</v>
      </c>
      <c r="C94" s="148"/>
      <c r="D94" s="148"/>
      <c r="E94" s="148"/>
    </row>
    <row r="95" spans="1:5" x14ac:dyDescent="0.3">
      <c r="A95" s="15" t="s">
        <v>621</v>
      </c>
      <c r="B95" s="8" t="s">
        <v>405</v>
      </c>
      <c r="C95" s="148"/>
      <c r="D95" s="148"/>
      <c r="E95" s="148">
        <v>40000</v>
      </c>
    </row>
    <row r="96" spans="1:5" x14ac:dyDescent="0.3">
      <c r="A96" s="13" t="s">
        <v>690</v>
      </c>
      <c r="B96" s="5" t="s">
        <v>409</v>
      </c>
      <c r="C96" s="148"/>
      <c r="D96" s="148"/>
      <c r="E96" s="148"/>
    </row>
    <row r="97" spans="1:5" x14ac:dyDescent="0.3">
      <c r="A97" s="13" t="s">
        <v>691</v>
      </c>
      <c r="B97" s="5" t="s">
        <v>409</v>
      </c>
      <c r="C97" s="148"/>
      <c r="D97" s="148"/>
      <c r="E97" s="148"/>
    </row>
    <row r="98" spans="1:5" x14ac:dyDescent="0.3">
      <c r="A98" s="13" t="s">
        <v>699</v>
      </c>
      <c r="B98" s="5" t="s">
        <v>409</v>
      </c>
      <c r="C98" s="148"/>
      <c r="D98" s="148"/>
      <c r="E98" s="148"/>
    </row>
    <row r="99" spans="1:5" x14ac:dyDescent="0.3">
      <c r="A99" s="5" t="s">
        <v>698</v>
      </c>
      <c r="B99" s="5" t="s">
        <v>409</v>
      </c>
      <c r="C99" s="148"/>
      <c r="D99" s="148"/>
      <c r="E99" s="148"/>
    </row>
    <row r="100" spans="1:5" x14ac:dyDescent="0.3">
      <c r="A100" s="5" t="s">
        <v>697</v>
      </c>
      <c r="B100" s="5" t="s">
        <v>409</v>
      </c>
      <c r="C100" s="148"/>
      <c r="D100" s="148"/>
      <c r="E100" s="148"/>
    </row>
    <row r="101" spans="1:5" x14ac:dyDescent="0.3">
      <c r="A101" s="5" t="s">
        <v>696</v>
      </c>
      <c r="B101" s="5" t="s">
        <v>409</v>
      </c>
      <c r="C101" s="148"/>
      <c r="D101" s="148"/>
      <c r="E101" s="148"/>
    </row>
    <row r="102" spans="1:5" x14ac:dyDescent="0.3">
      <c r="A102" s="13" t="s">
        <v>695</v>
      </c>
      <c r="B102" s="5" t="s">
        <v>409</v>
      </c>
      <c r="C102" s="148"/>
      <c r="D102" s="148"/>
      <c r="E102" s="148"/>
    </row>
    <row r="103" spans="1:5" x14ac:dyDescent="0.3">
      <c r="A103" s="13" t="s">
        <v>700</v>
      </c>
      <c r="B103" s="5" t="s">
        <v>409</v>
      </c>
      <c r="C103" s="148"/>
      <c r="D103" s="148"/>
      <c r="E103" s="148"/>
    </row>
    <row r="104" spans="1:5" x14ac:dyDescent="0.3">
      <c r="A104" s="13" t="s">
        <v>692</v>
      </c>
      <c r="B104" s="5" t="s">
        <v>409</v>
      </c>
      <c r="C104" s="148"/>
      <c r="D104" s="148"/>
      <c r="E104" s="148"/>
    </row>
    <row r="105" spans="1:5" x14ac:dyDescent="0.3">
      <c r="A105" s="13" t="s">
        <v>693</v>
      </c>
      <c r="B105" s="5" t="s">
        <v>409</v>
      </c>
      <c r="C105" s="148"/>
      <c r="D105" s="148"/>
      <c r="E105" s="148"/>
    </row>
    <row r="106" spans="1:5" ht="25.5" x14ac:dyDescent="0.3">
      <c r="A106" s="7" t="s">
        <v>622</v>
      </c>
      <c r="B106" s="8" t="s">
        <v>409</v>
      </c>
      <c r="C106" s="148"/>
      <c r="D106" s="148"/>
      <c r="E106" s="148"/>
    </row>
    <row r="107" spans="1:5" x14ac:dyDescent="0.3">
      <c r="A107" s="13" t="s">
        <v>690</v>
      </c>
      <c r="B107" s="5" t="s">
        <v>410</v>
      </c>
      <c r="C107" s="148"/>
      <c r="D107" s="148"/>
      <c r="E107" s="148"/>
    </row>
    <row r="108" spans="1:5" x14ac:dyDescent="0.3">
      <c r="A108" s="13" t="s">
        <v>691</v>
      </c>
      <c r="B108" s="5" t="s">
        <v>410</v>
      </c>
      <c r="C108" s="148"/>
      <c r="D108" s="148"/>
      <c r="E108" s="148"/>
    </row>
    <row r="109" spans="1:5" x14ac:dyDescent="0.3">
      <c r="A109" s="13" t="s">
        <v>699</v>
      </c>
      <c r="B109" s="5" t="s">
        <v>410</v>
      </c>
      <c r="C109" s="148"/>
      <c r="D109" s="148"/>
      <c r="E109" s="148"/>
    </row>
    <row r="110" spans="1:5" x14ac:dyDescent="0.3">
      <c r="A110" s="5" t="s">
        <v>698</v>
      </c>
      <c r="B110" s="5" t="s">
        <v>410</v>
      </c>
      <c r="C110" s="148"/>
      <c r="D110" s="148"/>
      <c r="E110" s="148"/>
    </row>
    <row r="111" spans="1:5" x14ac:dyDescent="0.3">
      <c r="A111" s="5" t="s">
        <v>697</v>
      </c>
      <c r="B111" s="5" t="s">
        <v>410</v>
      </c>
      <c r="C111" s="148"/>
      <c r="D111" s="148"/>
      <c r="E111" s="148"/>
    </row>
    <row r="112" spans="1:5" x14ac:dyDescent="0.3">
      <c r="A112" s="5" t="s">
        <v>696</v>
      </c>
      <c r="B112" s="5" t="s">
        <v>410</v>
      </c>
      <c r="C112" s="148"/>
      <c r="D112" s="148"/>
      <c r="E112" s="148"/>
    </row>
    <row r="113" spans="1:5" x14ac:dyDescent="0.3">
      <c r="A113" s="13" t="s">
        <v>695</v>
      </c>
      <c r="B113" s="5" t="s">
        <v>410</v>
      </c>
      <c r="C113" s="148"/>
      <c r="D113" s="148"/>
      <c r="E113" s="148"/>
    </row>
    <row r="114" spans="1:5" x14ac:dyDescent="0.3">
      <c r="A114" s="13" t="s">
        <v>694</v>
      </c>
      <c r="B114" s="5" t="s">
        <v>410</v>
      </c>
      <c r="C114" s="148"/>
      <c r="D114" s="148"/>
      <c r="E114" s="148"/>
    </row>
    <row r="115" spans="1:5" x14ac:dyDescent="0.3">
      <c r="A115" s="13" t="s">
        <v>692</v>
      </c>
      <c r="B115" s="5" t="s">
        <v>410</v>
      </c>
      <c r="C115" s="148"/>
      <c r="D115" s="148"/>
      <c r="E115" s="148"/>
    </row>
    <row r="116" spans="1:5" x14ac:dyDescent="0.3">
      <c r="A116" s="13" t="s">
        <v>693</v>
      </c>
      <c r="B116" s="5" t="s">
        <v>410</v>
      </c>
      <c r="C116" s="148"/>
      <c r="D116" s="148"/>
      <c r="E116" s="148"/>
    </row>
    <row r="117" spans="1:5" x14ac:dyDescent="0.3">
      <c r="A117" s="15" t="s">
        <v>623</v>
      </c>
      <c r="B117" s="8" t="s">
        <v>410</v>
      </c>
      <c r="C117" s="148"/>
      <c r="D117" s="148"/>
      <c r="E117" s="148"/>
    </row>
  </sheetData>
  <mergeCells count="4">
    <mergeCell ref="A3:E3"/>
    <mergeCell ref="A4:E4"/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6"/>
  <sheetViews>
    <sheetView zoomScale="120" zoomScaleNormal="120" workbookViewId="0">
      <selection activeCell="A7" sqref="A7"/>
    </sheetView>
  </sheetViews>
  <sheetFormatPr defaultRowHeight="15.75" x14ac:dyDescent="0.3"/>
  <cols>
    <col min="1" max="1" width="65" customWidth="1"/>
    <col min="3" max="3" width="13.28515625" style="118" customWidth="1"/>
    <col min="4" max="4" width="11.7109375" style="118" customWidth="1"/>
    <col min="5" max="5" width="12.7109375" style="118" customWidth="1"/>
  </cols>
  <sheetData>
    <row r="1" spans="1:5" ht="18" x14ac:dyDescent="0.25">
      <c r="A1" s="216" t="s">
        <v>867</v>
      </c>
      <c r="B1" s="216"/>
      <c r="C1" s="216"/>
      <c r="D1" s="216"/>
      <c r="E1" s="216"/>
    </row>
    <row r="2" spans="1:5" x14ac:dyDescent="0.3">
      <c r="A2" s="224" t="s">
        <v>883</v>
      </c>
      <c r="B2" s="224"/>
      <c r="C2" s="224"/>
      <c r="D2" s="224"/>
      <c r="E2" s="224"/>
    </row>
    <row r="3" spans="1:5" ht="24" customHeight="1" x14ac:dyDescent="0.25">
      <c r="A3" s="192" t="s">
        <v>865</v>
      </c>
      <c r="B3" s="193"/>
      <c r="C3" s="193"/>
      <c r="D3" s="208"/>
      <c r="E3" s="208"/>
    </row>
    <row r="4" spans="1:5" ht="26.25" customHeight="1" x14ac:dyDescent="0.25">
      <c r="A4" s="190" t="s">
        <v>853</v>
      </c>
      <c r="B4" s="191"/>
      <c r="C4" s="191"/>
      <c r="D4" s="208"/>
      <c r="E4" s="208"/>
    </row>
    <row r="6" spans="1:5" ht="26.25" x14ac:dyDescent="0.25">
      <c r="A6" s="35" t="s">
        <v>712</v>
      </c>
      <c r="B6" s="3" t="s">
        <v>148</v>
      </c>
      <c r="C6" s="145" t="s">
        <v>750</v>
      </c>
      <c r="D6" s="138" t="s">
        <v>768</v>
      </c>
      <c r="E6" s="145" t="s">
        <v>769</v>
      </c>
    </row>
    <row r="7" spans="1:5" x14ac:dyDescent="0.3">
      <c r="A7" s="5" t="s">
        <v>605</v>
      </c>
      <c r="B7" s="5" t="s">
        <v>361</v>
      </c>
      <c r="C7" s="148"/>
      <c r="D7" s="148"/>
      <c r="E7" s="148"/>
    </row>
    <row r="8" spans="1:5" x14ac:dyDescent="0.3">
      <c r="A8" s="5" t="s">
        <v>606</v>
      </c>
      <c r="B8" s="5" t="s">
        <v>361</v>
      </c>
      <c r="C8" s="148"/>
      <c r="D8" s="148"/>
      <c r="E8" s="148"/>
    </row>
    <row r="9" spans="1:5" x14ac:dyDescent="0.3">
      <c r="A9" s="5" t="s">
        <v>607</v>
      </c>
      <c r="B9" s="5" t="s">
        <v>361</v>
      </c>
      <c r="C9" s="148">
        <v>0</v>
      </c>
      <c r="D9" s="148">
        <v>0</v>
      </c>
      <c r="E9" s="148">
        <v>833727</v>
      </c>
    </row>
    <row r="10" spans="1:5" x14ac:dyDescent="0.3">
      <c r="A10" s="5" t="s">
        <v>608</v>
      </c>
      <c r="B10" s="5" t="s">
        <v>361</v>
      </c>
      <c r="C10" s="148"/>
      <c r="D10" s="148"/>
      <c r="E10" s="148"/>
    </row>
    <row r="11" spans="1:5" x14ac:dyDescent="0.3">
      <c r="A11" s="7" t="s">
        <v>556</v>
      </c>
      <c r="B11" s="8" t="s">
        <v>361</v>
      </c>
      <c r="C11" s="148">
        <v>800000</v>
      </c>
      <c r="D11" s="148">
        <v>800000</v>
      </c>
      <c r="E11" s="148">
        <f>SUM(E7:E10)</f>
        <v>833727</v>
      </c>
    </row>
    <row r="12" spans="1:5" x14ac:dyDescent="0.3">
      <c r="A12" s="5" t="s">
        <v>557</v>
      </c>
      <c r="B12" s="6" t="s">
        <v>362</v>
      </c>
      <c r="C12" s="148"/>
      <c r="D12" s="148"/>
      <c r="E12" s="148"/>
    </row>
    <row r="13" spans="1:5" ht="27" x14ac:dyDescent="0.3">
      <c r="A13" s="41" t="s">
        <v>363</v>
      </c>
      <c r="B13" s="41" t="s">
        <v>362</v>
      </c>
      <c r="C13" s="148"/>
      <c r="D13" s="148"/>
      <c r="E13" s="148"/>
    </row>
    <row r="14" spans="1:5" ht="27" x14ac:dyDescent="0.3">
      <c r="A14" s="41" t="s">
        <v>364</v>
      </c>
      <c r="B14" s="41" t="s">
        <v>362</v>
      </c>
      <c r="C14" s="148"/>
      <c r="D14" s="148"/>
      <c r="E14" s="148"/>
    </row>
    <row r="15" spans="1:5" x14ac:dyDescent="0.3">
      <c r="A15" s="5" t="s">
        <v>559</v>
      </c>
      <c r="B15" s="6" t="s">
        <v>368</v>
      </c>
      <c r="C15" s="148">
        <v>2000000</v>
      </c>
      <c r="D15" s="148">
        <v>2000000</v>
      </c>
      <c r="E15" s="148">
        <v>205786</v>
      </c>
    </row>
    <row r="16" spans="1:5" ht="27" x14ac:dyDescent="0.3">
      <c r="A16" s="41" t="s">
        <v>369</v>
      </c>
      <c r="B16" s="41" t="s">
        <v>368</v>
      </c>
      <c r="C16" s="148"/>
      <c r="D16" s="148"/>
      <c r="E16" s="148"/>
    </row>
    <row r="17" spans="1:5" ht="27" x14ac:dyDescent="0.3">
      <c r="A17" s="41" t="s">
        <v>370</v>
      </c>
      <c r="B17" s="41" t="s">
        <v>368</v>
      </c>
      <c r="C17" s="148">
        <v>0</v>
      </c>
      <c r="D17" s="148">
        <v>0</v>
      </c>
      <c r="E17" s="148">
        <v>205786</v>
      </c>
    </row>
    <row r="18" spans="1:5" x14ac:dyDescent="0.3">
      <c r="A18" s="41" t="s">
        <v>371</v>
      </c>
      <c r="B18" s="41" t="s">
        <v>368</v>
      </c>
      <c r="C18" s="148"/>
      <c r="D18" s="148"/>
      <c r="E18" s="148"/>
    </row>
    <row r="19" spans="1:5" x14ac:dyDescent="0.3">
      <c r="A19" s="41" t="s">
        <v>372</v>
      </c>
      <c r="B19" s="41" t="s">
        <v>368</v>
      </c>
      <c r="C19" s="148"/>
      <c r="D19" s="148"/>
      <c r="E19" s="148"/>
    </row>
    <row r="20" spans="1:5" x14ac:dyDescent="0.3">
      <c r="A20" s="5" t="s">
        <v>609</v>
      </c>
      <c r="B20" s="6" t="s">
        <v>373</v>
      </c>
      <c r="C20" s="148"/>
      <c r="D20" s="148"/>
      <c r="E20" s="148"/>
    </row>
    <row r="21" spans="1:5" x14ac:dyDescent="0.3">
      <c r="A21" s="41" t="s">
        <v>374</v>
      </c>
      <c r="B21" s="41" t="s">
        <v>373</v>
      </c>
      <c r="C21" s="148"/>
      <c r="D21" s="148"/>
      <c r="E21" s="148"/>
    </row>
    <row r="22" spans="1:5" x14ac:dyDescent="0.3">
      <c r="A22" s="41" t="s">
        <v>375</v>
      </c>
      <c r="B22" s="41" t="s">
        <v>373</v>
      </c>
      <c r="C22" s="148"/>
      <c r="D22" s="148"/>
      <c r="E22" s="148"/>
    </row>
    <row r="23" spans="1:5" x14ac:dyDescent="0.3">
      <c r="A23" s="7" t="s">
        <v>588</v>
      </c>
      <c r="B23" s="8" t="s">
        <v>376</v>
      </c>
      <c r="C23" s="148">
        <f>C15+C13</f>
        <v>2000000</v>
      </c>
      <c r="D23" s="148">
        <f>D15+D13</f>
        <v>2000000</v>
      </c>
      <c r="E23" s="148">
        <f>E15+E13</f>
        <v>205786</v>
      </c>
    </row>
    <row r="24" spans="1:5" x14ac:dyDescent="0.3">
      <c r="A24" s="5" t="s">
        <v>610</v>
      </c>
      <c r="B24" s="5" t="s">
        <v>377</v>
      </c>
      <c r="C24" s="148"/>
      <c r="D24" s="148"/>
      <c r="E24" s="148"/>
    </row>
    <row r="25" spans="1:5" x14ac:dyDescent="0.3">
      <c r="A25" s="5" t="s">
        <v>611</v>
      </c>
      <c r="B25" s="5" t="s">
        <v>377</v>
      </c>
      <c r="C25" s="148"/>
      <c r="D25" s="148"/>
      <c r="E25" s="148"/>
    </row>
    <row r="26" spans="1:5" x14ac:dyDescent="0.3">
      <c r="A26" s="5" t="s">
        <v>612</v>
      </c>
      <c r="B26" s="5" t="s">
        <v>377</v>
      </c>
      <c r="C26" s="148"/>
      <c r="D26" s="148"/>
      <c r="E26" s="148"/>
    </row>
    <row r="27" spans="1:5" x14ac:dyDescent="0.3">
      <c r="A27" s="5" t="s">
        <v>613</v>
      </c>
      <c r="B27" s="5" t="s">
        <v>377</v>
      </c>
      <c r="C27" s="148"/>
      <c r="D27" s="148"/>
      <c r="E27" s="148"/>
    </row>
    <row r="28" spans="1:5" x14ac:dyDescent="0.3">
      <c r="A28" s="5" t="s">
        <v>614</v>
      </c>
      <c r="B28" s="5" t="s">
        <v>377</v>
      </c>
      <c r="C28" s="148"/>
      <c r="D28" s="148"/>
      <c r="E28" s="148"/>
    </row>
    <row r="29" spans="1:5" x14ac:dyDescent="0.3">
      <c r="A29" s="5" t="s">
        <v>615</v>
      </c>
      <c r="B29" s="5" t="s">
        <v>377</v>
      </c>
      <c r="C29" s="148"/>
      <c r="D29" s="148"/>
      <c r="E29" s="148"/>
    </row>
    <row r="30" spans="1:5" x14ac:dyDescent="0.3">
      <c r="A30" s="5" t="s">
        <v>616</v>
      </c>
      <c r="B30" s="5" t="s">
        <v>377</v>
      </c>
      <c r="C30" s="148"/>
      <c r="D30" s="148"/>
      <c r="E30" s="148"/>
    </row>
    <row r="31" spans="1:5" x14ac:dyDescent="0.3">
      <c r="A31" s="5" t="s">
        <v>617</v>
      </c>
      <c r="B31" s="5" t="s">
        <v>377</v>
      </c>
      <c r="C31" s="148"/>
      <c r="D31" s="148"/>
      <c r="E31" s="148"/>
    </row>
    <row r="32" spans="1:5" ht="45" x14ac:dyDescent="0.3">
      <c r="A32" s="5" t="s">
        <v>618</v>
      </c>
      <c r="B32" s="5" t="s">
        <v>377</v>
      </c>
      <c r="C32" s="148"/>
      <c r="D32" s="148"/>
      <c r="E32" s="148"/>
    </row>
    <row r="33" spans="1:5" x14ac:dyDescent="0.3">
      <c r="A33" s="5" t="s">
        <v>619</v>
      </c>
      <c r="B33" s="5" t="s">
        <v>377</v>
      </c>
      <c r="C33" s="148">
        <v>20000</v>
      </c>
      <c r="D33" s="148">
        <v>20000</v>
      </c>
      <c r="E33" s="148">
        <v>6351</v>
      </c>
    </row>
    <row r="34" spans="1:5" x14ac:dyDescent="0.3">
      <c r="A34" s="7" t="s">
        <v>561</v>
      </c>
      <c r="B34" s="8" t="s">
        <v>377</v>
      </c>
      <c r="C34" s="148">
        <f>SUM(C33)</f>
        <v>20000</v>
      </c>
      <c r="D34" s="148">
        <f>SUM(D33)</f>
        <v>20000</v>
      </c>
      <c r="E34" s="148">
        <f>SUM(E33)</f>
        <v>6351</v>
      </c>
    </row>
    <row r="36" spans="1:5" x14ac:dyDescent="0.3">
      <c r="E36" s="118">
        <f>SUM(E11+E23+E34)</f>
        <v>1045864</v>
      </c>
    </row>
  </sheetData>
  <mergeCells count="4">
    <mergeCell ref="A3:E3"/>
    <mergeCell ref="A4:E4"/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82"/>
  <sheetViews>
    <sheetView zoomScale="120" zoomScaleNormal="120" workbookViewId="0">
      <selection activeCell="E7" sqref="E7"/>
    </sheetView>
  </sheetViews>
  <sheetFormatPr defaultRowHeight="15.75" x14ac:dyDescent="0.3"/>
  <cols>
    <col min="1" max="1" width="76.140625" customWidth="1"/>
    <col min="2" max="2" width="16.140625" style="125" customWidth="1"/>
  </cols>
  <sheetData>
    <row r="1" spans="1:5" ht="18" x14ac:dyDescent="0.25">
      <c r="A1" s="189" t="s">
        <v>867</v>
      </c>
      <c r="B1" s="189"/>
      <c r="C1" s="136"/>
      <c r="D1" s="136"/>
      <c r="E1" s="136"/>
    </row>
    <row r="2" spans="1:5" ht="18.75" x14ac:dyDescent="0.3">
      <c r="A2" s="222" t="s">
        <v>884</v>
      </c>
      <c r="B2" s="222"/>
      <c r="C2" s="136"/>
      <c r="D2" s="136"/>
      <c r="E2" s="136"/>
    </row>
    <row r="3" spans="1:5" ht="27.75" customHeight="1" x14ac:dyDescent="0.25">
      <c r="A3" s="218" t="s">
        <v>865</v>
      </c>
      <c r="B3" s="217"/>
    </row>
    <row r="4" spans="1:5" ht="23.25" customHeight="1" x14ac:dyDescent="0.25">
      <c r="A4" s="190" t="s">
        <v>854</v>
      </c>
      <c r="B4" s="217"/>
    </row>
    <row r="7" spans="1:5" ht="15" x14ac:dyDescent="0.25">
      <c r="A7" s="59" t="s">
        <v>712</v>
      </c>
      <c r="B7" s="146" t="s">
        <v>126</v>
      </c>
      <c r="C7" s="4"/>
    </row>
    <row r="8" spans="1:5" ht="15" x14ac:dyDescent="0.25">
      <c r="A8" s="73" t="s">
        <v>107</v>
      </c>
      <c r="B8" s="74">
        <v>28944054</v>
      </c>
      <c r="C8" s="4"/>
    </row>
    <row r="9" spans="1:5" ht="15" x14ac:dyDescent="0.25">
      <c r="A9" s="73" t="s">
        <v>108</v>
      </c>
      <c r="B9" s="74">
        <v>50693037</v>
      </c>
      <c r="C9" s="4"/>
    </row>
    <row r="10" spans="1:5" ht="15" x14ac:dyDescent="0.25">
      <c r="A10" s="75" t="s">
        <v>109</v>
      </c>
      <c r="B10" s="76">
        <f>B8-B9</f>
        <v>-21748983</v>
      </c>
      <c r="C10" s="4"/>
    </row>
    <row r="11" spans="1:5" ht="15" x14ac:dyDescent="0.25">
      <c r="A11" s="73" t="s">
        <v>110</v>
      </c>
      <c r="B11" s="74">
        <v>71581341</v>
      </c>
      <c r="C11" s="4"/>
    </row>
    <row r="12" spans="1:5" ht="15" x14ac:dyDescent="0.25">
      <c r="A12" s="73" t="s">
        <v>111</v>
      </c>
      <c r="B12" s="74">
        <v>727502</v>
      </c>
      <c r="C12" s="4"/>
    </row>
    <row r="13" spans="1:5" ht="15" x14ac:dyDescent="0.25">
      <c r="A13" s="75" t="s">
        <v>112</v>
      </c>
      <c r="B13" s="76">
        <f>B11-B12</f>
        <v>70853839</v>
      </c>
      <c r="C13" s="4"/>
    </row>
    <row r="14" spans="1:5" ht="15" x14ac:dyDescent="0.25">
      <c r="A14" s="97" t="s">
        <v>113</v>
      </c>
      <c r="B14" s="77">
        <f>B10+B13</f>
        <v>49104856</v>
      </c>
      <c r="C14" s="4"/>
    </row>
    <row r="15" spans="1:5" ht="15" x14ac:dyDescent="0.25">
      <c r="A15" s="73" t="s">
        <v>114</v>
      </c>
      <c r="B15" s="74"/>
      <c r="C15" s="4"/>
    </row>
    <row r="16" spans="1:5" ht="15" x14ac:dyDescent="0.25">
      <c r="A16" s="73" t="s">
        <v>115</v>
      </c>
      <c r="B16" s="74"/>
      <c r="C16" s="4"/>
    </row>
    <row r="17" spans="1:3" ht="15" x14ac:dyDescent="0.25">
      <c r="A17" s="75" t="s">
        <v>116</v>
      </c>
      <c r="B17" s="76"/>
      <c r="C17" s="4"/>
    </row>
    <row r="18" spans="1:3" ht="15" x14ac:dyDescent="0.25">
      <c r="A18" s="73" t="s">
        <v>117</v>
      </c>
      <c r="B18" s="74"/>
      <c r="C18" s="4"/>
    </row>
    <row r="19" spans="1:3" ht="15" x14ac:dyDescent="0.25">
      <c r="A19" s="73" t="s">
        <v>118</v>
      </c>
      <c r="B19" s="74"/>
      <c r="C19" s="4"/>
    </row>
    <row r="20" spans="1:3" ht="15" x14ac:dyDescent="0.25">
      <c r="A20" s="75" t="s">
        <v>119</v>
      </c>
      <c r="B20" s="76"/>
      <c r="C20" s="4"/>
    </row>
    <row r="21" spans="1:3" ht="15" x14ac:dyDescent="0.25">
      <c r="A21" s="99" t="s">
        <v>120</v>
      </c>
      <c r="B21" s="100"/>
      <c r="C21" s="4"/>
    </row>
    <row r="22" spans="1:3" ht="15" x14ac:dyDescent="0.25">
      <c r="A22" s="75" t="s">
        <v>121</v>
      </c>
      <c r="B22" s="76">
        <f>SUM(B14)</f>
        <v>49104856</v>
      </c>
      <c r="C22" s="4"/>
    </row>
    <row r="23" spans="1:3" ht="15" x14ac:dyDescent="0.25">
      <c r="A23" s="97" t="s">
        <v>122</v>
      </c>
      <c r="B23" s="77">
        <v>49104856</v>
      </c>
      <c r="C23" s="4"/>
    </row>
    <row r="24" spans="1:3" ht="15" x14ac:dyDescent="0.25">
      <c r="A24" s="97" t="s">
        <v>123</v>
      </c>
      <c r="B24" s="77">
        <v>49104856</v>
      </c>
      <c r="C24" s="4"/>
    </row>
    <row r="25" spans="1:3" ht="25.5" x14ac:dyDescent="0.25">
      <c r="A25" s="99" t="s">
        <v>124</v>
      </c>
      <c r="B25" s="100"/>
      <c r="C25" s="4"/>
    </row>
    <row r="26" spans="1:3" ht="15" x14ac:dyDescent="0.25">
      <c r="A26" s="99" t="s">
        <v>125</v>
      </c>
      <c r="B26" s="100"/>
      <c r="C26" s="4"/>
    </row>
    <row r="27" spans="1:3" ht="27" customHeight="1" x14ac:dyDescent="0.3">
      <c r="A27" s="101" t="s">
        <v>127</v>
      </c>
      <c r="B27" s="124"/>
      <c r="C27" s="4"/>
    </row>
    <row r="28" spans="1:3" x14ac:dyDescent="0.3">
      <c r="A28" s="4"/>
      <c r="C28" s="4"/>
    </row>
    <row r="29" spans="1:3" x14ac:dyDescent="0.3">
      <c r="A29" s="4"/>
      <c r="C29" s="4"/>
    </row>
    <row r="30" spans="1:3" x14ac:dyDescent="0.3">
      <c r="A30" s="4"/>
      <c r="C30" s="4"/>
    </row>
    <row r="31" spans="1:3" x14ac:dyDescent="0.3">
      <c r="A31" s="4"/>
      <c r="C31" s="4"/>
    </row>
    <row r="32" spans="1:3" x14ac:dyDescent="0.3">
      <c r="A32" s="4"/>
      <c r="C32" s="4"/>
    </row>
    <row r="33" spans="1:3" x14ac:dyDescent="0.3">
      <c r="A33" s="4"/>
      <c r="C33" s="4"/>
    </row>
    <row r="34" spans="1:3" x14ac:dyDescent="0.3">
      <c r="A34" s="4"/>
      <c r="C34" s="4"/>
    </row>
    <row r="35" spans="1:3" x14ac:dyDescent="0.3">
      <c r="A35" s="4"/>
      <c r="C35" s="4"/>
    </row>
    <row r="36" spans="1:3" x14ac:dyDescent="0.3">
      <c r="A36" s="4"/>
      <c r="C36" s="4"/>
    </row>
    <row r="37" spans="1:3" x14ac:dyDescent="0.3">
      <c r="A37" s="4"/>
      <c r="C37" s="4"/>
    </row>
    <row r="38" spans="1:3" x14ac:dyDescent="0.3">
      <c r="A38" s="4"/>
      <c r="C38" s="4"/>
    </row>
    <row r="39" spans="1:3" x14ac:dyDescent="0.3">
      <c r="A39" s="4"/>
      <c r="C39" s="4"/>
    </row>
    <row r="40" spans="1:3" x14ac:dyDescent="0.3">
      <c r="A40" s="4"/>
      <c r="C40" s="4"/>
    </row>
    <row r="41" spans="1:3" x14ac:dyDescent="0.3">
      <c r="A41" s="4"/>
      <c r="C41" s="4"/>
    </row>
    <row r="42" spans="1:3" x14ac:dyDescent="0.3">
      <c r="A42" s="4"/>
      <c r="C42" s="4"/>
    </row>
    <row r="43" spans="1:3" x14ac:dyDescent="0.3">
      <c r="A43" s="4"/>
      <c r="C43" s="4"/>
    </row>
    <row r="44" spans="1:3" x14ac:dyDescent="0.3">
      <c r="A44" s="4"/>
      <c r="C44" s="4"/>
    </row>
    <row r="45" spans="1:3" x14ac:dyDescent="0.3">
      <c r="A45" s="4"/>
      <c r="C45" s="4"/>
    </row>
    <row r="46" spans="1:3" x14ac:dyDescent="0.3">
      <c r="A46" s="4"/>
      <c r="C46" s="4"/>
    </row>
    <row r="47" spans="1:3" x14ac:dyDescent="0.3">
      <c r="A47" s="4"/>
      <c r="C47" s="4"/>
    </row>
    <row r="48" spans="1:3" x14ac:dyDescent="0.3">
      <c r="A48" s="4"/>
      <c r="C48" s="4"/>
    </row>
    <row r="49" spans="1:3" x14ac:dyDescent="0.3">
      <c r="A49" s="4"/>
      <c r="C49" s="4"/>
    </row>
    <row r="50" spans="1:3" x14ac:dyDescent="0.3">
      <c r="A50" s="4"/>
      <c r="C50" s="4"/>
    </row>
    <row r="51" spans="1:3" x14ac:dyDescent="0.3">
      <c r="A51" s="4"/>
      <c r="C51" s="4"/>
    </row>
    <row r="52" spans="1:3" x14ac:dyDescent="0.3">
      <c r="A52" s="4"/>
      <c r="C52" s="4"/>
    </row>
    <row r="53" spans="1:3" x14ac:dyDescent="0.3">
      <c r="A53" s="4"/>
      <c r="C53" s="4"/>
    </row>
    <row r="54" spans="1:3" x14ac:dyDescent="0.3">
      <c r="A54" s="4"/>
      <c r="C54" s="4"/>
    </row>
    <row r="55" spans="1:3" x14ac:dyDescent="0.3">
      <c r="A55" s="4"/>
      <c r="C55" s="4"/>
    </row>
    <row r="56" spans="1:3" x14ac:dyDescent="0.3">
      <c r="A56" s="4"/>
      <c r="C56" s="4"/>
    </row>
    <row r="57" spans="1:3" x14ac:dyDescent="0.3">
      <c r="A57" s="4"/>
      <c r="C57" s="4"/>
    </row>
    <row r="58" spans="1:3" x14ac:dyDescent="0.3">
      <c r="A58" s="4"/>
      <c r="C58" s="4"/>
    </row>
    <row r="59" spans="1:3" x14ac:dyDescent="0.3">
      <c r="A59" s="4"/>
      <c r="C59" s="4"/>
    </row>
    <row r="60" spans="1:3" x14ac:dyDescent="0.3">
      <c r="A60" s="4"/>
      <c r="C60" s="4"/>
    </row>
    <row r="61" spans="1:3" x14ac:dyDescent="0.3">
      <c r="A61" s="4"/>
      <c r="C61" s="4"/>
    </row>
    <row r="62" spans="1:3" x14ac:dyDescent="0.3">
      <c r="A62" s="4"/>
      <c r="C62" s="4"/>
    </row>
    <row r="63" spans="1:3" x14ac:dyDescent="0.3">
      <c r="A63" s="4"/>
      <c r="C63" s="4"/>
    </row>
    <row r="64" spans="1:3" x14ac:dyDescent="0.3">
      <c r="A64" s="4"/>
      <c r="C64" s="4"/>
    </row>
    <row r="65" spans="1:3" x14ac:dyDescent="0.3">
      <c r="A65" s="4"/>
      <c r="C65" s="4"/>
    </row>
    <row r="66" spans="1:3" x14ac:dyDescent="0.3">
      <c r="A66" s="4"/>
      <c r="C66" s="4"/>
    </row>
    <row r="67" spans="1:3" x14ac:dyDescent="0.3">
      <c r="A67" s="4"/>
      <c r="C67" s="4"/>
    </row>
    <row r="68" spans="1:3" x14ac:dyDescent="0.3">
      <c r="A68" s="4"/>
      <c r="C68" s="4"/>
    </row>
    <row r="69" spans="1:3" x14ac:dyDescent="0.3">
      <c r="A69" s="4"/>
      <c r="C69" s="4"/>
    </row>
    <row r="70" spans="1:3" x14ac:dyDescent="0.3">
      <c r="A70" s="4"/>
      <c r="C70" s="4"/>
    </row>
    <row r="71" spans="1:3" x14ac:dyDescent="0.3">
      <c r="A71" s="4"/>
      <c r="C71" s="4"/>
    </row>
    <row r="72" spans="1:3" x14ac:dyDescent="0.3">
      <c r="A72" s="4"/>
      <c r="C72" s="4"/>
    </row>
    <row r="73" spans="1:3" x14ac:dyDescent="0.3">
      <c r="A73" s="4"/>
      <c r="C73" s="4"/>
    </row>
    <row r="74" spans="1:3" x14ac:dyDescent="0.3">
      <c r="A74" s="4"/>
      <c r="C74" s="4"/>
    </row>
    <row r="75" spans="1:3" x14ac:dyDescent="0.3">
      <c r="A75" s="4"/>
      <c r="C75" s="4"/>
    </row>
    <row r="76" spans="1:3" x14ac:dyDescent="0.3">
      <c r="A76" s="4"/>
      <c r="C76" s="4"/>
    </row>
    <row r="77" spans="1:3" x14ac:dyDescent="0.3">
      <c r="A77" s="4"/>
      <c r="C77" s="4"/>
    </row>
    <row r="78" spans="1:3" x14ac:dyDescent="0.3">
      <c r="A78" s="4"/>
      <c r="C78" s="4"/>
    </row>
    <row r="79" spans="1:3" x14ac:dyDescent="0.3">
      <c r="A79" s="4"/>
      <c r="C79" s="4"/>
    </row>
    <row r="80" spans="1:3" x14ac:dyDescent="0.3">
      <c r="A80" s="4"/>
      <c r="C80" s="4"/>
    </row>
    <row r="81" spans="1:3" x14ac:dyDescent="0.3">
      <c r="A81" s="4"/>
      <c r="C81" s="4"/>
    </row>
    <row r="82" spans="1:3" x14ac:dyDescent="0.3">
      <c r="A82" s="4"/>
      <c r="C82" s="4"/>
    </row>
  </sheetData>
  <mergeCells count="4">
    <mergeCell ref="A4:B4"/>
    <mergeCell ref="A3:B3"/>
    <mergeCell ref="A1:B1"/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50"/>
  <sheetViews>
    <sheetView zoomScale="120" zoomScaleNormal="120" workbookViewId="0">
      <selection activeCell="C9" sqref="C9"/>
    </sheetView>
  </sheetViews>
  <sheetFormatPr defaultRowHeight="15" x14ac:dyDescent="0.25"/>
  <cols>
    <col min="1" max="1" width="65" customWidth="1"/>
    <col min="2" max="2" width="13.28515625" style="182" customWidth="1"/>
    <col min="3" max="3" width="14.42578125" style="182" customWidth="1"/>
    <col min="4" max="4" width="14.28515625" style="182" customWidth="1"/>
  </cols>
  <sheetData>
    <row r="1" spans="1:5" ht="18" x14ac:dyDescent="0.25">
      <c r="A1" s="189" t="s">
        <v>867</v>
      </c>
      <c r="B1" s="189"/>
      <c r="C1" s="189"/>
      <c r="D1" s="189"/>
      <c r="E1" s="189"/>
    </row>
    <row r="2" spans="1:5" ht="18.75" x14ac:dyDescent="0.3">
      <c r="A2" s="222" t="s">
        <v>885</v>
      </c>
      <c r="B2" s="222"/>
      <c r="C2" s="222"/>
      <c r="D2" s="222"/>
      <c r="E2" s="187"/>
    </row>
    <row r="3" spans="1:5" ht="21" customHeight="1" x14ac:dyDescent="0.25">
      <c r="A3" s="218" t="s">
        <v>865</v>
      </c>
      <c r="B3" s="217"/>
      <c r="C3" s="217"/>
      <c r="D3" s="217"/>
    </row>
    <row r="4" spans="1:5" ht="21" customHeight="1" x14ac:dyDescent="0.25">
      <c r="A4" s="190" t="s">
        <v>855</v>
      </c>
      <c r="B4" s="217"/>
      <c r="C4" s="217"/>
      <c r="D4" s="217"/>
    </row>
    <row r="5" spans="1:5" ht="18" x14ac:dyDescent="0.25">
      <c r="A5" s="51"/>
      <c r="B5" s="176"/>
      <c r="C5" s="176"/>
      <c r="D5" s="176"/>
    </row>
    <row r="6" spans="1:5" x14ac:dyDescent="0.25">
      <c r="A6" s="4" t="s">
        <v>77</v>
      </c>
      <c r="B6" s="177"/>
      <c r="C6" s="177"/>
      <c r="D6" s="177"/>
    </row>
    <row r="7" spans="1:5" ht="38.25" x14ac:dyDescent="0.25">
      <c r="A7" s="35" t="s">
        <v>712</v>
      </c>
      <c r="B7" s="159" t="s">
        <v>862</v>
      </c>
      <c r="C7" s="159" t="s">
        <v>50</v>
      </c>
      <c r="D7" s="159" t="s">
        <v>863</v>
      </c>
    </row>
    <row r="8" spans="1:5" x14ac:dyDescent="0.25">
      <c r="A8" s="73" t="s">
        <v>78</v>
      </c>
      <c r="B8" s="178">
        <v>3904680</v>
      </c>
      <c r="C8" s="178"/>
      <c r="D8" s="179">
        <v>703761</v>
      </c>
    </row>
    <row r="9" spans="1:5" ht="30" x14ac:dyDescent="0.25">
      <c r="A9" s="73" t="s">
        <v>79</v>
      </c>
      <c r="B9" s="178">
        <v>19673</v>
      </c>
      <c r="C9" s="178"/>
      <c r="D9" s="179">
        <v>1441352</v>
      </c>
    </row>
    <row r="10" spans="1:5" x14ac:dyDescent="0.25">
      <c r="A10" s="73" t="s">
        <v>80</v>
      </c>
      <c r="B10" s="178">
        <v>1095500</v>
      </c>
      <c r="C10" s="178"/>
      <c r="D10" s="179">
        <v>162000</v>
      </c>
    </row>
    <row r="11" spans="1:5" ht="25.5" x14ac:dyDescent="0.25">
      <c r="A11" s="75" t="s">
        <v>81</v>
      </c>
      <c r="B11" s="180">
        <f>SUM(B8:B10)</f>
        <v>5019853</v>
      </c>
      <c r="C11" s="180">
        <f>SUM(C8:C10)</f>
        <v>0</v>
      </c>
      <c r="D11" s="180">
        <f>SUM(D8:D10)</f>
        <v>2307113</v>
      </c>
    </row>
    <row r="12" spans="1:5" x14ac:dyDescent="0.25">
      <c r="A12" s="73" t="s">
        <v>82</v>
      </c>
      <c r="B12" s="178"/>
      <c r="C12" s="178"/>
      <c r="D12" s="179"/>
    </row>
    <row r="13" spans="1:5" x14ac:dyDescent="0.25">
      <c r="A13" s="73" t="s">
        <v>83</v>
      </c>
      <c r="B13" s="178"/>
      <c r="C13" s="178"/>
      <c r="D13" s="179"/>
    </row>
    <row r="14" spans="1:5" ht="25.5" x14ac:dyDescent="0.25">
      <c r="A14" s="75" t="s">
        <v>84</v>
      </c>
      <c r="B14" s="180"/>
      <c r="C14" s="180"/>
      <c r="D14" s="179"/>
    </row>
    <row r="15" spans="1:5" ht="30" x14ac:dyDescent="0.25">
      <c r="A15" s="73" t="s">
        <v>85</v>
      </c>
      <c r="B15" s="178">
        <v>18581168</v>
      </c>
      <c r="C15" s="178"/>
      <c r="D15" s="179">
        <v>18921340</v>
      </c>
    </row>
    <row r="16" spans="1:5" ht="30" x14ac:dyDescent="0.25">
      <c r="A16" s="73" t="s">
        <v>86</v>
      </c>
      <c r="B16" s="178">
        <v>6271992</v>
      </c>
      <c r="C16" s="178"/>
      <c r="D16" s="179">
        <v>1202082</v>
      </c>
    </row>
    <row r="17" spans="1:4" x14ac:dyDescent="0.25">
      <c r="A17" s="73" t="s">
        <v>829</v>
      </c>
      <c r="B17" s="178">
        <v>13009434</v>
      </c>
      <c r="C17" s="178"/>
      <c r="D17" s="179">
        <v>0</v>
      </c>
    </row>
    <row r="18" spans="1:4" x14ac:dyDescent="0.25">
      <c r="A18" s="73" t="s">
        <v>830</v>
      </c>
      <c r="B18" s="178">
        <v>43715006</v>
      </c>
      <c r="C18" s="178"/>
      <c r="D18" s="179">
        <v>3418923</v>
      </c>
    </row>
    <row r="19" spans="1:4" ht="25.5" x14ac:dyDescent="0.25">
      <c r="A19" s="75" t="s">
        <v>87</v>
      </c>
      <c r="B19" s="180">
        <f>SUM(B15:B18)</f>
        <v>81577600</v>
      </c>
      <c r="C19" s="180">
        <f>SUM(C15:C18)</f>
        <v>0</v>
      </c>
      <c r="D19" s="180">
        <f>SUM(D15:D18)</f>
        <v>23542345</v>
      </c>
    </row>
    <row r="20" spans="1:4" x14ac:dyDescent="0.25">
      <c r="A20" s="73" t="s">
        <v>831</v>
      </c>
      <c r="B20" s="178">
        <v>2622483</v>
      </c>
      <c r="C20" s="178"/>
      <c r="D20" s="179">
        <v>1356125</v>
      </c>
    </row>
    <row r="21" spans="1:4" x14ac:dyDescent="0.25">
      <c r="A21" s="73" t="s">
        <v>832</v>
      </c>
      <c r="B21" s="178">
        <v>7966240</v>
      </c>
      <c r="C21" s="178"/>
      <c r="D21" s="179">
        <v>7166188</v>
      </c>
    </row>
    <row r="22" spans="1:4" x14ac:dyDescent="0.25">
      <c r="A22" s="73" t="s">
        <v>834</v>
      </c>
      <c r="B22" s="178"/>
      <c r="C22" s="178"/>
      <c r="D22" s="179"/>
    </row>
    <row r="23" spans="1:4" x14ac:dyDescent="0.25">
      <c r="A23" s="73" t="s">
        <v>833</v>
      </c>
      <c r="B23" s="178">
        <v>13649</v>
      </c>
      <c r="C23" s="178"/>
      <c r="D23" s="179">
        <v>5057</v>
      </c>
    </row>
    <row r="24" spans="1:4" ht="25.5" x14ac:dyDescent="0.25">
      <c r="A24" s="75" t="s">
        <v>88</v>
      </c>
      <c r="B24" s="180">
        <f>SUM(B20:B23)</f>
        <v>10602372</v>
      </c>
      <c r="C24" s="180">
        <f>SUM(C20:C23)</f>
        <v>0</v>
      </c>
      <c r="D24" s="180">
        <f>SUM(D20:D23)</f>
        <v>8527370</v>
      </c>
    </row>
    <row r="25" spans="1:4" x14ac:dyDescent="0.25">
      <c r="A25" s="73" t="s">
        <v>835</v>
      </c>
      <c r="B25" s="178">
        <v>3082590</v>
      </c>
      <c r="C25" s="178"/>
      <c r="D25" s="179">
        <v>6938182</v>
      </c>
    </row>
    <row r="26" spans="1:4" x14ac:dyDescent="0.25">
      <c r="A26" s="73" t="s">
        <v>836</v>
      </c>
      <c r="B26" s="178">
        <v>3083330</v>
      </c>
      <c r="C26" s="178"/>
      <c r="D26" s="179">
        <v>2431738</v>
      </c>
    </row>
    <row r="27" spans="1:4" x14ac:dyDescent="0.25">
      <c r="A27" s="73" t="s">
        <v>837</v>
      </c>
      <c r="B27" s="178">
        <v>1111011</v>
      </c>
      <c r="C27" s="178"/>
      <c r="D27" s="179">
        <v>1257305</v>
      </c>
    </row>
    <row r="28" spans="1:4" x14ac:dyDescent="0.25">
      <c r="A28" s="75" t="s">
        <v>89</v>
      </c>
      <c r="B28" s="180">
        <f>SUM(B25:B27)</f>
        <v>7276931</v>
      </c>
      <c r="C28" s="180">
        <f>SUM(C25:C27)</f>
        <v>0</v>
      </c>
      <c r="D28" s="180">
        <f>SUM(D25:D27)</f>
        <v>10627225</v>
      </c>
    </row>
    <row r="29" spans="1:4" x14ac:dyDescent="0.25">
      <c r="A29" s="75" t="s">
        <v>90</v>
      </c>
      <c r="B29" s="180">
        <v>12082767</v>
      </c>
      <c r="C29" s="180"/>
      <c r="D29" s="181">
        <v>11611173</v>
      </c>
    </row>
    <row r="30" spans="1:4" x14ac:dyDescent="0.25">
      <c r="A30" s="75" t="s">
        <v>91</v>
      </c>
      <c r="B30" s="180">
        <v>5930583</v>
      </c>
      <c r="C30" s="180"/>
      <c r="D30" s="181">
        <v>16491234</v>
      </c>
    </row>
    <row r="31" spans="1:4" ht="25.5" x14ac:dyDescent="0.25">
      <c r="A31" s="75" t="s">
        <v>92</v>
      </c>
      <c r="B31" s="180">
        <f>+B11+B14+B19-B24-B28-B29-B30</f>
        <v>50704800</v>
      </c>
      <c r="C31" s="180"/>
      <c r="D31" s="181">
        <f>+D11+D14+D19-D24-D28-D29-D30</f>
        <v>-21407544</v>
      </c>
    </row>
    <row r="32" spans="1:4" x14ac:dyDescent="0.25">
      <c r="A32" s="73" t="s">
        <v>838</v>
      </c>
      <c r="B32" s="178"/>
      <c r="C32" s="178"/>
      <c r="D32" s="179"/>
    </row>
    <row r="33" spans="1:4" ht="30" x14ac:dyDescent="0.25">
      <c r="A33" s="73" t="s">
        <v>839</v>
      </c>
      <c r="B33" s="178">
        <v>58</v>
      </c>
      <c r="C33" s="178"/>
      <c r="D33" s="179">
        <v>61</v>
      </c>
    </row>
    <row r="34" spans="1:4" ht="30" x14ac:dyDescent="0.25">
      <c r="A34" s="73" t="s">
        <v>840</v>
      </c>
      <c r="B34" s="178"/>
      <c r="C34" s="178"/>
      <c r="D34" s="179">
        <v>0</v>
      </c>
    </row>
    <row r="35" spans="1:4" x14ac:dyDescent="0.25">
      <c r="A35" s="73" t="s">
        <v>841</v>
      </c>
      <c r="B35" s="178"/>
      <c r="C35" s="178"/>
      <c r="D35" s="179"/>
    </row>
    <row r="36" spans="1:4" ht="25.5" x14ac:dyDescent="0.25">
      <c r="A36" s="75" t="s">
        <v>93</v>
      </c>
      <c r="B36" s="180">
        <f>SUM(B33:B35)</f>
        <v>58</v>
      </c>
      <c r="C36" s="180">
        <f>SUM(C33:C35)</f>
        <v>0</v>
      </c>
      <c r="D36" s="180">
        <f>SUM(D33:D35)</f>
        <v>61</v>
      </c>
    </row>
    <row r="37" spans="1:4" x14ac:dyDescent="0.25">
      <c r="A37" s="73" t="s">
        <v>94</v>
      </c>
      <c r="B37" s="178">
        <v>25744</v>
      </c>
      <c r="C37" s="178"/>
      <c r="D37" s="179">
        <v>114</v>
      </c>
    </row>
    <row r="38" spans="1:4" x14ac:dyDescent="0.25">
      <c r="A38" s="73" t="s">
        <v>95</v>
      </c>
      <c r="B38" s="178"/>
      <c r="C38" s="178"/>
      <c r="D38" s="179"/>
    </row>
    <row r="39" spans="1:4" x14ac:dyDescent="0.25">
      <c r="A39" s="73" t="s">
        <v>96</v>
      </c>
      <c r="B39" s="178"/>
      <c r="C39" s="178"/>
      <c r="D39" s="179"/>
    </row>
    <row r="40" spans="1:4" x14ac:dyDescent="0.25">
      <c r="A40" s="73" t="s">
        <v>97</v>
      </c>
      <c r="B40" s="178"/>
      <c r="C40" s="178"/>
      <c r="D40" s="179"/>
    </row>
    <row r="41" spans="1:4" ht="25.5" x14ac:dyDescent="0.25">
      <c r="A41" s="75" t="s">
        <v>98</v>
      </c>
      <c r="B41" s="180">
        <f>SUM(B37:B40)</f>
        <v>25744</v>
      </c>
      <c r="C41" s="180">
        <f>SUM(C37:C40)</f>
        <v>0</v>
      </c>
      <c r="D41" s="180">
        <f>SUM(D37:D40)</f>
        <v>114</v>
      </c>
    </row>
    <row r="42" spans="1:4" ht="25.5" x14ac:dyDescent="0.25">
      <c r="A42" s="75" t="s">
        <v>99</v>
      </c>
      <c r="B42" s="180">
        <f>+B36-B41</f>
        <v>-25686</v>
      </c>
      <c r="C42" s="180">
        <v>0</v>
      </c>
      <c r="D42" s="181">
        <f>+D36-D41</f>
        <v>-53</v>
      </c>
    </row>
    <row r="43" spans="1:4" x14ac:dyDescent="0.25">
      <c r="A43" s="75" t="s">
        <v>100</v>
      </c>
      <c r="B43" s="180">
        <f>+B31+B42</f>
        <v>50679114</v>
      </c>
      <c r="C43" s="180">
        <f>+C31+C42</f>
        <v>0</v>
      </c>
      <c r="D43" s="181">
        <f>+D31+D42</f>
        <v>-21407597</v>
      </c>
    </row>
    <row r="44" spans="1:4" ht="30" x14ac:dyDescent="0.25">
      <c r="A44" s="73" t="s">
        <v>101</v>
      </c>
      <c r="B44" s="178"/>
      <c r="C44" s="178"/>
      <c r="D44" s="179"/>
    </row>
    <row r="45" spans="1:4" x14ac:dyDescent="0.25">
      <c r="A45" s="73" t="s">
        <v>102</v>
      </c>
      <c r="B45" s="178"/>
      <c r="C45" s="178"/>
      <c r="D45" s="179"/>
    </row>
    <row r="46" spans="1:4" ht="25.5" x14ac:dyDescent="0.25">
      <c r="A46" s="75" t="s">
        <v>103</v>
      </c>
      <c r="B46" s="180"/>
      <c r="C46" s="180"/>
      <c r="D46" s="181"/>
    </row>
    <row r="47" spans="1:4" x14ac:dyDescent="0.25">
      <c r="A47" s="75" t="s">
        <v>104</v>
      </c>
      <c r="B47" s="180"/>
      <c r="C47" s="180"/>
      <c r="D47" s="179"/>
    </row>
    <row r="48" spans="1:4" x14ac:dyDescent="0.25">
      <c r="A48" s="75" t="s">
        <v>105</v>
      </c>
      <c r="B48" s="180">
        <f>+B46-B47</f>
        <v>0</v>
      </c>
      <c r="C48" s="180">
        <f>+C46-C47</f>
        <v>0</v>
      </c>
      <c r="D48" s="181">
        <f>+D46-D47</f>
        <v>0</v>
      </c>
    </row>
    <row r="49" spans="1:4" x14ac:dyDescent="0.25">
      <c r="A49" s="75" t="s">
        <v>106</v>
      </c>
      <c r="B49" s="180">
        <f>+B43+B48</f>
        <v>50679114</v>
      </c>
      <c r="C49" s="180">
        <f>+C43+C48</f>
        <v>0</v>
      </c>
      <c r="D49" s="181">
        <f>+D43+D48</f>
        <v>-21407597</v>
      </c>
    </row>
    <row r="50" spans="1:4" x14ac:dyDescent="0.25">
      <c r="A50" s="4"/>
    </row>
  </sheetData>
  <mergeCells count="4">
    <mergeCell ref="A3:D3"/>
    <mergeCell ref="A4:D4"/>
    <mergeCell ref="A1:E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8"/>
  <sheetViews>
    <sheetView tabSelected="1" topLeftCell="A106" zoomScale="120" zoomScaleNormal="120" workbookViewId="0">
      <selection activeCell="E3" sqref="E3"/>
    </sheetView>
  </sheetViews>
  <sheetFormatPr defaultRowHeight="15.75" x14ac:dyDescent="0.3"/>
  <cols>
    <col min="1" max="1" width="73.140625" customWidth="1"/>
    <col min="2" max="2" width="15" style="125" customWidth="1"/>
    <col min="3" max="3" width="13.5703125" style="125" customWidth="1"/>
    <col min="4" max="4" width="16.28515625" style="125" customWidth="1"/>
  </cols>
  <sheetData>
    <row r="1" spans="1:6" ht="18" x14ac:dyDescent="0.25">
      <c r="A1" s="189" t="s">
        <v>867</v>
      </c>
      <c r="B1" s="189"/>
      <c r="C1" s="189"/>
      <c r="D1" s="189"/>
      <c r="E1" s="136"/>
    </row>
    <row r="2" spans="1:6" ht="18.75" x14ac:dyDescent="0.3">
      <c r="A2" s="222" t="s">
        <v>886</v>
      </c>
      <c r="B2" s="222"/>
      <c r="C2" s="222"/>
      <c r="D2" s="222"/>
      <c r="E2" s="136"/>
    </row>
    <row r="3" spans="1:6" ht="27" customHeight="1" x14ac:dyDescent="0.25">
      <c r="A3" s="218" t="s">
        <v>865</v>
      </c>
      <c r="B3" s="191"/>
      <c r="C3" s="191"/>
      <c r="D3" s="191"/>
      <c r="E3" s="98"/>
      <c r="F3" s="69"/>
    </row>
    <row r="4" spans="1:6" ht="25.5" customHeight="1" x14ac:dyDescent="0.25">
      <c r="A4" s="190" t="s">
        <v>856</v>
      </c>
      <c r="B4" s="191"/>
      <c r="C4" s="191"/>
      <c r="D4" s="191"/>
      <c r="E4" s="52"/>
      <c r="F4" s="69"/>
    </row>
    <row r="6" spans="1:6" x14ac:dyDescent="0.3">
      <c r="A6" s="4" t="s">
        <v>77</v>
      </c>
      <c r="B6" s="118"/>
      <c r="C6" s="118"/>
      <c r="D6" s="118"/>
      <c r="E6" s="4"/>
      <c r="F6" s="4"/>
    </row>
    <row r="7" spans="1:6" ht="25.5" x14ac:dyDescent="0.25">
      <c r="A7" s="35" t="s">
        <v>712</v>
      </c>
      <c r="B7" s="147" t="s">
        <v>862</v>
      </c>
      <c r="C7" s="147" t="s">
        <v>50</v>
      </c>
      <c r="D7" s="147" t="s">
        <v>864</v>
      </c>
      <c r="E7" s="4"/>
      <c r="F7" s="4"/>
    </row>
    <row r="8" spans="1:6" x14ac:dyDescent="0.3">
      <c r="A8" s="75" t="s">
        <v>49</v>
      </c>
      <c r="B8" s="123"/>
      <c r="C8" s="123"/>
      <c r="D8" s="123"/>
      <c r="E8" s="4"/>
      <c r="F8" s="4"/>
    </row>
    <row r="9" spans="1:6" ht="15" x14ac:dyDescent="0.25">
      <c r="A9" s="73" t="s">
        <v>771</v>
      </c>
      <c r="B9" s="74"/>
      <c r="C9" s="74"/>
      <c r="D9" s="74"/>
      <c r="E9" s="4"/>
      <c r="F9" s="4"/>
    </row>
    <row r="10" spans="1:6" ht="15" x14ac:dyDescent="0.25">
      <c r="A10" s="73" t="s">
        <v>772</v>
      </c>
      <c r="B10" s="74">
        <v>550355</v>
      </c>
      <c r="C10" s="74"/>
      <c r="D10" s="74">
        <v>177823</v>
      </c>
      <c r="E10" s="4"/>
      <c r="F10" s="4"/>
    </row>
    <row r="11" spans="1:6" ht="15" x14ac:dyDescent="0.25">
      <c r="A11" s="73" t="s">
        <v>773</v>
      </c>
      <c r="B11" s="74"/>
      <c r="C11" s="74"/>
      <c r="D11" s="74"/>
      <c r="E11" s="4"/>
      <c r="F11" s="4"/>
    </row>
    <row r="12" spans="1:6" ht="15" x14ac:dyDescent="0.25">
      <c r="A12" s="75" t="s">
        <v>27</v>
      </c>
      <c r="B12" s="76">
        <f>SUM(B9:B11)</f>
        <v>550355</v>
      </c>
      <c r="C12" s="76"/>
      <c r="D12" s="76">
        <f>SUM(D9:D11)</f>
        <v>177823</v>
      </c>
      <c r="E12" s="4"/>
      <c r="F12" s="4"/>
    </row>
    <row r="13" spans="1:6" ht="15" x14ac:dyDescent="0.25">
      <c r="A13" s="73" t="s">
        <v>774</v>
      </c>
      <c r="B13" s="74">
        <v>177811014</v>
      </c>
      <c r="C13" s="74"/>
      <c r="D13" s="74">
        <v>178108636</v>
      </c>
      <c r="E13" s="4"/>
      <c r="F13" s="4"/>
    </row>
    <row r="14" spans="1:6" ht="15" x14ac:dyDescent="0.25">
      <c r="A14" s="73" t="s">
        <v>775</v>
      </c>
      <c r="B14" s="74">
        <v>1592799</v>
      </c>
      <c r="C14" s="74"/>
      <c r="D14" s="74">
        <v>2936019</v>
      </c>
      <c r="E14" s="4"/>
      <c r="F14" s="4"/>
    </row>
    <row r="15" spans="1:6" ht="15" x14ac:dyDescent="0.25">
      <c r="A15" s="73" t="s">
        <v>776</v>
      </c>
      <c r="B15" s="74"/>
      <c r="C15" s="74"/>
      <c r="D15" s="74"/>
      <c r="E15" s="4"/>
      <c r="F15" s="4"/>
    </row>
    <row r="16" spans="1:6" ht="15" x14ac:dyDescent="0.25">
      <c r="A16" s="73" t="s">
        <v>777</v>
      </c>
      <c r="B16" s="74">
        <v>2711807</v>
      </c>
      <c r="C16" s="74"/>
      <c r="D16" s="74">
        <v>9462266</v>
      </c>
      <c r="E16" s="4"/>
      <c r="F16" s="4"/>
    </row>
    <row r="17" spans="1:6" ht="15" x14ac:dyDescent="0.25">
      <c r="A17" s="73" t="s">
        <v>778</v>
      </c>
      <c r="B17" s="74"/>
      <c r="C17" s="74"/>
      <c r="D17" s="74"/>
      <c r="E17" s="4"/>
      <c r="F17" s="4"/>
    </row>
    <row r="18" spans="1:6" ht="15" x14ac:dyDescent="0.25">
      <c r="A18" s="75" t="s">
        <v>28</v>
      </c>
      <c r="B18" s="76">
        <f>SUM(B13:B17)</f>
        <v>182115620</v>
      </c>
      <c r="C18" s="76">
        <f>SUM(C13:C17)</f>
        <v>0</v>
      </c>
      <c r="D18" s="76">
        <f>SUM(D13:D17)</f>
        <v>190506921</v>
      </c>
      <c r="E18" s="4"/>
      <c r="F18" s="4"/>
    </row>
    <row r="19" spans="1:6" ht="15" x14ac:dyDescent="0.25">
      <c r="A19" s="73" t="s">
        <v>24</v>
      </c>
      <c r="B19" s="74">
        <v>15580</v>
      </c>
      <c r="C19" s="74"/>
      <c r="D19" s="74">
        <v>15580</v>
      </c>
      <c r="E19" s="4"/>
      <c r="F19" s="4"/>
    </row>
    <row r="20" spans="1:6" ht="15" x14ac:dyDescent="0.25">
      <c r="A20" s="73" t="s">
        <v>25</v>
      </c>
      <c r="B20" s="74"/>
      <c r="C20" s="74"/>
      <c r="D20" s="74"/>
      <c r="E20" s="4"/>
      <c r="F20" s="4"/>
    </row>
    <row r="21" spans="1:6" ht="15" x14ac:dyDescent="0.25">
      <c r="A21" s="73" t="s">
        <v>779</v>
      </c>
      <c r="B21" s="74"/>
      <c r="C21" s="74"/>
      <c r="D21" s="74"/>
      <c r="E21" s="4"/>
      <c r="F21" s="4"/>
    </row>
    <row r="22" spans="1:6" ht="15" x14ac:dyDescent="0.25">
      <c r="A22" s="75" t="s">
        <v>26</v>
      </c>
      <c r="B22" s="76">
        <f>SUM(B19:B21)</f>
        <v>15580</v>
      </c>
      <c r="C22" s="76">
        <f>SUM(C19:C21)</f>
        <v>0</v>
      </c>
      <c r="D22" s="76">
        <f>SUM(D19:D21)</f>
        <v>15580</v>
      </c>
      <c r="E22" s="4"/>
      <c r="F22" s="4"/>
    </row>
    <row r="23" spans="1:6" ht="15" x14ac:dyDescent="0.25">
      <c r="A23" s="73" t="s">
        <v>780</v>
      </c>
      <c r="B23" s="74"/>
      <c r="C23" s="74"/>
      <c r="D23" s="74"/>
      <c r="E23" s="4"/>
      <c r="F23" s="4"/>
    </row>
    <row r="24" spans="1:6" ht="30" x14ac:dyDescent="0.25">
      <c r="A24" s="73" t="s">
        <v>781</v>
      </c>
      <c r="B24" s="74"/>
      <c r="C24" s="74"/>
      <c r="D24" s="74"/>
      <c r="E24" s="4"/>
      <c r="F24" s="4"/>
    </row>
    <row r="25" spans="1:6" ht="15" x14ac:dyDescent="0.25">
      <c r="A25" s="75" t="s">
        <v>51</v>
      </c>
      <c r="B25" s="76"/>
      <c r="C25" s="76"/>
      <c r="D25" s="76"/>
      <c r="E25" s="4"/>
      <c r="F25" s="4"/>
    </row>
    <row r="26" spans="1:6" ht="15" x14ac:dyDescent="0.25">
      <c r="A26" s="75" t="s">
        <v>29</v>
      </c>
      <c r="B26" s="76">
        <f>B25+B22+B18+B12</f>
        <v>182681555</v>
      </c>
      <c r="C26" s="76">
        <f>C25+C22+C18+C12</f>
        <v>0</v>
      </c>
      <c r="D26" s="76">
        <f>D25+D22+D18+D12</f>
        <v>190700324</v>
      </c>
      <c r="E26" s="4"/>
      <c r="F26" s="4"/>
    </row>
    <row r="27" spans="1:6" ht="15" x14ac:dyDescent="0.25">
      <c r="A27" s="73" t="s">
        <v>782</v>
      </c>
      <c r="B27" s="74"/>
      <c r="C27" s="74"/>
      <c r="D27" s="74"/>
      <c r="E27" s="4"/>
      <c r="F27" s="4"/>
    </row>
    <row r="28" spans="1:6" ht="15" x14ac:dyDescent="0.25">
      <c r="A28" s="73" t="s">
        <v>783</v>
      </c>
      <c r="B28" s="74"/>
      <c r="C28" s="74"/>
      <c r="D28" s="74"/>
      <c r="E28" s="4"/>
      <c r="F28" s="4"/>
    </row>
    <row r="29" spans="1:6" ht="15" x14ac:dyDescent="0.25">
      <c r="A29" s="73" t="s">
        <v>784</v>
      </c>
      <c r="B29" s="74"/>
      <c r="C29" s="74"/>
      <c r="D29" s="74"/>
      <c r="E29" s="4"/>
      <c r="F29" s="4"/>
    </row>
    <row r="30" spans="1:6" ht="15" x14ac:dyDescent="0.25">
      <c r="A30" s="73" t="s">
        <v>785</v>
      </c>
      <c r="B30" s="74"/>
      <c r="C30" s="74"/>
      <c r="D30" s="74"/>
      <c r="E30" s="4"/>
      <c r="F30" s="4"/>
    </row>
    <row r="31" spans="1:6" ht="15" x14ac:dyDescent="0.25">
      <c r="A31" s="73" t="s">
        <v>786</v>
      </c>
      <c r="B31" s="74"/>
      <c r="C31" s="74"/>
      <c r="D31" s="74"/>
      <c r="E31" s="4"/>
      <c r="F31" s="4"/>
    </row>
    <row r="32" spans="1:6" ht="15" x14ac:dyDescent="0.25">
      <c r="A32" s="75" t="s">
        <v>52</v>
      </c>
      <c r="B32" s="76"/>
      <c r="C32" s="76"/>
      <c r="D32" s="76"/>
      <c r="E32" s="4"/>
      <c r="F32" s="4"/>
    </row>
    <row r="33" spans="1:6" ht="15" x14ac:dyDescent="0.25">
      <c r="A33" s="73" t="s">
        <v>787</v>
      </c>
      <c r="B33" s="74"/>
      <c r="C33" s="74"/>
      <c r="D33" s="74"/>
      <c r="E33" s="4"/>
      <c r="F33" s="4"/>
    </row>
    <row r="34" spans="1:6" ht="15" x14ac:dyDescent="0.25">
      <c r="A34" s="73" t="s">
        <v>30</v>
      </c>
      <c r="B34" s="74"/>
      <c r="C34" s="74"/>
      <c r="D34" s="74"/>
      <c r="E34" s="4"/>
      <c r="F34" s="4"/>
    </row>
    <row r="35" spans="1:6" ht="15" x14ac:dyDescent="0.25">
      <c r="A35" s="73" t="s">
        <v>788</v>
      </c>
      <c r="B35" s="74"/>
      <c r="C35" s="74"/>
      <c r="D35" s="74"/>
      <c r="E35" s="4"/>
      <c r="F35" s="4"/>
    </row>
    <row r="36" spans="1:6" ht="15" x14ac:dyDescent="0.25">
      <c r="A36" s="73" t="s">
        <v>789</v>
      </c>
      <c r="B36" s="74"/>
      <c r="C36" s="74"/>
      <c r="D36" s="74"/>
      <c r="E36" s="4"/>
      <c r="F36" s="4"/>
    </row>
    <row r="37" spans="1:6" ht="15" x14ac:dyDescent="0.25">
      <c r="A37" s="73" t="s">
        <v>790</v>
      </c>
      <c r="B37" s="74"/>
      <c r="C37" s="74"/>
      <c r="D37" s="74"/>
      <c r="E37" s="4"/>
      <c r="F37" s="4"/>
    </row>
    <row r="38" spans="1:6" ht="15" x14ac:dyDescent="0.25">
      <c r="A38" s="73" t="s">
        <v>791</v>
      </c>
      <c r="B38" s="74"/>
      <c r="C38" s="74"/>
      <c r="D38" s="74"/>
      <c r="E38" s="4"/>
      <c r="F38" s="4"/>
    </row>
    <row r="39" spans="1:6" ht="15" x14ac:dyDescent="0.25">
      <c r="A39" s="73" t="s">
        <v>792</v>
      </c>
      <c r="B39" s="74"/>
      <c r="C39" s="74"/>
      <c r="D39" s="74"/>
      <c r="E39" s="4"/>
      <c r="F39" s="4"/>
    </row>
    <row r="40" spans="1:6" ht="15" x14ac:dyDescent="0.25">
      <c r="A40" s="75" t="s">
        <v>31</v>
      </c>
      <c r="B40" s="76"/>
      <c r="C40" s="76"/>
      <c r="D40" s="76"/>
      <c r="E40" s="4"/>
      <c r="F40" s="4"/>
    </row>
    <row r="41" spans="1:6" ht="15" x14ac:dyDescent="0.25">
      <c r="A41" s="75" t="s">
        <v>53</v>
      </c>
      <c r="B41" s="76"/>
      <c r="C41" s="76"/>
      <c r="D41" s="76"/>
      <c r="E41" s="4"/>
      <c r="F41" s="4"/>
    </row>
    <row r="42" spans="1:6" ht="15" x14ac:dyDescent="0.25">
      <c r="A42" s="73" t="s">
        <v>793</v>
      </c>
      <c r="B42" s="74"/>
      <c r="C42" s="74"/>
      <c r="D42" s="74"/>
      <c r="E42" s="4"/>
      <c r="F42" s="4"/>
    </row>
    <row r="43" spans="1:6" ht="15" x14ac:dyDescent="0.25">
      <c r="A43" s="73" t="s">
        <v>794</v>
      </c>
      <c r="B43" s="74">
        <v>93625</v>
      </c>
      <c r="C43" s="74"/>
      <c r="D43" s="74">
        <v>21960</v>
      </c>
      <c r="E43" s="4"/>
      <c r="F43" s="4"/>
    </row>
    <row r="44" spans="1:6" ht="15" x14ac:dyDescent="0.25">
      <c r="A44" s="73" t="s">
        <v>795</v>
      </c>
      <c r="B44" s="74">
        <v>71588405</v>
      </c>
      <c r="C44" s="74"/>
      <c r="D44" s="74">
        <v>49637359</v>
      </c>
      <c r="E44" s="4"/>
      <c r="F44" s="4"/>
    </row>
    <row r="45" spans="1:6" ht="15" x14ac:dyDescent="0.25">
      <c r="A45" s="73" t="s">
        <v>796</v>
      </c>
      <c r="B45" s="74"/>
      <c r="C45" s="74"/>
      <c r="D45" s="74"/>
      <c r="E45" s="4"/>
      <c r="F45" s="4"/>
    </row>
    <row r="46" spans="1:6" ht="15" x14ac:dyDescent="0.25">
      <c r="A46" s="73" t="s">
        <v>797</v>
      </c>
      <c r="B46" s="74"/>
      <c r="C46" s="74"/>
      <c r="D46" s="74"/>
      <c r="E46" s="4"/>
      <c r="F46" s="4"/>
    </row>
    <row r="47" spans="1:6" ht="15" x14ac:dyDescent="0.25">
      <c r="A47" s="75" t="s">
        <v>32</v>
      </c>
      <c r="B47" s="76">
        <f>SUM(B42:B46)</f>
        <v>71682030</v>
      </c>
      <c r="C47" s="76">
        <f>SUM(C42:C46)</f>
        <v>0</v>
      </c>
      <c r="D47" s="76">
        <f>SUM(D42:D46)</f>
        <v>49659319</v>
      </c>
      <c r="E47" s="4"/>
      <c r="F47" s="4"/>
    </row>
    <row r="48" spans="1:6" ht="30" x14ac:dyDescent="0.25">
      <c r="A48" s="73" t="s">
        <v>54</v>
      </c>
      <c r="B48" s="74"/>
      <c r="C48" s="74"/>
      <c r="D48" s="74"/>
      <c r="E48" s="4"/>
      <c r="F48" s="4"/>
    </row>
    <row r="49" spans="1:6" ht="30" x14ac:dyDescent="0.25">
      <c r="A49" s="73" t="s">
        <v>55</v>
      </c>
      <c r="B49" s="74"/>
      <c r="C49" s="74"/>
      <c r="D49" s="74"/>
      <c r="E49" s="4"/>
      <c r="F49" s="4"/>
    </row>
    <row r="50" spans="1:6" ht="15" x14ac:dyDescent="0.25">
      <c r="A50" s="73" t="s">
        <v>798</v>
      </c>
      <c r="B50" s="74">
        <v>155889</v>
      </c>
      <c r="C50" s="74"/>
      <c r="D50" s="74">
        <v>59637</v>
      </c>
      <c r="E50" s="4"/>
      <c r="F50" s="4"/>
    </row>
    <row r="51" spans="1:6" ht="15" x14ac:dyDescent="0.25">
      <c r="A51" s="73" t="s">
        <v>799</v>
      </c>
      <c r="B51" s="74">
        <v>75011</v>
      </c>
      <c r="C51" s="74"/>
      <c r="D51" s="74">
        <v>65011</v>
      </c>
      <c r="E51" s="4"/>
      <c r="F51" s="4"/>
    </row>
    <row r="52" spans="1:6" ht="30" x14ac:dyDescent="0.25">
      <c r="A52" s="73" t="s">
        <v>800</v>
      </c>
      <c r="B52" s="74"/>
      <c r="C52" s="74"/>
      <c r="D52" s="74"/>
      <c r="E52" s="4"/>
      <c r="F52" s="4"/>
    </row>
    <row r="53" spans="1:6" ht="30" x14ac:dyDescent="0.25">
      <c r="A53" s="73" t="s">
        <v>56</v>
      </c>
      <c r="B53" s="74"/>
      <c r="C53" s="74"/>
      <c r="D53" s="74"/>
      <c r="E53" s="4"/>
      <c r="F53" s="4"/>
    </row>
    <row r="54" spans="1:6" ht="30" x14ac:dyDescent="0.25">
      <c r="A54" s="73" t="s">
        <v>57</v>
      </c>
      <c r="B54" s="74"/>
      <c r="C54" s="74"/>
      <c r="D54" s="74"/>
      <c r="E54" s="4"/>
      <c r="F54" s="4"/>
    </row>
    <row r="55" spans="1:6" ht="30" x14ac:dyDescent="0.25">
      <c r="A55" s="73" t="s">
        <v>58</v>
      </c>
      <c r="B55" s="74"/>
      <c r="C55" s="74"/>
      <c r="D55" s="74"/>
      <c r="E55" s="4"/>
      <c r="F55" s="4"/>
    </row>
    <row r="56" spans="1:6" ht="15" x14ac:dyDescent="0.25">
      <c r="A56" s="75" t="s">
        <v>59</v>
      </c>
      <c r="B56" s="76">
        <f>SUM(B48:B55)</f>
        <v>230900</v>
      </c>
      <c r="C56" s="76">
        <f>SUM(C48:C55)</f>
        <v>0</v>
      </c>
      <c r="D56" s="76">
        <f>SUM(D48:D55)</f>
        <v>124648</v>
      </c>
      <c r="E56" s="4"/>
      <c r="F56" s="4"/>
    </row>
    <row r="57" spans="1:6" ht="30" x14ac:dyDescent="0.25">
      <c r="A57" s="73" t="s">
        <v>60</v>
      </c>
      <c r="B57" s="74"/>
      <c r="C57" s="74"/>
      <c r="D57" s="74"/>
      <c r="E57" s="4"/>
      <c r="F57" s="4"/>
    </row>
    <row r="58" spans="1:6" ht="30" x14ac:dyDescent="0.25">
      <c r="A58" s="73" t="s">
        <v>64</v>
      </c>
      <c r="B58" s="74"/>
      <c r="C58" s="74"/>
      <c r="D58" s="74"/>
      <c r="E58" s="4"/>
      <c r="F58" s="4"/>
    </row>
    <row r="59" spans="1:6" ht="30" x14ac:dyDescent="0.25">
      <c r="A59" s="73" t="s">
        <v>801</v>
      </c>
      <c r="B59" s="74"/>
      <c r="C59" s="74"/>
      <c r="D59" s="74"/>
      <c r="E59" s="4"/>
      <c r="F59" s="4"/>
    </row>
    <row r="60" spans="1:6" ht="30" x14ac:dyDescent="0.25">
      <c r="A60" s="73" t="s">
        <v>802</v>
      </c>
      <c r="B60" s="74">
        <v>1034</v>
      </c>
      <c r="C60" s="74"/>
      <c r="D60" s="74">
        <v>4430</v>
      </c>
      <c r="E60" s="4"/>
      <c r="F60" s="4"/>
    </row>
    <row r="61" spans="1:6" ht="30" x14ac:dyDescent="0.25">
      <c r="A61" s="73" t="s">
        <v>803</v>
      </c>
      <c r="B61" s="74"/>
      <c r="C61" s="74"/>
      <c r="D61" s="74"/>
      <c r="E61" s="4"/>
      <c r="F61" s="4"/>
    </row>
    <row r="62" spans="1:6" ht="30" x14ac:dyDescent="0.25">
      <c r="A62" s="73" t="s">
        <v>63</v>
      </c>
      <c r="B62" s="74"/>
      <c r="C62" s="74"/>
      <c r="D62" s="74"/>
      <c r="E62" s="4"/>
      <c r="F62" s="4"/>
    </row>
    <row r="63" spans="1:6" ht="30" x14ac:dyDescent="0.25">
      <c r="A63" s="73" t="s">
        <v>62</v>
      </c>
      <c r="B63" s="74"/>
      <c r="C63" s="74"/>
      <c r="D63" s="74"/>
      <c r="E63" s="4"/>
      <c r="F63" s="4"/>
    </row>
    <row r="64" spans="1:6" ht="30" x14ac:dyDescent="0.25">
      <c r="A64" s="73" t="s">
        <v>61</v>
      </c>
      <c r="B64" s="74"/>
      <c r="C64" s="74"/>
      <c r="D64" s="74"/>
      <c r="E64" s="4"/>
      <c r="F64" s="4"/>
    </row>
    <row r="65" spans="1:6" ht="15" x14ac:dyDescent="0.25">
      <c r="A65" s="75" t="s">
        <v>33</v>
      </c>
      <c r="B65" s="76">
        <v>1034</v>
      </c>
      <c r="C65" s="76"/>
      <c r="D65" s="76">
        <f>SUM(D60:D64)</f>
        <v>4430</v>
      </c>
      <c r="E65" s="4"/>
      <c r="F65" s="4"/>
    </row>
    <row r="66" spans="1:6" ht="15" x14ac:dyDescent="0.25">
      <c r="A66" s="73" t="s">
        <v>34</v>
      </c>
      <c r="B66" s="74"/>
      <c r="C66" s="74"/>
      <c r="D66" s="74"/>
      <c r="E66" s="4"/>
      <c r="F66" s="4"/>
    </row>
    <row r="67" spans="1:6" ht="15" x14ac:dyDescent="0.25">
      <c r="A67" s="73" t="s">
        <v>804</v>
      </c>
      <c r="B67" s="74"/>
      <c r="C67" s="74"/>
      <c r="D67" s="74"/>
      <c r="E67" s="4"/>
      <c r="F67" s="4"/>
    </row>
    <row r="68" spans="1:6" ht="15" x14ac:dyDescent="0.25">
      <c r="A68" s="73" t="s">
        <v>805</v>
      </c>
      <c r="B68" s="74"/>
      <c r="C68" s="74"/>
      <c r="D68" s="74"/>
      <c r="E68" s="4"/>
      <c r="F68" s="4"/>
    </row>
    <row r="69" spans="1:6" ht="15" x14ac:dyDescent="0.25">
      <c r="A69" s="73" t="s">
        <v>806</v>
      </c>
      <c r="B69" s="74"/>
      <c r="C69" s="74"/>
      <c r="D69" s="74"/>
      <c r="E69" s="4"/>
      <c r="F69" s="4"/>
    </row>
    <row r="70" spans="1:6" ht="15" x14ac:dyDescent="0.25">
      <c r="A70" s="73" t="s">
        <v>807</v>
      </c>
      <c r="B70" s="74"/>
      <c r="C70" s="74"/>
      <c r="D70" s="74"/>
      <c r="E70" s="4"/>
      <c r="F70" s="4"/>
    </row>
    <row r="71" spans="1:6" ht="15" x14ac:dyDescent="0.25">
      <c r="A71" s="73" t="s">
        <v>808</v>
      </c>
      <c r="B71" s="74"/>
      <c r="C71" s="74"/>
      <c r="D71" s="74"/>
      <c r="E71" s="4"/>
      <c r="F71" s="4"/>
    </row>
    <row r="72" spans="1:6" ht="30" x14ac:dyDescent="0.25">
      <c r="A72" s="73" t="s">
        <v>809</v>
      </c>
      <c r="B72" s="74"/>
      <c r="C72" s="74"/>
      <c r="D72" s="74"/>
      <c r="E72" s="4"/>
      <c r="F72" s="4"/>
    </row>
    <row r="73" spans="1:6" ht="15" x14ac:dyDescent="0.25">
      <c r="A73" s="73" t="s">
        <v>810</v>
      </c>
      <c r="B73" s="74"/>
      <c r="C73" s="74"/>
      <c r="D73" s="74"/>
      <c r="E73" s="4"/>
      <c r="F73" s="4"/>
    </row>
    <row r="74" spans="1:6" ht="15" x14ac:dyDescent="0.25">
      <c r="A74" s="73" t="s">
        <v>811</v>
      </c>
      <c r="B74" s="74"/>
      <c r="C74" s="74"/>
      <c r="D74" s="74"/>
      <c r="E74" s="4"/>
      <c r="F74" s="4"/>
    </row>
    <row r="75" spans="1:6" ht="30" x14ac:dyDescent="0.25">
      <c r="A75" s="73" t="s">
        <v>812</v>
      </c>
      <c r="B75" s="74"/>
      <c r="C75" s="74"/>
      <c r="D75" s="74"/>
      <c r="E75" s="4"/>
      <c r="F75" s="4"/>
    </row>
    <row r="76" spans="1:6" ht="30" x14ac:dyDescent="0.25">
      <c r="A76" s="73" t="s">
        <v>813</v>
      </c>
      <c r="B76" s="74"/>
      <c r="C76" s="74"/>
      <c r="D76" s="74"/>
      <c r="E76" s="4"/>
      <c r="F76" s="4"/>
    </row>
    <row r="77" spans="1:6" ht="30" x14ac:dyDescent="0.25">
      <c r="A77" s="73" t="s">
        <v>814</v>
      </c>
      <c r="B77" s="74"/>
      <c r="C77" s="74"/>
      <c r="D77" s="74"/>
      <c r="E77" s="4"/>
      <c r="F77" s="4"/>
    </row>
    <row r="78" spans="1:6" ht="15" x14ac:dyDescent="0.25">
      <c r="A78" s="75" t="s">
        <v>35</v>
      </c>
      <c r="B78" s="76"/>
      <c r="C78" s="76"/>
      <c r="D78" s="76"/>
      <c r="E78" s="4"/>
      <c r="F78" s="4"/>
    </row>
    <row r="79" spans="1:6" ht="15" x14ac:dyDescent="0.25">
      <c r="A79" s="75" t="s">
        <v>66</v>
      </c>
      <c r="B79" s="76">
        <f>B78+B65+B56</f>
        <v>231934</v>
      </c>
      <c r="C79" s="76">
        <f>C78+C65+C56</f>
        <v>0</v>
      </c>
      <c r="D79" s="76">
        <f>D78+D65+D56</f>
        <v>129078</v>
      </c>
      <c r="E79" s="4"/>
      <c r="F79" s="4"/>
    </row>
    <row r="80" spans="1:6" ht="15" x14ac:dyDescent="0.25">
      <c r="A80" s="75" t="s">
        <v>815</v>
      </c>
      <c r="B80" s="76">
        <v>3860681</v>
      </c>
      <c r="C80" s="76"/>
      <c r="D80" s="76">
        <v>0</v>
      </c>
      <c r="E80" s="4"/>
      <c r="F80" s="4"/>
    </row>
    <row r="81" spans="1:6" ht="15" x14ac:dyDescent="0.25">
      <c r="A81" s="73" t="s">
        <v>816</v>
      </c>
      <c r="B81" s="74"/>
      <c r="C81" s="74"/>
      <c r="D81" s="74"/>
      <c r="E81" s="4"/>
      <c r="F81" s="4"/>
    </row>
    <row r="82" spans="1:6" ht="15" x14ac:dyDescent="0.25">
      <c r="A82" s="73" t="s">
        <v>817</v>
      </c>
      <c r="B82" s="74"/>
      <c r="C82" s="74"/>
      <c r="D82" s="74"/>
      <c r="E82" s="4"/>
      <c r="F82" s="4"/>
    </row>
    <row r="83" spans="1:6" ht="15" x14ac:dyDescent="0.25">
      <c r="A83" s="73" t="s">
        <v>818</v>
      </c>
      <c r="B83" s="74"/>
      <c r="C83" s="74"/>
      <c r="D83" s="74"/>
      <c r="E83" s="4"/>
      <c r="F83" s="4"/>
    </row>
    <row r="84" spans="1:6" ht="15" x14ac:dyDescent="0.25">
      <c r="A84" s="75" t="s">
        <v>65</v>
      </c>
      <c r="B84" s="76">
        <v>0</v>
      </c>
      <c r="C84" s="76"/>
      <c r="D84" s="76">
        <v>0</v>
      </c>
      <c r="E84" s="4"/>
      <c r="F84" s="4"/>
    </row>
    <row r="85" spans="1:6" ht="15" x14ac:dyDescent="0.25">
      <c r="A85" s="97" t="s">
        <v>36</v>
      </c>
      <c r="B85" s="77">
        <f>B84+B80+B79+B47+B41+B26</f>
        <v>258456200</v>
      </c>
      <c r="C85" s="77">
        <f>C84+C80+C79+C47+C41+C26</f>
        <v>0</v>
      </c>
      <c r="D85" s="77">
        <f>D84+D80+D79+D47+D41+D26</f>
        <v>240488721</v>
      </c>
      <c r="E85" s="4"/>
      <c r="F85" s="4"/>
    </row>
    <row r="86" spans="1:6" x14ac:dyDescent="0.3">
      <c r="A86" s="75" t="s">
        <v>819</v>
      </c>
      <c r="B86" s="123"/>
      <c r="C86" s="123"/>
      <c r="D86" s="123"/>
      <c r="E86" s="4"/>
      <c r="F86" s="4"/>
    </row>
    <row r="87" spans="1:6" ht="15" x14ac:dyDescent="0.25">
      <c r="A87" s="73" t="s">
        <v>820</v>
      </c>
      <c r="B87" s="74">
        <v>255683727</v>
      </c>
      <c r="C87" s="74"/>
      <c r="D87" s="74">
        <v>255683727</v>
      </c>
      <c r="E87" s="4"/>
      <c r="F87" s="4"/>
    </row>
    <row r="88" spans="1:6" ht="15" x14ac:dyDescent="0.25">
      <c r="A88" s="73" t="s">
        <v>821</v>
      </c>
      <c r="B88" s="74"/>
      <c r="C88" s="74"/>
      <c r="D88" s="74"/>
      <c r="E88" s="4"/>
      <c r="F88" s="4"/>
    </row>
    <row r="89" spans="1:6" ht="15" x14ac:dyDescent="0.25">
      <c r="A89" s="73" t="s">
        <v>822</v>
      </c>
      <c r="B89" s="74">
        <v>5230096</v>
      </c>
      <c r="C89" s="74"/>
      <c r="D89" s="74">
        <v>5230096</v>
      </c>
      <c r="E89" s="4"/>
      <c r="F89" s="4"/>
    </row>
    <row r="90" spans="1:6" ht="15" x14ac:dyDescent="0.25">
      <c r="A90" s="73" t="s">
        <v>823</v>
      </c>
      <c r="B90" s="74">
        <v>-55161743</v>
      </c>
      <c r="C90" s="74"/>
      <c r="D90" s="74">
        <v>-16639367</v>
      </c>
      <c r="E90" s="4"/>
      <c r="F90" s="4"/>
    </row>
    <row r="91" spans="1:6" ht="15" x14ac:dyDescent="0.25">
      <c r="A91" s="73" t="s">
        <v>824</v>
      </c>
      <c r="B91" s="74"/>
      <c r="C91" s="74"/>
      <c r="D91" s="74"/>
      <c r="E91" s="4"/>
      <c r="F91" s="4"/>
    </row>
    <row r="92" spans="1:6" ht="15" x14ac:dyDescent="0.25">
      <c r="A92" s="73" t="s">
        <v>825</v>
      </c>
      <c r="B92" s="74">
        <v>50679114</v>
      </c>
      <c r="C92" s="74"/>
      <c r="D92" s="74">
        <v>-21407597</v>
      </c>
      <c r="E92" s="4"/>
      <c r="F92" s="4"/>
    </row>
    <row r="93" spans="1:6" ht="15" x14ac:dyDescent="0.25">
      <c r="A93" s="75" t="s">
        <v>67</v>
      </c>
      <c r="B93" s="76">
        <f>SUM(B87:B92)</f>
        <v>256431194</v>
      </c>
      <c r="C93" s="76">
        <f>SUM(C87:C92)</f>
        <v>0</v>
      </c>
      <c r="D93" s="76">
        <f>SUM(D87:D92)</f>
        <v>222866859</v>
      </c>
      <c r="E93" s="4"/>
      <c r="F93" s="4"/>
    </row>
    <row r="94" spans="1:6" ht="30" x14ac:dyDescent="0.25">
      <c r="A94" s="73" t="s">
        <v>0</v>
      </c>
      <c r="B94" s="74"/>
      <c r="C94" s="74"/>
      <c r="D94" s="74"/>
      <c r="E94" s="4"/>
      <c r="F94" s="4"/>
    </row>
    <row r="95" spans="1:6" ht="30" x14ac:dyDescent="0.25">
      <c r="A95" s="73" t="s">
        <v>1</v>
      </c>
      <c r="B95" s="74"/>
      <c r="C95" s="74"/>
      <c r="D95" s="74"/>
      <c r="E95" s="4"/>
      <c r="F95" s="4"/>
    </row>
    <row r="96" spans="1:6" ht="15" x14ac:dyDescent="0.25">
      <c r="A96" s="73" t="s">
        <v>2</v>
      </c>
      <c r="B96" s="74"/>
      <c r="C96" s="74"/>
      <c r="D96" s="74"/>
      <c r="E96" s="4"/>
      <c r="F96" s="4"/>
    </row>
    <row r="97" spans="1:6" ht="30" x14ac:dyDescent="0.25">
      <c r="A97" s="73" t="s">
        <v>3</v>
      </c>
      <c r="B97" s="74">
        <v>15000</v>
      </c>
      <c r="C97" s="74"/>
      <c r="D97" s="74">
        <v>15000</v>
      </c>
      <c r="E97" s="4"/>
      <c r="F97" s="4"/>
    </row>
    <row r="98" spans="1:6" ht="30" x14ac:dyDescent="0.25">
      <c r="A98" s="73" t="s">
        <v>68</v>
      </c>
      <c r="B98" s="74"/>
      <c r="C98" s="74"/>
      <c r="D98" s="74"/>
      <c r="E98" s="4"/>
      <c r="F98" s="4"/>
    </row>
    <row r="99" spans="1:6" ht="15" x14ac:dyDescent="0.25">
      <c r="A99" s="73" t="s">
        <v>4</v>
      </c>
      <c r="B99" s="74"/>
      <c r="C99" s="74"/>
      <c r="D99" s="74"/>
      <c r="E99" s="4"/>
      <c r="F99" s="4"/>
    </row>
    <row r="100" spans="1:6" ht="15" x14ac:dyDescent="0.25">
      <c r="A100" s="73" t="s">
        <v>5</v>
      </c>
      <c r="B100" s="74"/>
      <c r="C100" s="74"/>
      <c r="D100" s="74"/>
      <c r="E100" s="4"/>
      <c r="F100" s="4"/>
    </row>
    <row r="101" spans="1:6" ht="30" x14ac:dyDescent="0.25">
      <c r="A101" s="73" t="s">
        <v>69</v>
      </c>
      <c r="B101" s="74"/>
      <c r="C101" s="74"/>
      <c r="D101" s="74"/>
      <c r="E101" s="4"/>
      <c r="F101" s="4"/>
    </row>
    <row r="102" spans="1:6" ht="30" x14ac:dyDescent="0.25">
      <c r="A102" s="73" t="s">
        <v>70</v>
      </c>
      <c r="B102" s="74"/>
      <c r="C102" s="74"/>
      <c r="D102" s="74"/>
      <c r="E102" s="4"/>
      <c r="F102" s="4"/>
    </row>
    <row r="103" spans="1:6" ht="15" x14ac:dyDescent="0.25">
      <c r="A103" s="75" t="s">
        <v>37</v>
      </c>
      <c r="B103" s="76">
        <f>SUM(B94:B102)</f>
        <v>15000</v>
      </c>
      <c r="C103" s="76">
        <f>SUM(C94:C102)</f>
        <v>0</v>
      </c>
      <c r="D103" s="76">
        <f>SUM(D94:D102)</f>
        <v>15000</v>
      </c>
      <c r="E103" s="4"/>
      <c r="F103" s="4"/>
    </row>
    <row r="104" spans="1:6" ht="30" x14ac:dyDescent="0.25">
      <c r="A104" s="73" t="s">
        <v>6</v>
      </c>
      <c r="B104" s="74"/>
      <c r="C104" s="74"/>
      <c r="D104" s="74"/>
      <c r="E104" s="4"/>
      <c r="F104" s="4"/>
    </row>
    <row r="105" spans="1:6" ht="30" x14ac:dyDescent="0.25">
      <c r="A105" s="73" t="s">
        <v>7</v>
      </c>
      <c r="B105" s="74"/>
      <c r="C105" s="74"/>
      <c r="D105" s="74"/>
      <c r="E105" s="4"/>
      <c r="F105" s="4"/>
    </row>
    <row r="106" spans="1:6" ht="30" x14ac:dyDescent="0.25">
      <c r="A106" s="73" t="s">
        <v>8</v>
      </c>
      <c r="B106" s="74">
        <v>443801</v>
      </c>
      <c r="C106" s="74"/>
      <c r="D106" s="74">
        <v>34800</v>
      </c>
      <c r="E106" s="4"/>
      <c r="F106" s="4"/>
    </row>
    <row r="107" spans="1:6" ht="30" x14ac:dyDescent="0.25">
      <c r="A107" s="73" t="s">
        <v>9</v>
      </c>
      <c r="B107" s="74"/>
      <c r="C107" s="74"/>
      <c r="D107" s="74"/>
      <c r="E107" s="4"/>
      <c r="F107" s="4"/>
    </row>
    <row r="108" spans="1:6" ht="30" x14ac:dyDescent="0.25">
      <c r="A108" s="73" t="s">
        <v>71</v>
      </c>
      <c r="B108" s="74"/>
      <c r="C108" s="74"/>
      <c r="D108" s="74"/>
      <c r="E108" s="4"/>
      <c r="F108" s="4"/>
    </row>
    <row r="109" spans="1:6" ht="30" x14ac:dyDescent="0.25">
      <c r="A109" s="73" t="s">
        <v>10</v>
      </c>
      <c r="B109" s="74"/>
      <c r="C109" s="74"/>
      <c r="D109" s="74"/>
      <c r="E109" s="4"/>
      <c r="F109" s="4"/>
    </row>
    <row r="110" spans="1:6" ht="30" x14ac:dyDescent="0.25">
      <c r="A110" s="73" t="s">
        <v>11</v>
      </c>
      <c r="B110" s="74"/>
      <c r="C110" s="74"/>
      <c r="D110" s="74"/>
      <c r="E110" s="4"/>
      <c r="F110" s="4"/>
    </row>
    <row r="111" spans="1:6" ht="30" x14ac:dyDescent="0.25">
      <c r="A111" s="73" t="s">
        <v>72</v>
      </c>
      <c r="B111" s="74"/>
      <c r="C111" s="74"/>
      <c r="D111" s="74"/>
      <c r="E111" s="4"/>
      <c r="F111" s="4"/>
    </row>
    <row r="112" spans="1:6" ht="30" x14ac:dyDescent="0.25">
      <c r="A112" s="73" t="s">
        <v>73</v>
      </c>
      <c r="B112" s="74">
        <v>727502</v>
      </c>
      <c r="C112" s="74"/>
      <c r="D112" s="74">
        <v>738014</v>
      </c>
      <c r="E112" s="4"/>
      <c r="F112" s="4"/>
    </row>
    <row r="113" spans="1:6" ht="15" x14ac:dyDescent="0.25">
      <c r="A113" s="75" t="s">
        <v>38</v>
      </c>
      <c r="B113" s="76">
        <f>SUM(B104:B112)</f>
        <v>1171303</v>
      </c>
      <c r="C113" s="76">
        <f>SUM(C104:C112)</f>
        <v>0</v>
      </c>
      <c r="D113" s="76">
        <f>SUM(D104:D112)</f>
        <v>772814</v>
      </c>
      <c r="E113" s="4"/>
      <c r="F113" s="4"/>
    </row>
    <row r="114" spans="1:6" ht="15" x14ac:dyDescent="0.25">
      <c r="A114" s="73" t="s">
        <v>12</v>
      </c>
      <c r="B114" s="74">
        <v>324237</v>
      </c>
      <c r="C114" s="74"/>
      <c r="D114" s="74">
        <v>336737</v>
      </c>
      <c r="E114" s="4"/>
      <c r="F114" s="4"/>
    </row>
    <row r="115" spans="1:6" ht="30" x14ac:dyDescent="0.25">
      <c r="A115" s="73" t="s">
        <v>13</v>
      </c>
      <c r="B115" s="74"/>
      <c r="C115" s="74"/>
      <c r="D115" s="74"/>
      <c r="E115" s="4"/>
      <c r="F115" s="4"/>
    </row>
    <row r="116" spans="1:6" ht="15" x14ac:dyDescent="0.25">
      <c r="A116" s="73" t="s">
        <v>14</v>
      </c>
      <c r="B116" s="74">
        <v>514466</v>
      </c>
      <c r="C116" s="74"/>
      <c r="D116" s="74">
        <v>217726</v>
      </c>
      <c r="E116" s="4"/>
      <c r="F116" s="4"/>
    </row>
    <row r="117" spans="1:6" ht="15" x14ac:dyDescent="0.25">
      <c r="A117" s="73" t="s">
        <v>15</v>
      </c>
      <c r="B117" s="74"/>
      <c r="C117" s="74"/>
      <c r="D117" s="74"/>
      <c r="E117" s="4"/>
      <c r="F117" s="4"/>
    </row>
    <row r="118" spans="1:6" ht="30" x14ac:dyDescent="0.25">
      <c r="A118" s="73" t="s">
        <v>16</v>
      </c>
      <c r="B118" s="74"/>
      <c r="C118" s="74"/>
      <c r="D118" s="74"/>
      <c r="E118" s="4"/>
      <c r="F118" s="4"/>
    </row>
    <row r="119" spans="1:6" ht="30" x14ac:dyDescent="0.25">
      <c r="A119" s="73" t="s">
        <v>17</v>
      </c>
      <c r="B119" s="74"/>
      <c r="C119" s="74"/>
      <c r="D119" s="74"/>
      <c r="E119" s="4"/>
      <c r="F119" s="4"/>
    </row>
    <row r="120" spans="1:6" ht="30.75" customHeight="1" x14ac:dyDescent="0.25">
      <c r="A120" s="73" t="s">
        <v>18</v>
      </c>
      <c r="B120" s="74"/>
      <c r="C120" s="74"/>
      <c r="D120" s="74"/>
      <c r="E120" s="4"/>
      <c r="F120" s="4"/>
    </row>
    <row r="121" spans="1:6" ht="30.75" customHeight="1" x14ac:dyDescent="0.25">
      <c r="A121" s="73" t="s">
        <v>827</v>
      </c>
      <c r="B121" s="74"/>
      <c r="C121" s="74"/>
      <c r="D121" s="74"/>
      <c r="E121" s="4"/>
      <c r="F121" s="4"/>
    </row>
    <row r="122" spans="1:6" ht="15" x14ac:dyDescent="0.25">
      <c r="A122" s="75" t="s">
        <v>74</v>
      </c>
      <c r="B122" s="76">
        <f>SUM(B114:B121)</f>
        <v>838703</v>
      </c>
      <c r="C122" s="76">
        <f>SUM(C114:C121)</f>
        <v>0</v>
      </c>
      <c r="D122" s="76">
        <f>SUM(D114:D121)</f>
        <v>554463</v>
      </c>
      <c r="E122" s="4"/>
      <c r="F122" s="4"/>
    </row>
    <row r="123" spans="1:6" ht="15" x14ac:dyDescent="0.25">
      <c r="A123" s="75" t="s">
        <v>39</v>
      </c>
      <c r="B123" s="76">
        <f>B122+B113+B103</f>
        <v>2025006</v>
      </c>
      <c r="C123" s="76">
        <f>C122+C113+C103</f>
        <v>0</v>
      </c>
      <c r="D123" s="76">
        <f>D122+D113+D103</f>
        <v>1342277</v>
      </c>
      <c r="E123" s="4"/>
      <c r="F123" s="4"/>
    </row>
    <row r="124" spans="1:6" ht="15" x14ac:dyDescent="0.25">
      <c r="A124" s="75" t="s">
        <v>19</v>
      </c>
      <c r="B124" s="76"/>
      <c r="C124" s="76"/>
      <c r="D124" s="76"/>
      <c r="E124" s="4"/>
      <c r="F124" s="4"/>
    </row>
    <row r="125" spans="1:6" ht="25.5" x14ac:dyDescent="0.25">
      <c r="A125" s="75" t="s">
        <v>20</v>
      </c>
      <c r="B125" s="76"/>
      <c r="C125" s="76"/>
      <c r="D125" s="76"/>
      <c r="E125" s="4"/>
      <c r="F125" s="4"/>
    </row>
    <row r="126" spans="1:6" ht="15" x14ac:dyDescent="0.25">
      <c r="A126" s="73" t="s">
        <v>21</v>
      </c>
      <c r="B126" s="74"/>
      <c r="C126" s="74"/>
      <c r="D126" s="74"/>
      <c r="E126" s="4"/>
      <c r="F126" s="4"/>
    </row>
    <row r="127" spans="1:6" ht="15" x14ac:dyDescent="0.25">
      <c r="A127" s="73" t="s">
        <v>22</v>
      </c>
      <c r="B127" s="74"/>
      <c r="C127" s="74"/>
      <c r="D127" s="74">
        <v>1122847</v>
      </c>
      <c r="E127" s="4"/>
      <c r="F127" s="4"/>
    </row>
    <row r="128" spans="1:6" ht="15" x14ac:dyDescent="0.25">
      <c r="A128" s="73" t="s">
        <v>23</v>
      </c>
      <c r="B128" s="74"/>
      <c r="C128" s="74"/>
      <c r="D128" s="74">
        <v>15156738</v>
      </c>
      <c r="E128" s="4"/>
      <c r="F128" s="4"/>
    </row>
    <row r="129" spans="1:6" ht="15" x14ac:dyDescent="0.25">
      <c r="A129" s="75" t="s">
        <v>75</v>
      </c>
      <c r="B129" s="76">
        <f>SUM(B126:B128)</f>
        <v>0</v>
      </c>
      <c r="C129" s="76">
        <f>SUM(C126:C128)</f>
        <v>0</v>
      </c>
      <c r="D129" s="76">
        <f>SUM(D126:D128)</f>
        <v>16279585</v>
      </c>
      <c r="E129" s="4"/>
      <c r="F129" s="4"/>
    </row>
    <row r="130" spans="1:6" ht="15" x14ac:dyDescent="0.25">
      <c r="A130" s="97" t="s">
        <v>76</v>
      </c>
      <c r="B130" s="77">
        <f>B129+B125+B124+B123+B93</f>
        <v>258456200</v>
      </c>
      <c r="C130" s="77">
        <f>C129+C125+C124+C123+C93</f>
        <v>0</v>
      </c>
      <c r="D130" s="77">
        <f>D129+D125+D124+D123+D93</f>
        <v>240488721</v>
      </c>
      <c r="E130" s="4"/>
      <c r="F130" s="4"/>
    </row>
    <row r="131" spans="1:6" x14ac:dyDescent="0.3">
      <c r="A131" s="4"/>
      <c r="E131" s="4"/>
      <c r="F131" s="4"/>
    </row>
    <row r="132" spans="1:6" x14ac:dyDescent="0.3">
      <c r="A132" s="4"/>
      <c r="E132" s="4"/>
      <c r="F132" s="4"/>
    </row>
    <row r="133" spans="1:6" x14ac:dyDescent="0.3">
      <c r="A133" s="4"/>
      <c r="E133" s="4"/>
      <c r="F133" s="4"/>
    </row>
    <row r="134" spans="1:6" x14ac:dyDescent="0.3">
      <c r="A134" s="4"/>
      <c r="E134" s="4"/>
      <c r="F134" s="4"/>
    </row>
    <row r="135" spans="1:6" x14ac:dyDescent="0.3">
      <c r="A135" s="4"/>
      <c r="E135" s="4"/>
      <c r="F135" s="4"/>
    </row>
    <row r="136" spans="1:6" x14ac:dyDescent="0.3">
      <c r="A136" s="4"/>
      <c r="E136" s="4"/>
      <c r="F136" s="4"/>
    </row>
    <row r="137" spans="1:6" x14ac:dyDescent="0.3">
      <c r="A137" s="4"/>
      <c r="E137" s="4"/>
      <c r="F137" s="4"/>
    </row>
    <row r="138" spans="1:6" x14ac:dyDescent="0.3">
      <c r="A138" s="4"/>
      <c r="E138" s="4"/>
      <c r="F138" s="4"/>
    </row>
  </sheetData>
  <mergeCells count="4">
    <mergeCell ref="A3:D3"/>
    <mergeCell ref="A4:D4"/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X173"/>
  <sheetViews>
    <sheetView zoomScale="120" zoomScaleNormal="120" workbookViewId="0">
      <selection sqref="A1:E1"/>
    </sheetView>
  </sheetViews>
  <sheetFormatPr defaultRowHeight="15.75" x14ac:dyDescent="0.3"/>
  <cols>
    <col min="1" max="1" width="67.140625" style="161" customWidth="1"/>
    <col min="3" max="3" width="17.140625" style="125" customWidth="1"/>
    <col min="4" max="4" width="18" style="125" customWidth="1"/>
    <col min="5" max="5" width="16.28515625" style="125" customWidth="1"/>
  </cols>
  <sheetData>
    <row r="1" spans="1:11" ht="18" x14ac:dyDescent="0.25">
      <c r="A1" s="189" t="s">
        <v>870</v>
      </c>
      <c r="B1" s="189"/>
      <c r="C1" s="189"/>
      <c r="D1" s="189"/>
      <c r="E1" s="189"/>
    </row>
    <row r="2" spans="1:11" ht="18.75" x14ac:dyDescent="0.3">
      <c r="A2" s="223" t="s">
        <v>869</v>
      </c>
      <c r="B2" s="189"/>
      <c r="C2" s="189"/>
      <c r="D2" s="189"/>
      <c r="E2" s="189"/>
    </row>
    <row r="3" spans="1:11" ht="20.25" customHeight="1" x14ac:dyDescent="0.25">
      <c r="A3" s="192" t="s">
        <v>865</v>
      </c>
      <c r="B3" s="191"/>
      <c r="C3" s="191"/>
      <c r="D3" s="191"/>
      <c r="E3" s="191"/>
      <c r="F3" s="52"/>
      <c r="G3" s="52"/>
      <c r="H3" s="52"/>
      <c r="I3" s="52"/>
      <c r="J3" s="52"/>
      <c r="K3" s="69"/>
    </row>
    <row r="4" spans="1:11" ht="19.5" customHeight="1" x14ac:dyDescent="0.25">
      <c r="A4" s="190" t="s">
        <v>842</v>
      </c>
      <c r="B4" s="191"/>
      <c r="C4" s="191"/>
      <c r="D4" s="191"/>
      <c r="E4" s="191"/>
    </row>
    <row r="5" spans="1:11" ht="18.75" x14ac:dyDescent="0.3">
      <c r="A5" s="172"/>
      <c r="C5" s="118"/>
      <c r="D5" s="118"/>
      <c r="E5" s="118"/>
    </row>
    <row r="6" spans="1:11" x14ac:dyDescent="0.3">
      <c r="A6" s="163" t="s">
        <v>737</v>
      </c>
      <c r="C6" s="118"/>
      <c r="D6" s="118"/>
      <c r="E6" s="118"/>
    </row>
    <row r="7" spans="1:11" ht="25.5" x14ac:dyDescent="0.25">
      <c r="A7" s="3" t="s">
        <v>147</v>
      </c>
      <c r="B7" s="3" t="s">
        <v>148</v>
      </c>
      <c r="C7" s="130" t="s">
        <v>750</v>
      </c>
      <c r="D7" s="130" t="s">
        <v>768</v>
      </c>
      <c r="E7" s="127" t="s">
        <v>769</v>
      </c>
    </row>
    <row r="8" spans="1:11" x14ac:dyDescent="0.3">
      <c r="A8" s="30" t="s">
        <v>149</v>
      </c>
      <c r="B8" s="28" t="s">
        <v>150</v>
      </c>
      <c r="C8" s="119">
        <v>5460000</v>
      </c>
      <c r="D8" s="119">
        <v>5889000</v>
      </c>
      <c r="E8" s="119">
        <v>5815335</v>
      </c>
    </row>
    <row r="9" spans="1:11" x14ac:dyDescent="0.3">
      <c r="A9" s="30" t="s">
        <v>151</v>
      </c>
      <c r="B9" s="29" t="s">
        <v>152</v>
      </c>
      <c r="C9" s="119"/>
      <c r="D9" s="119"/>
      <c r="E9" s="119"/>
    </row>
    <row r="10" spans="1:11" x14ac:dyDescent="0.3">
      <c r="A10" s="30" t="s">
        <v>153</v>
      </c>
      <c r="B10" s="29" t="s">
        <v>154</v>
      </c>
      <c r="C10" s="119"/>
      <c r="D10" s="119"/>
      <c r="E10" s="119"/>
    </row>
    <row r="11" spans="1:11" x14ac:dyDescent="0.3">
      <c r="A11" s="30" t="s">
        <v>155</v>
      </c>
      <c r="B11" s="29" t="s">
        <v>156</v>
      </c>
      <c r="C11" s="119"/>
      <c r="D11" s="119"/>
      <c r="E11" s="119"/>
    </row>
    <row r="12" spans="1:11" x14ac:dyDescent="0.3">
      <c r="A12" s="30" t="s">
        <v>157</v>
      </c>
      <c r="B12" s="29" t="s">
        <v>158</v>
      </c>
      <c r="C12" s="119"/>
      <c r="D12" s="119"/>
      <c r="E12" s="119"/>
    </row>
    <row r="13" spans="1:11" x14ac:dyDescent="0.3">
      <c r="A13" s="30" t="s">
        <v>159</v>
      </c>
      <c r="B13" s="29" t="s">
        <v>160</v>
      </c>
      <c r="C13" s="119"/>
      <c r="D13" s="119"/>
      <c r="E13" s="119"/>
    </row>
    <row r="14" spans="1:11" x14ac:dyDescent="0.3">
      <c r="A14" s="30" t="s">
        <v>161</v>
      </c>
      <c r="B14" s="29" t="s">
        <v>162</v>
      </c>
      <c r="C14" s="119"/>
      <c r="D14" s="119"/>
      <c r="E14" s="119"/>
    </row>
    <row r="15" spans="1:11" x14ac:dyDescent="0.3">
      <c r="A15" s="30" t="s">
        <v>163</v>
      </c>
      <c r="B15" s="29" t="s">
        <v>164</v>
      </c>
      <c r="C15" s="119"/>
      <c r="D15" s="119"/>
      <c r="E15" s="119"/>
    </row>
    <row r="16" spans="1:11" x14ac:dyDescent="0.3">
      <c r="A16" s="5" t="s">
        <v>165</v>
      </c>
      <c r="B16" s="29" t="s">
        <v>166</v>
      </c>
      <c r="C16" s="119"/>
      <c r="D16" s="119"/>
      <c r="E16" s="119"/>
    </row>
    <row r="17" spans="1:5" x14ac:dyDescent="0.3">
      <c r="A17" s="5" t="s">
        <v>167</v>
      </c>
      <c r="B17" s="29" t="s">
        <v>168</v>
      </c>
      <c r="C17" s="119"/>
      <c r="D17" s="119"/>
      <c r="E17" s="119"/>
    </row>
    <row r="18" spans="1:5" x14ac:dyDescent="0.3">
      <c r="A18" s="5" t="s">
        <v>169</v>
      </c>
      <c r="B18" s="29" t="s">
        <v>170</v>
      </c>
      <c r="C18" s="119"/>
      <c r="D18" s="119"/>
      <c r="E18" s="119"/>
    </row>
    <row r="19" spans="1:5" x14ac:dyDescent="0.3">
      <c r="A19" s="5" t="s">
        <v>171</v>
      </c>
      <c r="B19" s="29" t="s">
        <v>172</v>
      </c>
      <c r="C19" s="119"/>
      <c r="D19" s="119"/>
      <c r="E19" s="119"/>
    </row>
    <row r="20" spans="1:5" x14ac:dyDescent="0.3">
      <c r="A20" s="5" t="s">
        <v>512</v>
      </c>
      <c r="B20" s="29" t="s">
        <v>173</v>
      </c>
      <c r="C20" s="119">
        <v>0</v>
      </c>
      <c r="D20" s="119">
        <v>66258</v>
      </c>
      <c r="E20" s="119">
        <v>66258</v>
      </c>
    </row>
    <row r="21" spans="1:5" x14ac:dyDescent="0.3">
      <c r="A21" s="31" t="s">
        <v>450</v>
      </c>
      <c r="B21" s="32" t="s">
        <v>174</v>
      </c>
      <c r="C21" s="119">
        <v>5460000</v>
      </c>
      <c r="D21" s="119">
        <v>5955258</v>
      </c>
      <c r="E21" s="119">
        <v>5881593</v>
      </c>
    </row>
    <row r="22" spans="1:5" x14ac:dyDescent="0.3">
      <c r="A22" s="5" t="s">
        <v>175</v>
      </c>
      <c r="B22" s="29" t="s">
        <v>176</v>
      </c>
      <c r="C22" s="119">
        <v>2064480</v>
      </c>
      <c r="D22" s="119">
        <v>2064480</v>
      </c>
      <c r="E22" s="119">
        <v>2064480</v>
      </c>
    </row>
    <row r="23" spans="1:5" ht="30" x14ac:dyDescent="0.3">
      <c r="A23" s="5" t="s">
        <v>177</v>
      </c>
      <c r="B23" s="29" t="s">
        <v>178</v>
      </c>
      <c r="C23" s="119">
        <v>0</v>
      </c>
      <c r="D23" s="119">
        <v>111000</v>
      </c>
      <c r="E23" s="119">
        <v>111000</v>
      </c>
    </row>
    <row r="24" spans="1:5" x14ac:dyDescent="0.3">
      <c r="A24" s="5" t="s">
        <v>179</v>
      </c>
      <c r="B24" s="29" t="s">
        <v>180</v>
      </c>
      <c r="C24" s="119"/>
      <c r="D24" s="119">
        <v>190000</v>
      </c>
      <c r="E24" s="119">
        <v>190000</v>
      </c>
    </row>
    <row r="25" spans="1:5" x14ac:dyDescent="0.3">
      <c r="A25" s="7" t="s">
        <v>451</v>
      </c>
      <c r="B25" s="32" t="s">
        <v>181</v>
      </c>
      <c r="C25" s="119">
        <f>SUM(C22:C24)</f>
        <v>2064480</v>
      </c>
      <c r="D25" s="119">
        <f>SUM(D22:D24)</f>
        <v>2365480</v>
      </c>
      <c r="E25" s="119">
        <f>SUM(E22:E24)</f>
        <v>2365480</v>
      </c>
    </row>
    <row r="26" spans="1:5" x14ac:dyDescent="0.3">
      <c r="A26" s="39" t="s">
        <v>542</v>
      </c>
      <c r="B26" s="40" t="s">
        <v>182</v>
      </c>
      <c r="C26" s="119">
        <f>C25+C21</f>
        <v>7524480</v>
      </c>
      <c r="D26" s="119">
        <f>D25+D21</f>
        <v>8320738</v>
      </c>
      <c r="E26" s="119">
        <f>E25+E21</f>
        <v>8247073</v>
      </c>
    </row>
    <row r="27" spans="1:5" ht="30" x14ac:dyDescent="0.3">
      <c r="A27" s="33" t="s">
        <v>513</v>
      </c>
      <c r="B27" s="40" t="s">
        <v>183</v>
      </c>
      <c r="C27" s="119">
        <v>1316889</v>
      </c>
      <c r="D27" s="119">
        <v>1316889</v>
      </c>
      <c r="E27" s="119">
        <v>1257305</v>
      </c>
    </row>
    <row r="28" spans="1:5" x14ac:dyDescent="0.3">
      <c r="A28" s="5" t="s">
        <v>184</v>
      </c>
      <c r="B28" s="29" t="s">
        <v>185</v>
      </c>
      <c r="C28" s="119">
        <v>50000</v>
      </c>
      <c r="D28" s="119">
        <v>220000</v>
      </c>
      <c r="E28" s="119">
        <v>204345</v>
      </c>
    </row>
    <row r="29" spans="1:5" x14ac:dyDescent="0.3">
      <c r="A29" s="5" t="s">
        <v>186</v>
      </c>
      <c r="B29" s="29" t="s">
        <v>187</v>
      </c>
      <c r="C29" s="119">
        <v>2500000</v>
      </c>
      <c r="D29" s="119">
        <v>2544800</v>
      </c>
      <c r="E29" s="119">
        <v>1151780</v>
      </c>
    </row>
    <row r="30" spans="1:5" x14ac:dyDescent="0.3">
      <c r="A30" s="5" t="s">
        <v>188</v>
      </c>
      <c r="B30" s="29" t="s">
        <v>189</v>
      </c>
      <c r="C30" s="119"/>
      <c r="D30" s="119"/>
      <c r="E30" s="119"/>
    </row>
    <row r="31" spans="1:5" x14ac:dyDescent="0.3">
      <c r="A31" s="7" t="s">
        <v>452</v>
      </c>
      <c r="B31" s="32" t="s">
        <v>190</v>
      </c>
      <c r="C31" s="119">
        <f>SUM(C28:C30)</f>
        <v>2550000</v>
      </c>
      <c r="D31" s="119">
        <f>SUM(D28:D30)</f>
        <v>2764800</v>
      </c>
      <c r="E31" s="119">
        <f>SUM(E28:E30)</f>
        <v>1356125</v>
      </c>
    </row>
    <row r="32" spans="1:5" x14ac:dyDescent="0.3">
      <c r="A32" s="5" t="s">
        <v>191</v>
      </c>
      <c r="B32" s="29" t="s">
        <v>192</v>
      </c>
      <c r="C32" s="119">
        <v>255000</v>
      </c>
      <c r="D32" s="119">
        <v>370000</v>
      </c>
      <c r="E32" s="119">
        <v>365967</v>
      </c>
    </row>
    <row r="33" spans="1:5" x14ac:dyDescent="0.3">
      <c r="A33" s="5" t="s">
        <v>193</v>
      </c>
      <c r="B33" s="29" t="s">
        <v>194</v>
      </c>
      <c r="C33" s="119">
        <v>250000</v>
      </c>
      <c r="D33" s="119">
        <v>250000</v>
      </c>
      <c r="E33" s="119">
        <v>110679</v>
      </c>
    </row>
    <row r="34" spans="1:5" ht="15" customHeight="1" x14ac:dyDescent="0.3">
      <c r="A34" s="7" t="s">
        <v>543</v>
      </c>
      <c r="B34" s="32" t="s">
        <v>195</v>
      </c>
      <c r="C34" s="119">
        <f>SUM(C32:C33)</f>
        <v>505000</v>
      </c>
      <c r="D34" s="119">
        <f>SUM(D32:D33)</f>
        <v>620000</v>
      </c>
      <c r="E34" s="119">
        <f>SUM(E32:E33)</f>
        <v>476646</v>
      </c>
    </row>
    <row r="35" spans="1:5" x14ac:dyDescent="0.3">
      <c r="A35" s="5" t="s">
        <v>196</v>
      </c>
      <c r="B35" s="29" t="s">
        <v>197</v>
      </c>
      <c r="C35" s="119">
        <v>1500000</v>
      </c>
      <c r="D35" s="119">
        <v>2700000</v>
      </c>
      <c r="E35" s="119">
        <v>1718715</v>
      </c>
    </row>
    <row r="36" spans="1:5" x14ac:dyDescent="0.3">
      <c r="A36" s="5" t="s">
        <v>198</v>
      </c>
      <c r="B36" s="29" t="s">
        <v>199</v>
      </c>
      <c r="C36" s="119"/>
      <c r="D36" s="119">
        <v>350000</v>
      </c>
      <c r="E36" s="119">
        <v>262058</v>
      </c>
    </row>
    <row r="37" spans="1:5" x14ac:dyDescent="0.3">
      <c r="A37" s="5" t="s">
        <v>514</v>
      </c>
      <c r="B37" s="29" t="s">
        <v>200</v>
      </c>
      <c r="C37" s="119">
        <v>15000</v>
      </c>
      <c r="D37" s="119">
        <v>15000</v>
      </c>
      <c r="E37" s="119">
        <v>8544</v>
      </c>
    </row>
    <row r="38" spans="1:5" x14ac:dyDescent="0.3">
      <c r="A38" s="5" t="s">
        <v>201</v>
      </c>
      <c r="B38" s="29" t="s">
        <v>202</v>
      </c>
      <c r="C38" s="119">
        <v>880000</v>
      </c>
      <c r="D38" s="119">
        <v>880000</v>
      </c>
      <c r="E38" s="119">
        <v>521091</v>
      </c>
    </row>
    <row r="39" spans="1:5" x14ac:dyDescent="0.3">
      <c r="A39" s="10" t="s">
        <v>515</v>
      </c>
      <c r="B39" s="29" t="s">
        <v>203</v>
      </c>
      <c r="C39" s="119">
        <v>40000</v>
      </c>
      <c r="D39" s="119">
        <v>40000</v>
      </c>
      <c r="E39" s="119">
        <v>5057</v>
      </c>
    </row>
    <row r="40" spans="1:5" x14ac:dyDescent="0.3">
      <c r="A40" s="5" t="s">
        <v>204</v>
      </c>
      <c r="B40" s="29" t="s">
        <v>205</v>
      </c>
      <c r="C40" s="119">
        <v>2500000</v>
      </c>
      <c r="D40" s="119">
        <v>2200000</v>
      </c>
      <c r="E40" s="119">
        <v>1959108</v>
      </c>
    </row>
    <row r="41" spans="1:5" x14ac:dyDescent="0.3">
      <c r="A41" s="5" t="s">
        <v>516</v>
      </c>
      <c r="B41" s="29" t="s">
        <v>206</v>
      </c>
      <c r="C41" s="119">
        <v>2500000</v>
      </c>
      <c r="D41" s="119">
        <v>2500000</v>
      </c>
      <c r="E41" s="119">
        <v>2496332</v>
      </c>
    </row>
    <row r="42" spans="1:5" x14ac:dyDescent="0.3">
      <c r="A42" s="7" t="s">
        <v>453</v>
      </c>
      <c r="B42" s="32" t="s">
        <v>207</v>
      </c>
      <c r="C42" s="119">
        <f>SUM(C35:C41)</f>
        <v>7435000</v>
      </c>
      <c r="D42" s="119">
        <f>SUM(D35:D41)</f>
        <v>8685000</v>
      </c>
      <c r="E42" s="119">
        <f>SUM(E35:E41)</f>
        <v>6970905</v>
      </c>
    </row>
    <row r="43" spans="1:5" x14ac:dyDescent="0.3">
      <c r="A43" s="5" t="s">
        <v>208</v>
      </c>
      <c r="B43" s="29" t="s">
        <v>209</v>
      </c>
      <c r="C43" s="119"/>
      <c r="D43" s="119"/>
      <c r="E43" s="119"/>
    </row>
    <row r="44" spans="1:5" x14ac:dyDescent="0.3">
      <c r="A44" s="5" t="s">
        <v>210</v>
      </c>
      <c r="B44" s="29" t="s">
        <v>211</v>
      </c>
      <c r="C44" s="119">
        <v>250000</v>
      </c>
      <c r="D44" s="119">
        <v>250000</v>
      </c>
      <c r="E44" s="119">
        <v>72635</v>
      </c>
    </row>
    <row r="45" spans="1:5" x14ac:dyDescent="0.3">
      <c r="A45" s="7" t="s">
        <v>454</v>
      </c>
      <c r="B45" s="32" t="s">
        <v>212</v>
      </c>
      <c r="C45" s="119">
        <f>SUM(C43:C44)</f>
        <v>250000</v>
      </c>
      <c r="D45" s="119">
        <f>SUM(D43:D44)</f>
        <v>250000</v>
      </c>
      <c r="E45" s="119">
        <f>SUM(E43:E44)</f>
        <v>72635</v>
      </c>
    </row>
    <row r="46" spans="1:5" x14ac:dyDescent="0.3">
      <c r="A46" s="5" t="s">
        <v>213</v>
      </c>
      <c r="B46" s="29" t="s">
        <v>214</v>
      </c>
      <c r="C46" s="119">
        <v>2000000</v>
      </c>
      <c r="D46" s="119">
        <v>3100000</v>
      </c>
      <c r="E46" s="119">
        <v>1838375</v>
      </c>
    </row>
    <row r="47" spans="1:5" x14ac:dyDescent="0.3">
      <c r="A47" s="5" t="s">
        <v>215</v>
      </c>
      <c r="B47" s="29" t="s">
        <v>216</v>
      </c>
      <c r="C47" s="119"/>
      <c r="D47" s="119"/>
      <c r="E47" s="119"/>
    </row>
    <row r="48" spans="1:5" x14ac:dyDescent="0.3">
      <c r="A48" s="5" t="s">
        <v>517</v>
      </c>
      <c r="B48" s="29" t="s">
        <v>217</v>
      </c>
      <c r="C48" s="119">
        <v>0</v>
      </c>
      <c r="D48" s="119">
        <v>1000</v>
      </c>
      <c r="E48" s="119">
        <v>114</v>
      </c>
    </row>
    <row r="49" spans="1:5" x14ac:dyDescent="0.3">
      <c r="A49" s="5" t="s">
        <v>518</v>
      </c>
      <c r="B49" s="29" t="s">
        <v>218</v>
      </c>
      <c r="C49" s="119"/>
      <c r="D49" s="119">
        <v>1000</v>
      </c>
      <c r="E49" s="119"/>
    </row>
    <row r="50" spans="1:5" x14ac:dyDescent="0.3">
      <c r="A50" s="5" t="s">
        <v>219</v>
      </c>
      <c r="B50" s="29" t="s">
        <v>220</v>
      </c>
      <c r="C50" s="119">
        <v>1500000</v>
      </c>
      <c r="D50" s="119">
        <v>2270000</v>
      </c>
      <c r="E50" s="119">
        <v>2217834</v>
      </c>
    </row>
    <row r="51" spans="1:5" x14ac:dyDescent="0.3">
      <c r="A51" s="7" t="s">
        <v>455</v>
      </c>
      <c r="B51" s="32" t="s">
        <v>221</v>
      </c>
      <c r="C51" s="119">
        <f>SUM(C46:C50)</f>
        <v>3500000</v>
      </c>
      <c r="D51" s="119">
        <f>SUM(D46:D50)</f>
        <v>5372000</v>
      </c>
      <c r="E51" s="119">
        <f>SUM(E46:E50)</f>
        <v>4056323</v>
      </c>
    </row>
    <row r="52" spans="1:5" x14ac:dyDescent="0.3">
      <c r="A52" s="33" t="s">
        <v>456</v>
      </c>
      <c r="B52" s="40" t="s">
        <v>222</v>
      </c>
      <c r="C52" s="119">
        <f>C51+C45+C42+C34+C31</f>
        <v>14240000</v>
      </c>
      <c r="D52" s="119">
        <f>D51+D45+D42+D34+D31</f>
        <v>17691800</v>
      </c>
      <c r="E52" s="119">
        <f>E51+E45+E42+E34+E31</f>
        <v>12932634</v>
      </c>
    </row>
    <row r="53" spans="1:5" x14ac:dyDescent="0.3">
      <c r="A53" s="13" t="s">
        <v>223</v>
      </c>
      <c r="B53" s="29" t="s">
        <v>224</v>
      </c>
      <c r="C53" s="119"/>
      <c r="D53" s="119"/>
      <c r="E53" s="119"/>
    </row>
    <row r="54" spans="1:5" x14ac:dyDescent="0.3">
      <c r="A54" s="13" t="s">
        <v>457</v>
      </c>
      <c r="B54" s="29" t="s">
        <v>225</v>
      </c>
      <c r="C54" s="119">
        <v>0</v>
      </c>
      <c r="D54" s="119">
        <v>32000</v>
      </c>
      <c r="E54" s="119">
        <v>0</v>
      </c>
    </row>
    <row r="55" spans="1:5" x14ac:dyDescent="0.3">
      <c r="A55" s="17" t="s">
        <v>519</v>
      </c>
      <c r="B55" s="29" t="s">
        <v>226</v>
      </c>
      <c r="C55" s="119"/>
      <c r="D55" s="119"/>
      <c r="E55" s="119"/>
    </row>
    <row r="56" spans="1:5" x14ac:dyDescent="0.3">
      <c r="A56" s="17" t="s">
        <v>520</v>
      </c>
      <c r="B56" s="29" t="s">
        <v>227</v>
      </c>
      <c r="C56" s="119"/>
      <c r="D56" s="119"/>
      <c r="E56" s="119"/>
    </row>
    <row r="57" spans="1:5" x14ac:dyDescent="0.3">
      <c r="A57" s="17" t="s">
        <v>521</v>
      </c>
      <c r="B57" s="29" t="s">
        <v>228</v>
      </c>
      <c r="C57" s="119"/>
      <c r="D57" s="119"/>
      <c r="E57" s="119"/>
    </row>
    <row r="58" spans="1:5" x14ac:dyDescent="0.3">
      <c r="A58" s="13" t="s">
        <v>522</v>
      </c>
      <c r="B58" s="29" t="s">
        <v>229</v>
      </c>
      <c r="C58" s="119"/>
      <c r="D58" s="119"/>
      <c r="E58" s="119"/>
    </row>
    <row r="59" spans="1:5" x14ac:dyDescent="0.3">
      <c r="A59" s="13" t="s">
        <v>523</v>
      </c>
      <c r="B59" s="29" t="s">
        <v>230</v>
      </c>
      <c r="C59" s="119"/>
      <c r="D59" s="119"/>
      <c r="E59" s="119"/>
    </row>
    <row r="60" spans="1:5" x14ac:dyDescent="0.3">
      <c r="A60" s="13" t="s">
        <v>524</v>
      </c>
      <c r="B60" s="29" t="s">
        <v>231</v>
      </c>
      <c r="C60" s="119">
        <v>1788000</v>
      </c>
      <c r="D60" s="119">
        <v>2148000</v>
      </c>
      <c r="E60" s="119">
        <v>1930200</v>
      </c>
    </row>
    <row r="61" spans="1:5" x14ac:dyDescent="0.3">
      <c r="A61" s="37" t="s">
        <v>486</v>
      </c>
      <c r="B61" s="40" t="s">
        <v>232</v>
      </c>
      <c r="C61" s="119">
        <f>SUM(C53:C60)</f>
        <v>1788000</v>
      </c>
      <c r="D61" s="119">
        <f>SUM(D53:D60)</f>
        <v>2180000</v>
      </c>
      <c r="E61" s="119">
        <f>SUM(E53:E60)</f>
        <v>1930200</v>
      </c>
    </row>
    <row r="62" spans="1:5" x14ac:dyDescent="0.3">
      <c r="A62" s="12" t="s">
        <v>525</v>
      </c>
      <c r="B62" s="29" t="s">
        <v>233</v>
      </c>
      <c r="C62" s="119"/>
      <c r="D62" s="119"/>
      <c r="E62" s="119"/>
    </row>
    <row r="63" spans="1:5" x14ac:dyDescent="0.3">
      <c r="A63" s="12" t="s">
        <v>234</v>
      </c>
      <c r="B63" s="29" t="s">
        <v>235</v>
      </c>
      <c r="C63" s="119">
        <v>0</v>
      </c>
      <c r="D63" s="119">
        <v>12000</v>
      </c>
      <c r="E63" s="119">
        <v>12000</v>
      </c>
    </row>
    <row r="64" spans="1:5" ht="30" x14ac:dyDescent="0.3">
      <c r="A64" s="12" t="s">
        <v>236</v>
      </c>
      <c r="B64" s="29" t="s">
        <v>237</v>
      </c>
      <c r="C64" s="119"/>
      <c r="D64" s="119"/>
      <c r="E64" s="119"/>
    </row>
    <row r="65" spans="1:5" ht="30" x14ac:dyDescent="0.3">
      <c r="A65" s="12" t="s">
        <v>487</v>
      </c>
      <c r="B65" s="29" t="s">
        <v>238</v>
      </c>
      <c r="C65" s="119"/>
      <c r="D65" s="119"/>
      <c r="E65" s="119"/>
    </row>
    <row r="66" spans="1:5" ht="30" x14ac:dyDescent="0.3">
      <c r="A66" s="12" t="s">
        <v>526</v>
      </c>
      <c r="B66" s="29" t="s">
        <v>239</v>
      </c>
      <c r="C66" s="119"/>
      <c r="D66" s="119"/>
      <c r="E66" s="119"/>
    </row>
    <row r="67" spans="1:5" x14ac:dyDescent="0.3">
      <c r="A67" s="12" t="s">
        <v>489</v>
      </c>
      <c r="B67" s="29" t="s">
        <v>240</v>
      </c>
      <c r="C67" s="119">
        <v>2000000</v>
      </c>
      <c r="D67" s="119">
        <v>2000000</v>
      </c>
      <c r="E67" s="119">
        <v>1452760</v>
      </c>
    </row>
    <row r="68" spans="1:5" ht="30" x14ac:dyDescent="0.3">
      <c r="A68" s="12" t="s">
        <v>527</v>
      </c>
      <c r="B68" s="29" t="s">
        <v>241</v>
      </c>
      <c r="C68" s="119"/>
      <c r="D68" s="119"/>
      <c r="E68" s="119"/>
    </row>
    <row r="69" spans="1:5" ht="30" x14ac:dyDescent="0.3">
      <c r="A69" s="12" t="s">
        <v>528</v>
      </c>
      <c r="B69" s="29" t="s">
        <v>242</v>
      </c>
      <c r="C69" s="119"/>
      <c r="D69" s="119"/>
      <c r="E69" s="119"/>
    </row>
    <row r="70" spans="1:5" x14ac:dyDescent="0.3">
      <c r="A70" s="12" t="s">
        <v>243</v>
      </c>
      <c r="B70" s="29" t="s">
        <v>244</v>
      </c>
      <c r="C70" s="119"/>
      <c r="D70" s="119"/>
      <c r="E70" s="119"/>
    </row>
    <row r="71" spans="1:5" x14ac:dyDescent="0.3">
      <c r="A71" s="12" t="s">
        <v>245</v>
      </c>
      <c r="B71" s="29" t="s">
        <v>246</v>
      </c>
      <c r="C71" s="119"/>
      <c r="D71" s="119"/>
      <c r="E71" s="119"/>
    </row>
    <row r="72" spans="1:5" x14ac:dyDescent="0.3">
      <c r="A72" s="12" t="s">
        <v>529</v>
      </c>
      <c r="B72" s="29" t="s">
        <v>247</v>
      </c>
      <c r="C72" s="119"/>
      <c r="D72" s="119">
        <v>335000</v>
      </c>
      <c r="E72" s="119">
        <v>334840</v>
      </c>
    </row>
    <row r="73" spans="1:5" x14ac:dyDescent="0.3">
      <c r="A73" s="12" t="s">
        <v>708</v>
      </c>
      <c r="B73" s="29" t="s">
        <v>248</v>
      </c>
      <c r="C73" s="119">
        <v>52490165</v>
      </c>
      <c r="D73" s="119">
        <v>32439969</v>
      </c>
      <c r="E73" s="119">
        <v>0</v>
      </c>
    </row>
    <row r="74" spans="1:5" x14ac:dyDescent="0.3">
      <c r="A74" s="12" t="s">
        <v>709</v>
      </c>
      <c r="B74" s="29" t="s">
        <v>248</v>
      </c>
      <c r="C74" s="119"/>
      <c r="D74" s="119"/>
      <c r="E74" s="119"/>
    </row>
    <row r="75" spans="1:5" x14ac:dyDescent="0.3">
      <c r="A75" s="37" t="s">
        <v>492</v>
      </c>
      <c r="B75" s="40" t="s">
        <v>249</v>
      </c>
      <c r="C75" s="119">
        <f>SUM(C62:C74)</f>
        <v>54490165</v>
      </c>
      <c r="D75" s="119">
        <f>SUM(D62:D74)</f>
        <v>34786969</v>
      </c>
      <c r="E75" s="119">
        <f>SUM(E62:E74)</f>
        <v>1799600</v>
      </c>
    </row>
    <row r="76" spans="1:5" ht="16.5" x14ac:dyDescent="0.3">
      <c r="A76" s="173" t="s">
        <v>657</v>
      </c>
      <c r="B76" s="79"/>
      <c r="C76" s="131">
        <f>C75+C61+C52+C27+C26</f>
        <v>79359534</v>
      </c>
      <c r="D76" s="131">
        <f>D75+D61+D52+D27+D26</f>
        <v>64296396</v>
      </c>
      <c r="E76" s="131">
        <f>E75+E61+E52+E27+E26</f>
        <v>26166812</v>
      </c>
    </row>
    <row r="77" spans="1:5" x14ac:dyDescent="0.3">
      <c r="A77" s="168" t="s">
        <v>250</v>
      </c>
      <c r="B77" s="29" t="s">
        <v>251</v>
      </c>
      <c r="C77" s="119"/>
      <c r="D77" s="119"/>
      <c r="E77" s="119"/>
    </row>
    <row r="78" spans="1:5" x14ac:dyDescent="0.3">
      <c r="A78" s="168" t="s">
        <v>530</v>
      </c>
      <c r="B78" s="29" t="s">
        <v>252</v>
      </c>
      <c r="C78" s="119">
        <v>0</v>
      </c>
      <c r="D78" s="119">
        <v>950000</v>
      </c>
      <c r="E78" s="119">
        <v>950000</v>
      </c>
    </row>
    <row r="79" spans="1:5" x14ac:dyDescent="0.3">
      <c r="A79" s="168" t="s">
        <v>253</v>
      </c>
      <c r="B79" s="29" t="s">
        <v>254</v>
      </c>
      <c r="C79" s="119"/>
      <c r="D79" s="119"/>
      <c r="E79" s="119"/>
    </row>
    <row r="80" spans="1:5" x14ac:dyDescent="0.3">
      <c r="A80" s="168" t="s">
        <v>255</v>
      </c>
      <c r="B80" s="29" t="s">
        <v>256</v>
      </c>
      <c r="C80" s="119">
        <v>2006000</v>
      </c>
      <c r="D80" s="119">
        <v>6711510</v>
      </c>
      <c r="E80" s="119">
        <v>5955408</v>
      </c>
    </row>
    <row r="81" spans="1:5" x14ac:dyDescent="0.3">
      <c r="A81" s="5" t="s">
        <v>257</v>
      </c>
      <c r="B81" s="29" t="s">
        <v>258</v>
      </c>
      <c r="C81" s="119"/>
      <c r="D81" s="119"/>
      <c r="E81" s="119"/>
    </row>
    <row r="82" spans="1:5" x14ac:dyDescent="0.3">
      <c r="A82" s="5" t="s">
        <v>259</v>
      </c>
      <c r="B82" s="29" t="s">
        <v>260</v>
      </c>
      <c r="C82" s="119"/>
      <c r="D82" s="119"/>
      <c r="E82" s="119"/>
    </row>
    <row r="83" spans="1:5" x14ac:dyDescent="0.3">
      <c r="A83" s="5" t="s">
        <v>261</v>
      </c>
      <c r="B83" s="29" t="s">
        <v>262</v>
      </c>
      <c r="C83" s="119">
        <v>541550</v>
      </c>
      <c r="D83" s="119">
        <v>1936039</v>
      </c>
      <c r="E83" s="119">
        <v>1590259</v>
      </c>
    </row>
    <row r="84" spans="1:5" x14ac:dyDescent="0.3">
      <c r="A84" s="33" t="s">
        <v>494</v>
      </c>
      <c r="B84" s="40" t="s">
        <v>263</v>
      </c>
      <c r="C84" s="119">
        <f>SUM(C77:C83)</f>
        <v>2547550</v>
      </c>
      <c r="D84" s="119">
        <f>SUM(D77:D83)</f>
        <v>9597549</v>
      </c>
      <c r="E84" s="119">
        <f>SUM(E77:E83)</f>
        <v>8495667</v>
      </c>
    </row>
    <row r="85" spans="1:5" x14ac:dyDescent="0.3">
      <c r="A85" s="13" t="s">
        <v>264</v>
      </c>
      <c r="B85" s="29" t="s">
        <v>265</v>
      </c>
      <c r="C85" s="119">
        <v>8033700</v>
      </c>
      <c r="D85" s="119">
        <v>14155967</v>
      </c>
      <c r="E85" s="119">
        <v>12724534</v>
      </c>
    </row>
    <row r="86" spans="1:5" x14ac:dyDescent="0.3">
      <c r="A86" s="13" t="s">
        <v>266</v>
      </c>
      <c r="B86" s="29" t="s">
        <v>267</v>
      </c>
      <c r="C86" s="119"/>
      <c r="D86" s="119"/>
      <c r="E86" s="119"/>
    </row>
    <row r="87" spans="1:5" x14ac:dyDescent="0.3">
      <c r="A87" s="13" t="s">
        <v>268</v>
      </c>
      <c r="B87" s="29" t="s">
        <v>269</v>
      </c>
      <c r="C87" s="119"/>
      <c r="D87" s="119">
        <v>0</v>
      </c>
      <c r="E87" s="119">
        <v>0</v>
      </c>
    </row>
    <row r="88" spans="1:5" x14ac:dyDescent="0.3">
      <c r="A88" s="13" t="s">
        <v>270</v>
      </c>
      <c r="B88" s="29" t="s">
        <v>271</v>
      </c>
      <c r="C88" s="119">
        <v>2169185</v>
      </c>
      <c r="D88" s="119">
        <v>3822197</v>
      </c>
      <c r="E88" s="119">
        <v>3306024</v>
      </c>
    </row>
    <row r="89" spans="1:5" x14ac:dyDescent="0.3">
      <c r="A89" s="37" t="s">
        <v>495</v>
      </c>
      <c r="B89" s="40" t="s">
        <v>272</v>
      </c>
      <c r="C89" s="119">
        <f>SUM(C85:C88)</f>
        <v>10202885</v>
      </c>
      <c r="D89" s="119">
        <f>SUM(D85:D88)</f>
        <v>17978164</v>
      </c>
      <c r="E89" s="119">
        <f>SUM(E85:E88)</f>
        <v>16030558</v>
      </c>
    </row>
    <row r="90" spans="1:5" ht="30" x14ac:dyDescent="0.3">
      <c r="A90" s="13" t="s">
        <v>273</v>
      </c>
      <c r="B90" s="29" t="s">
        <v>274</v>
      </c>
      <c r="C90" s="119"/>
      <c r="D90" s="119"/>
      <c r="E90" s="119"/>
    </row>
    <row r="91" spans="1:5" ht="30" x14ac:dyDescent="0.3">
      <c r="A91" s="13" t="s">
        <v>531</v>
      </c>
      <c r="B91" s="29" t="s">
        <v>275</v>
      </c>
      <c r="C91" s="119"/>
      <c r="D91" s="119"/>
      <c r="E91" s="119"/>
    </row>
    <row r="92" spans="1:5" ht="30" x14ac:dyDescent="0.3">
      <c r="A92" s="13" t="s">
        <v>532</v>
      </c>
      <c r="B92" s="29" t="s">
        <v>276</v>
      </c>
      <c r="C92" s="119"/>
      <c r="D92" s="119"/>
      <c r="E92" s="119"/>
    </row>
    <row r="93" spans="1:5" x14ac:dyDescent="0.3">
      <c r="A93" s="13" t="s">
        <v>533</v>
      </c>
      <c r="B93" s="29" t="s">
        <v>277</v>
      </c>
      <c r="C93" s="119"/>
      <c r="D93" s="119"/>
      <c r="E93" s="119"/>
    </row>
    <row r="94" spans="1:5" ht="30" x14ac:dyDescent="0.3">
      <c r="A94" s="13" t="s">
        <v>534</v>
      </c>
      <c r="B94" s="29" t="s">
        <v>278</v>
      </c>
      <c r="C94" s="119"/>
      <c r="D94" s="119"/>
      <c r="E94" s="119"/>
    </row>
    <row r="95" spans="1:5" ht="30" x14ac:dyDescent="0.3">
      <c r="A95" s="13" t="s">
        <v>535</v>
      </c>
      <c r="B95" s="29" t="s">
        <v>279</v>
      </c>
      <c r="C95" s="119"/>
      <c r="D95" s="119"/>
      <c r="E95" s="119"/>
    </row>
    <row r="96" spans="1:5" x14ac:dyDescent="0.3">
      <c r="A96" s="13" t="s">
        <v>280</v>
      </c>
      <c r="B96" s="29" t="s">
        <v>281</v>
      </c>
      <c r="C96" s="119">
        <v>450000</v>
      </c>
      <c r="D96" s="119">
        <v>450000</v>
      </c>
      <c r="E96" s="119">
        <v>0</v>
      </c>
    </row>
    <row r="97" spans="1:24" x14ac:dyDescent="0.3">
      <c r="A97" s="13" t="s">
        <v>536</v>
      </c>
      <c r="B97" s="29" t="s">
        <v>282</v>
      </c>
      <c r="C97" s="119"/>
      <c r="D97" s="119"/>
      <c r="E97" s="119"/>
    </row>
    <row r="98" spans="1:24" x14ac:dyDescent="0.3">
      <c r="A98" s="37" t="s">
        <v>496</v>
      </c>
      <c r="B98" s="40" t="s">
        <v>283</v>
      </c>
      <c r="C98" s="119">
        <f>SUM(C90:C97)</f>
        <v>450000</v>
      </c>
      <c r="D98" s="119">
        <f>SUM(D90:D97)</f>
        <v>450000</v>
      </c>
      <c r="E98" s="119">
        <f>SUM(E90:E97)</f>
        <v>0</v>
      </c>
    </row>
    <row r="99" spans="1:24" ht="16.5" x14ac:dyDescent="0.3">
      <c r="A99" s="173" t="s">
        <v>656</v>
      </c>
      <c r="B99" s="79"/>
      <c r="C99" s="131">
        <f>C98+C89+C84</f>
        <v>13200435</v>
      </c>
      <c r="D99" s="131">
        <f>D98+D89+D84</f>
        <v>28025713</v>
      </c>
      <c r="E99" s="131">
        <f>E98+E89+E84</f>
        <v>24526225</v>
      </c>
    </row>
    <row r="100" spans="1:24" x14ac:dyDescent="0.3">
      <c r="A100" s="83" t="s">
        <v>544</v>
      </c>
      <c r="B100" s="82" t="s">
        <v>284</v>
      </c>
      <c r="C100" s="122">
        <f>C99+C76</f>
        <v>92559969</v>
      </c>
      <c r="D100" s="122">
        <f>D99+D76</f>
        <v>92322109</v>
      </c>
      <c r="E100" s="122">
        <f>E99+E76</f>
        <v>50693037</v>
      </c>
    </row>
    <row r="101" spans="1:24" ht="15" x14ac:dyDescent="0.25">
      <c r="A101" s="13" t="s">
        <v>537</v>
      </c>
      <c r="B101" s="5" t="s">
        <v>285</v>
      </c>
      <c r="C101" s="117"/>
      <c r="D101" s="117"/>
      <c r="E101" s="117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 ht="30" x14ac:dyDescent="0.25">
      <c r="A102" s="13" t="s">
        <v>288</v>
      </c>
      <c r="B102" s="5" t="s">
        <v>289</v>
      </c>
      <c r="C102" s="117"/>
      <c r="D102" s="117"/>
      <c r="E102" s="117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3"/>
      <c r="X102" s="23"/>
    </row>
    <row r="103" spans="1:24" ht="15" x14ac:dyDescent="0.25">
      <c r="A103" s="13" t="s">
        <v>538</v>
      </c>
      <c r="B103" s="5" t="s">
        <v>290</v>
      </c>
      <c r="C103" s="117"/>
      <c r="D103" s="117"/>
      <c r="E103" s="117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3"/>
      <c r="X103" s="23"/>
    </row>
    <row r="104" spans="1:24" ht="15" x14ac:dyDescent="0.25">
      <c r="A104" s="15" t="s">
        <v>501</v>
      </c>
      <c r="B104" s="7" t="s">
        <v>292</v>
      </c>
      <c r="C104" s="114"/>
      <c r="D104" s="114"/>
      <c r="E104" s="11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3"/>
      <c r="X104" s="23"/>
    </row>
    <row r="105" spans="1:24" ht="15" x14ac:dyDescent="0.25">
      <c r="A105" s="13" t="s">
        <v>539</v>
      </c>
      <c r="B105" s="5" t="s">
        <v>293</v>
      </c>
      <c r="C105" s="116"/>
      <c r="D105" s="116"/>
      <c r="E105" s="116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3"/>
      <c r="X105" s="23"/>
    </row>
    <row r="106" spans="1:24" ht="15" x14ac:dyDescent="0.25">
      <c r="A106" s="13" t="s">
        <v>507</v>
      </c>
      <c r="B106" s="5" t="s">
        <v>296</v>
      </c>
      <c r="C106" s="116"/>
      <c r="D106" s="116"/>
      <c r="E106" s="116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3"/>
      <c r="X106" s="23"/>
    </row>
    <row r="107" spans="1:24" ht="15" x14ac:dyDescent="0.25">
      <c r="A107" s="13" t="s">
        <v>297</v>
      </c>
      <c r="B107" s="5" t="s">
        <v>298</v>
      </c>
      <c r="C107" s="117"/>
      <c r="D107" s="117"/>
      <c r="E107" s="117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3"/>
      <c r="X107" s="23"/>
    </row>
    <row r="108" spans="1:24" ht="15" x14ac:dyDescent="0.25">
      <c r="A108" s="13" t="s">
        <v>540</v>
      </c>
      <c r="B108" s="5" t="s">
        <v>299</v>
      </c>
      <c r="C108" s="117"/>
      <c r="D108" s="117"/>
      <c r="E108" s="117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3"/>
      <c r="X108" s="23"/>
    </row>
    <row r="109" spans="1:24" ht="15" x14ac:dyDescent="0.25">
      <c r="A109" s="15" t="s">
        <v>504</v>
      </c>
      <c r="B109" s="7" t="s">
        <v>300</v>
      </c>
      <c r="C109" s="115"/>
      <c r="D109" s="115"/>
      <c r="E109" s="11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3"/>
      <c r="X109" s="23"/>
    </row>
    <row r="110" spans="1:24" ht="15" x14ac:dyDescent="0.25">
      <c r="A110" s="13" t="s">
        <v>301</v>
      </c>
      <c r="B110" s="5" t="s">
        <v>302</v>
      </c>
      <c r="C110" s="152"/>
      <c r="D110" s="116"/>
      <c r="E110" s="116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3"/>
      <c r="X110" s="23"/>
    </row>
    <row r="111" spans="1:24" ht="15" x14ac:dyDescent="0.25">
      <c r="A111" s="13" t="s">
        <v>303</v>
      </c>
      <c r="B111" s="5" t="s">
        <v>304</v>
      </c>
      <c r="C111" s="152">
        <v>727502</v>
      </c>
      <c r="D111" s="152">
        <v>727502</v>
      </c>
      <c r="E111" s="152">
        <v>727502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3"/>
      <c r="X111" s="23"/>
    </row>
    <row r="112" spans="1:24" ht="15" x14ac:dyDescent="0.25">
      <c r="A112" s="15" t="s">
        <v>305</v>
      </c>
      <c r="B112" s="7" t="s">
        <v>306</v>
      </c>
      <c r="C112" s="152"/>
      <c r="D112" s="116"/>
      <c r="E112" s="152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3"/>
      <c r="X112" s="23"/>
    </row>
    <row r="113" spans="1:24" ht="15" x14ac:dyDescent="0.25">
      <c r="A113" s="13" t="s">
        <v>307</v>
      </c>
      <c r="B113" s="5" t="s">
        <v>308</v>
      </c>
      <c r="C113" s="152"/>
      <c r="D113" s="116"/>
      <c r="E113" s="152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3"/>
      <c r="X113" s="23"/>
    </row>
    <row r="114" spans="1:24" ht="15" x14ac:dyDescent="0.25">
      <c r="A114" s="13" t="s">
        <v>309</v>
      </c>
      <c r="B114" s="5" t="s">
        <v>310</v>
      </c>
      <c r="C114" s="152"/>
      <c r="D114" s="116"/>
      <c r="E114" s="152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3"/>
      <c r="X114" s="23"/>
    </row>
    <row r="115" spans="1:24" ht="15" x14ac:dyDescent="0.25">
      <c r="A115" s="13" t="s">
        <v>311</v>
      </c>
      <c r="B115" s="5" t="s">
        <v>312</v>
      </c>
      <c r="C115" s="152"/>
      <c r="D115" s="116"/>
      <c r="E115" s="152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3"/>
      <c r="X115" s="23"/>
    </row>
    <row r="116" spans="1:24" ht="15" x14ac:dyDescent="0.25">
      <c r="A116" s="37" t="s">
        <v>505</v>
      </c>
      <c r="B116" s="33" t="s">
        <v>313</v>
      </c>
      <c r="C116" s="153">
        <f>SUM(C111:C115)</f>
        <v>727502</v>
      </c>
      <c r="D116" s="153">
        <f>SUM(D111:D115)</f>
        <v>727502</v>
      </c>
      <c r="E116" s="153">
        <f>SUM(E111:E115)</f>
        <v>727502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3"/>
      <c r="X116" s="23"/>
    </row>
    <row r="117" spans="1:24" ht="15" x14ac:dyDescent="0.25">
      <c r="A117" s="13" t="s">
        <v>314</v>
      </c>
      <c r="B117" s="5" t="s">
        <v>315</v>
      </c>
      <c r="C117" s="152"/>
      <c r="D117" s="116"/>
      <c r="E117" s="15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3"/>
      <c r="X117" s="23"/>
    </row>
    <row r="118" spans="1:24" ht="15" x14ac:dyDescent="0.25">
      <c r="A118" s="13" t="s">
        <v>316</v>
      </c>
      <c r="B118" s="5" t="s">
        <v>317</v>
      </c>
      <c r="C118" s="117"/>
      <c r="D118" s="117"/>
      <c r="E118" s="160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3"/>
      <c r="X118" s="23"/>
    </row>
    <row r="119" spans="1:24" ht="15" x14ac:dyDescent="0.25">
      <c r="A119" s="13" t="s">
        <v>541</v>
      </c>
      <c r="B119" s="5" t="s">
        <v>318</v>
      </c>
      <c r="C119" s="116"/>
      <c r="D119" s="116"/>
      <c r="E119" s="152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3"/>
      <c r="X119" s="23"/>
    </row>
    <row r="120" spans="1:24" ht="15" x14ac:dyDescent="0.25">
      <c r="A120" s="13" t="s">
        <v>510</v>
      </c>
      <c r="B120" s="5" t="s">
        <v>319</v>
      </c>
      <c r="C120" s="116"/>
      <c r="D120" s="116"/>
      <c r="E120" s="152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3"/>
      <c r="X120" s="23"/>
    </row>
    <row r="121" spans="1:24" ht="15" x14ac:dyDescent="0.25">
      <c r="A121" s="37" t="s">
        <v>511</v>
      </c>
      <c r="B121" s="33" t="s">
        <v>323</v>
      </c>
      <c r="C121" s="115"/>
      <c r="D121" s="115"/>
      <c r="E121" s="153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3"/>
      <c r="X121" s="23"/>
    </row>
    <row r="122" spans="1:24" ht="15" x14ac:dyDescent="0.25">
      <c r="A122" s="13" t="s">
        <v>324</v>
      </c>
      <c r="B122" s="5" t="s">
        <v>325</v>
      </c>
      <c r="C122" s="117"/>
      <c r="D122" s="117"/>
      <c r="E122" s="160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3"/>
      <c r="X122" s="23"/>
    </row>
    <row r="123" spans="1:24" x14ac:dyDescent="0.25">
      <c r="A123" s="84" t="s">
        <v>545</v>
      </c>
      <c r="B123" s="83" t="s">
        <v>326</v>
      </c>
      <c r="C123" s="154">
        <f>SUM(C116)</f>
        <v>727502</v>
      </c>
      <c r="D123" s="154">
        <f>SUM(D116)</f>
        <v>727502</v>
      </c>
      <c r="E123" s="183">
        <f>SUM(E116)</f>
        <v>727502</v>
      </c>
      <c r="F123" s="184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3"/>
      <c r="X123" s="23"/>
    </row>
    <row r="124" spans="1:24" ht="16.5" x14ac:dyDescent="0.3">
      <c r="A124" s="169" t="s">
        <v>581</v>
      </c>
      <c r="B124" s="87"/>
      <c r="C124" s="124">
        <f>C123+C100</f>
        <v>93287471</v>
      </c>
      <c r="D124" s="124">
        <f>D123+D100</f>
        <v>93049611</v>
      </c>
      <c r="E124" s="124">
        <f>E123+E100</f>
        <v>51420539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x14ac:dyDescent="0.3">
      <c r="B125" s="23"/>
      <c r="C125" s="132"/>
      <c r="D125" s="132"/>
      <c r="E125" s="132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x14ac:dyDescent="0.3">
      <c r="B126" s="23"/>
      <c r="C126" s="132"/>
      <c r="D126" s="132"/>
      <c r="E126" s="132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x14ac:dyDescent="0.3">
      <c r="B127" s="23"/>
      <c r="C127" s="132"/>
      <c r="D127" s="132"/>
      <c r="E127" s="132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x14ac:dyDescent="0.3">
      <c r="B128" s="23"/>
      <c r="C128" s="132"/>
      <c r="D128" s="132"/>
      <c r="E128" s="132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2:24" x14ac:dyDescent="0.3">
      <c r="B129" s="23"/>
      <c r="C129" s="132"/>
      <c r="D129" s="132"/>
      <c r="E129" s="132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2:24" x14ac:dyDescent="0.3">
      <c r="B130" s="23"/>
      <c r="C130" s="132"/>
      <c r="D130" s="132"/>
      <c r="E130" s="132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2:24" x14ac:dyDescent="0.3">
      <c r="B131" s="23"/>
      <c r="C131" s="132"/>
      <c r="D131" s="132"/>
      <c r="E131" s="132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2:24" x14ac:dyDescent="0.3">
      <c r="B132" s="23"/>
      <c r="C132" s="132"/>
      <c r="D132" s="132"/>
      <c r="E132" s="132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2:24" x14ac:dyDescent="0.3">
      <c r="B133" s="23"/>
      <c r="C133" s="132"/>
      <c r="D133" s="132"/>
      <c r="E133" s="13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2:24" x14ac:dyDescent="0.3">
      <c r="B134" s="23"/>
      <c r="C134" s="132"/>
      <c r="D134" s="132"/>
      <c r="E134" s="132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2:24" x14ac:dyDescent="0.3">
      <c r="B135" s="23"/>
      <c r="C135" s="132"/>
      <c r="D135" s="132"/>
      <c r="E135" s="132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2:24" x14ac:dyDescent="0.3">
      <c r="B136" s="23"/>
      <c r="C136" s="132"/>
      <c r="D136" s="132"/>
      <c r="E136" s="132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2:24" x14ac:dyDescent="0.3">
      <c r="B137" s="23"/>
      <c r="C137" s="132"/>
      <c r="D137" s="132"/>
      <c r="E137" s="132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2:24" x14ac:dyDescent="0.3">
      <c r="B138" s="23"/>
      <c r="C138" s="132"/>
      <c r="D138" s="132"/>
      <c r="E138" s="132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2:24" x14ac:dyDescent="0.3">
      <c r="B139" s="23"/>
      <c r="C139" s="132"/>
      <c r="D139" s="132"/>
      <c r="E139" s="132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2:24" x14ac:dyDescent="0.3">
      <c r="B140" s="23"/>
      <c r="C140" s="132"/>
      <c r="D140" s="132"/>
      <c r="E140" s="132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2:24" x14ac:dyDescent="0.3">
      <c r="B141" s="23"/>
      <c r="C141" s="132"/>
      <c r="D141" s="132"/>
      <c r="E141" s="132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2:24" x14ac:dyDescent="0.3">
      <c r="B142" s="23"/>
      <c r="C142" s="132"/>
      <c r="D142" s="132"/>
      <c r="E142" s="132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2:24" x14ac:dyDescent="0.3">
      <c r="B143" s="23"/>
      <c r="C143" s="132"/>
      <c r="D143" s="132"/>
      <c r="E143" s="132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2:24" x14ac:dyDescent="0.3">
      <c r="B144" s="23"/>
      <c r="C144" s="132"/>
      <c r="D144" s="132"/>
      <c r="E144" s="132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2:24" x14ac:dyDescent="0.3">
      <c r="B145" s="23"/>
      <c r="C145" s="132"/>
      <c r="D145" s="132"/>
      <c r="E145" s="132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2:24" x14ac:dyDescent="0.3">
      <c r="B146" s="23"/>
      <c r="C146" s="132"/>
      <c r="D146" s="132"/>
      <c r="E146" s="132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2:24" x14ac:dyDescent="0.3">
      <c r="B147" s="23"/>
      <c r="C147" s="132"/>
      <c r="D147" s="132"/>
      <c r="E147" s="132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2:24" x14ac:dyDescent="0.3">
      <c r="B148" s="23"/>
      <c r="C148" s="132"/>
      <c r="D148" s="132"/>
      <c r="E148" s="132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2:24" x14ac:dyDescent="0.3">
      <c r="B149" s="23"/>
      <c r="C149" s="132"/>
      <c r="D149" s="132"/>
      <c r="E149" s="132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2:24" x14ac:dyDescent="0.3">
      <c r="B150" s="23"/>
      <c r="C150" s="132"/>
      <c r="D150" s="132"/>
      <c r="E150" s="132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2:24" x14ac:dyDescent="0.3">
      <c r="B151" s="23"/>
      <c r="C151" s="132"/>
      <c r="D151" s="132"/>
      <c r="E151" s="132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2:24" x14ac:dyDescent="0.3">
      <c r="B152" s="23"/>
      <c r="C152" s="132"/>
      <c r="D152" s="132"/>
      <c r="E152" s="132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2:24" x14ac:dyDescent="0.3">
      <c r="B153" s="23"/>
      <c r="C153" s="132"/>
      <c r="D153" s="132"/>
      <c r="E153" s="132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2:24" x14ac:dyDescent="0.3">
      <c r="B154" s="23"/>
      <c r="C154" s="132"/>
      <c r="D154" s="132"/>
      <c r="E154" s="132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2:24" x14ac:dyDescent="0.3">
      <c r="B155" s="23"/>
      <c r="C155" s="132"/>
      <c r="D155" s="132"/>
      <c r="E155" s="132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2:24" x14ac:dyDescent="0.3">
      <c r="B156" s="23"/>
      <c r="C156" s="132"/>
      <c r="D156" s="132"/>
      <c r="E156" s="132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2:24" x14ac:dyDescent="0.3">
      <c r="B157" s="23"/>
      <c r="C157" s="132"/>
      <c r="D157" s="132"/>
      <c r="E157" s="132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2:24" x14ac:dyDescent="0.3">
      <c r="B158" s="23"/>
      <c r="C158" s="132"/>
      <c r="D158" s="132"/>
      <c r="E158" s="132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2:24" x14ac:dyDescent="0.3">
      <c r="B159" s="23"/>
      <c r="C159" s="132"/>
      <c r="D159" s="132"/>
      <c r="E159" s="132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2:24" x14ac:dyDescent="0.3">
      <c r="B160" s="23"/>
      <c r="C160" s="132"/>
      <c r="D160" s="132"/>
      <c r="E160" s="132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2:24" x14ac:dyDescent="0.3">
      <c r="B161" s="23"/>
      <c r="C161" s="132"/>
      <c r="D161" s="132"/>
      <c r="E161" s="132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2:24" x14ac:dyDescent="0.3">
      <c r="B162" s="23"/>
      <c r="C162" s="132"/>
      <c r="D162" s="132"/>
      <c r="E162" s="132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2:24" x14ac:dyDescent="0.3">
      <c r="B163" s="23"/>
      <c r="C163" s="132"/>
      <c r="D163" s="132"/>
      <c r="E163" s="132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2:24" x14ac:dyDescent="0.3">
      <c r="B164" s="23"/>
      <c r="C164" s="132"/>
      <c r="D164" s="132"/>
      <c r="E164" s="132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2:24" x14ac:dyDescent="0.3">
      <c r="B165" s="23"/>
      <c r="C165" s="132"/>
      <c r="D165" s="132"/>
      <c r="E165" s="132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2:24" x14ac:dyDescent="0.3">
      <c r="B166" s="23"/>
      <c r="C166" s="132"/>
      <c r="D166" s="132"/>
      <c r="E166" s="132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2:24" x14ac:dyDescent="0.3">
      <c r="B167" s="23"/>
      <c r="C167" s="132"/>
      <c r="D167" s="132"/>
      <c r="E167" s="132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2:24" x14ac:dyDescent="0.3">
      <c r="B168" s="23"/>
      <c r="C168" s="132"/>
      <c r="D168" s="132"/>
      <c r="E168" s="132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2:24" x14ac:dyDescent="0.3">
      <c r="B169" s="23"/>
      <c r="C169" s="132"/>
      <c r="D169" s="132"/>
      <c r="E169" s="132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2:24" x14ac:dyDescent="0.3">
      <c r="B170" s="23"/>
      <c r="C170" s="132"/>
      <c r="D170" s="132"/>
      <c r="E170" s="132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2:24" x14ac:dyDescent="0.3">
      <c r="B171" s="23"/>
      <c r="C171" s="132"/>
      <c r="D171" s="132"/>
      <c r="E171" s="132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2:24" x14ac:dyDescent="0.3">
      <c r="B172" s="23"/>
      <c r="C172" s="132"/>
      <c r="D172" s="132"/>
      <c r="E172" s="132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2:24" x14ac:dyDescent="0.3">
      <c r="B173" s="23"/>
      <c r="C173" s="132"/>
      <c r="D173" s="132"/>
      <c r="E173" s="132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</sheetData>
  <mergeCells count="4">
    <mergeCell ref="A4:E4"/>
    <mergeCell ref="A3:E3"/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98"/>
  <sheetViews>
    <sheetView zoomScale="120" zoomScaleNormal="120" workbookViewId="0">
      <selection activeCell="A2" sqref="A2:E2"/>
    </sheetView>
  </sheetViews>
  <sheetFormatPr defaultRowHeight="15.75" x14ac:dyDescent="0.3"/>
  <cols>
    <col min="1" max="1" width="67" style="161" customWidth="1"/>
    <col min="3" max="3" width="13" style="118" customWidth="1"/>
    <col min="4" max="4" width="14.140625" style="118" customWidth="1"/>
    <col min="5" max="5" width="14" style="118" customWidth="1"/>
  </cols>
  <sheetData>
    <row r="1" spans="1:7" ht="18" x14ac:dyDescent="0.25">
      <c r="A1" s="189" t="s">
        <v>867</v>
      </c>
      <c r="B1" s="189"/>
      <c r="C1" s="189"/>
      <c r="D1" s="189"/>
      <c r="E1" s="189"/>
    </row>
    <row r="2" spans="1:7" x14ac:dyDescent="0.3">
      <c r="A2" s="222" t="s">
        <v>871</v>
      </c>
      <c r="B2" s="222"/>
      <c r="C2" s="222"/>
      <c r="D2" s="222"/>
      <c r="E2" s="222"/>
    </row>
    <row r="3" spans="1:7" ht="24" customHeight="1" x14ac:dyDescent="0.25">
      <c r="A3" s="192" t="s">
        <v>865</v>
      </c>
      <c r="B3" s="193"/>
      <c r="C3" s="193"/>
      <c r="D3" s="193"/>
      <c r="E3" s="193"/>
    </row>
    <row r="4" spans="1:7" ht="24" customHeight="1" x14ac:dyDescent="0.25">
      <c r="A4" s="190" t="s">
        <v>843</v>
      </c>
      <c r="B4" s="191"/>
      <c r="C4" s="191"/>
      <c r="D4" s="191"/>
      <c r="E4" s="191"/>
      <c r="G4" s="61"/>
    </row>
    <row r="5" spans="1:7" ht="18.75" x14ac:dyDescent="0.3">
      <c r="A5" s="172"/>
      <c r="C5" s="125"/>
      <c r="D5" s="125"/>
      <c r="E5" s="125"/>
    </row>
    <row r="6" spans="1:7" x14ac:dyDescent="0.3">
      <c r="A6" s="163" t="s">
        <v>737</v>
      </c>
      <c r="C6" s="125"/>
      <c r="D6" s="125"/>
      <c r="E6" s="125"/>
    </row>
    <row r="7" spans="1:7" ht="25.5" x14ac:dyDescent="0.25">
      <c r="A7" s="3" t="s">
        <v>147</v>
      </c>
      <c r="B7" s="3" t="s">
        <v>757</v>
      </c>
      <c r="C7" s="130" t="s">
        <v>750</v>
      </c>
      <c r="D7" s="130" t="s">
        <v>768</v>
      </c>
      <c r="E7" s="127" t="s">
        <v>769</v>
      </c>
    </row>
    <row r="8" spans="1:7" ht="15" customHeight="1" x14ac:dyDescent="0.3">
      <c r="A8" s="30" t="s">
        <v>327</v>
      </c>
      <c r="B8" s="6" t="s">
        <v>328</v>
      </c>
      <c r="C8" s="119">
        <v>9899540</v>
      </c>
      <c r="D8" s="119">
        <v>9899540</v>
      </c>
      <c r="E8" s="119">
        <v>9899540</v>
      </c>
    </row>
    <row r="9" spans="1:7" ht="15" customHeight="1" x14ac:dyDescent="0.3">
      <c r="A9" s="5" t="s">
        <v>329</v>
      </c>
      <c r="B9" s="6" t="s">
        <v>330</v>
      </c>
      <c r="C9" s="119"/>
      <c r="D9" s="119"/>
      <c r="E9" s="119"/>
    </row>
    <row r="10" spans="1:7" ht="15" customHeight="1" x14ac:dyDescent="0.3">
      <c r="A10" s="5" t="s">
        <v>331</v>
      </c>
      <c r="B10" s="6" t="s">
        <v>332</v>
      </c>
      <c r="C10" s="119">
        <v>6488000</v>
      </c>
      <c r="D10" s="119">
        <v>6717000</v>
      </c>
      <c r="E10" s="119">
        <v>6717000</v>
      </c>
    </row>
    <row r="11" spans="1:7" ht="15" customHeight="1" x14ac:dyDescent="0.3">
      <c r="A11" s="5" t="s">
        <v>333</v>
      </c>
      <c r="B11" s="6" t="s">
        <v>334</v>
      </c>
      <c r="C11" s="119">
        <v>1800000</v>
      </c>
      <c r="D11" s="119">
        <v>2000000</v>
      </c>
      <c r="E11" s="119">
        <v>2000000</v>
      </c>
    </row>
    <row r="12" spans="1:7" ht="15" customHeight="1" x14ac:dyDescent="0.3">
      <c r="A12" s="5" t="s">
        <v>335</v>
      </c>
      <c r="B12" s="6" t="s">
        <v>336</v>
      </c>
      <c r="C12" s="119">
        <v>0</v>
      </c>
      <c r="D12" s="119">
        <v>304800</v>
      </c>
      <c r="E12" s="119">
        <v>304800</v>
      </c>
    </row>
    <row r="13" spans="1:7" ht="15" customHeight="1" x14ac:dyDescent="0.3">
      <c r="A13" s="5" t="s">
        <v>337</v>
      </c>
      <c r="B13" s="6" t="s">
        <v>338</v>
      </c>
      <c r="C13" s="119"/>
      <c r="D13" s="119"/>
      <c r="E13" s="119"/>
    </row>
    <row r="14" spans="1:7" ht="15" customHeight="1" x14ac:dyDescent="0.3">
      <c r="A14" s="7" t="s">
        <v>584</v>
      </c>
      <c r="B14" s="8" t="s">
        <v>339</v>
      </c>
      <c r="C14" s="119">
        <f>SUM(C8:C13)</f>
        <v>18187540</v>
      </c>
      <c r="D14" s="119">
        <f>SUM(D8:D13)</f>
        <v>18921340</v>
      </c>
      <c r="E14" s="119">
        <f>SUM(E8:E13)</f>
        <v>18921340</v>
      </c>
    </row>
    <row r="15" spans="1:7" ht="15" customHeight="1" x14ac:dyDescent="0.3">
      <c r="A15" s="5" t="s">
        <v>340</v>
      </c>
      <c r="B15" s="6" t="s">
        <v>341</v>
      </c>
      <c r="C15" s="119"/>
      <c r="D15" s="119"/>
      <c r="E15" s="119"/>
    </row>
    <row r="16" spans="1:7" ht="15" customHeight="1" x14ac:dyDescent="0.3">
      <c r="A16" s="5" t="s">
        <v>342</v>
      </c>
      <c r="B16" s="6" t="s">
        <v>343</v>
      </c>
      <c r="C16" s="119"/>
      <c r="D16" s="119"/>
      <c r="E16" s="119"/>
    </row>
    <row r="17" spans="1:5" ht="15" customHeight="1" x14ac:dyDescent="0.3">
      <c r="A17" s="5" t="s">
        <v>546</v>
      </c>
      <c r="B17" s="6" t="s">
        <v>344</v>
      </c>
      <c r="C17" s="119"/>
      <c r="D17" s="119"/>
      <c r="E17" s="119"/>
    </row>
    <row r="18" spans="1:5" ht="15" customHeight="1" x14ac:dyDescent="0.3">
      <c r="A18" s="5" t="s">
        <v>547</v>
      </c>
      <c r="B18" s="6" t="s">
        <v>345</v>
      </c>
      <c r="C18" s="119"/>
      <c r="D18" s="119"/>
      <c r="E18" s="119"/>
    </row>
    <row r="19" spans="1:5" ht="15" customHeight="1" x14ac:dyDescent="0.3">
      <c r="A19" s="5" t="s">
        <v>548</v>
      </c>
      <c r="B19" s="6" t="s">
        <v>346</v>
      </c>
      <c r="C19" s="119">
        <v>0</v>
      </c>
      <c r="D19" s="119">
        <v>0</v>
      </c>
      <c r="E19" s="119">
        <v>1162082</v>
      </c>
    </row>
    <row r="20" spans="1:5" ht="15" customHeight="1" x14ac:dyDescent="0.3">
      <c r="A20" s="33" t="s">
        <v>585</v>
      </c>
      <c r="B20" s="38" t="s">
        <v>347</v>
      </c>
      <c r="C20" s="119">
        <f>C14+C15+C16+C17+C18+C19</f>
        <v>18187540</v>
      </c>
      <c r="D20" s="119">
        <f>D14+D15+D16+D17+D18+D19</f>
        <v>18921340</v>
      </c>
      <c r="E20" s="119">
        <f>E14+E15+E16+E17+E18+E19</f>
        <v>20083422</v>
      </c>
    </row>
    <row r="21" spans="1:5" ht="15" customHeight="1" x14ac:dyDescent="0.3">
      <c r="A21" s="5" t="s">
        <v>552</v>
      </c>
      <c r="B21" s="6" t="s">
        <v>356</v>
      </c>
      <c r="C21" s="119"/>
      <c r="D21" s="119"/>
      <c r="E21" s="119"/>
    </row>
    <row r="22" spans="1:5" ht="15" customHeight="1" x14ac:dyDescent="0.3">
      <c r="A22" s="5" t="s">
        <v>553</v>
      </c>
      <c r="B22" s="6" t="s">
        <v>357</v>
      </c>
      <c r="C22" s="119"/>
      <c r="D22" s="119"/>
      <c r="E22" s="119"/>
    </row>
    <row r="23" spans="1:5" ht="15" customHeight="1" x14ac:dyDescent="0.3">
      <c r="A23" s="7" t="s">
        <v>587</v>
      </c>
      <c r="B23" s="8" t="s">
        <v>358</v>
      </c>
      <c r="C23" s="119">
        <f>SUM(C21:C22)</f>
        <v>0</v>
      </c>
      <c r="D23" s="119">
        <f>SUM(D21:D22)</f>
        <v>0</v>
      </c>
      <c r="E23" s="119">
        <f>SUM(E21:E22)</f>
        <v>0</v>
      </c>
    </row>
    <row r="24" spans="1:5" ht="15" customHeight="1" x14ac:dyDescent="0.3">
      <c r="A24" s="5" t="s">
        <v>554</v>
      </c>
      <c r="B24" s="6" t="s">
        <v>359</v>
      </c>
      <c r="C24" s="119"/>
      <c r="D24" s="119"/>
      <c r="E24" s="119"/>
    </row>
    <row r="25" spans="1:5" ht="15" customHeight="1" x14ac:dyDescent="0.3">
      <c r="A25" s="5" t="s">
        <v>555</v>
      </c>
      <c r="B25" s="6" t="s">
        <v>360</v>
      </c>
      <c r="C25" s="119"/>
      <c r="D25" s="119"/>
      <c r="E25" s="119"/>
    </row>
    <row r="26" spans="1:5" ht="15" customHeight="1" x14ac:dyDescent="0.3">
      <c r="A26" s="5" t="s">
        <v>556</v>
      </c>
      <c r="B26" s="6" t="s">
        <v>361</v>
      </c>
      <c r="C26" s="119">
        <v>800000</v>
      </c>
      <c r="D26" s="119">
        <v>800000</v>
      </c>
      <c r="E26" s="119">
        <v>833727</v>
      </c>
    </row>
    <row r="27" spans="1:5" ht="15" customHeight="1" x14ac:dyDescent="0.3">
      <c r="A27" s="5" t="s">
        <v>557</v>
      </c>
      <c r="B27" s="6" t="s">
        <v>362</v>
      </c>
      <c r="C27" s="119"/>
      <c r="D27" s="119"/>
      <c r="E27" s="119"/>
    </row>
    <row r="28" spans="1:5" ht="15" customHeight="1" x14ac:dyDescent="0.3">
      <c r="A28" s="5" t="s">
        <v>558</v>
      </c>
      <c r="B28" s="6" t="s">
        <v>365</v>
      </c>
      <c r="C28" s="119"/>
      <c r="D28" s="119"/>
      <c r="E28" s="119"/>
    </row>
    <row r="29" spans="1:5" ht="15" customHeight="1" x14ac:dyDescent="0.3">
      <c r="A29" s="5" t="s">
        <v>366</v>
      </c>
      <c r="B29" s="6" t="s">
        <v>367</v>
      </c>
      <c r="C29" s="119"/>
      <c r="D29" s="119"/>
      <c r="E29" s="119"/>
    </row>
    <row r="30" spans="1:5" ht="15" customHeight="1" x14ac:dyDescent="0.3">
      <c r="A30" s="5" t="s">
        <v>559</v>
      </c>
      <c r="B30" s="6" t="s">
        <v>368</v>
      </c>
      <c r="C30" s="119">
        <v>2000000</v>
      </c>
      <c r="D30" s="119">
        <v>2000000</v>
      </c>
      <c r="E30" s="119">
        <v>205786</v>
      </c>
    </row>
    <row r="31" spans="1:5" ht="15" customHeight="1" x14ac:dyDescent="0.3">
      <c r="A31" s="5" t="s">
        <v>560</v>
      </c>
      <c r="B31" s="6" t="s">
        <v>373</v>
      </c>
      <c r="C31" s="119"/>
      <c r="D31" s="119"/>
      <c r="E31" s="119"/>
    </row>
    <row r="32" spans="1:5" ht="15" customHeight="1" x14ac:dyDescent="0.3">
      <c r="A32" s="7" t="s">
        <v>588</v>
      </c>
      <c r="B32" s="8" t="s">
        <v>376</v>
      </c>
      <c r="C32" s="119">
        <f>SUM(C27:C31)</f>
        <v>2000000</v>
      </c>
      <c r="D32" s="119">
        <f>SUM(D27:D31)</f>
        <v>2000000</v>
      </c>
      <c r="E32" s="119">
        <f>SUM(E27:E31)</f>
        <v>205786</v>
      </c>
    </row>
    <row r="33" spans="1:5" ht="15" customHeight="1" x14ac:dyDescent="0.3">
      <c r="A33" s="5" t="s">
        <v>561</v>
      </c>
      <c r="B33" s="6" t="s">
        <v>377</v>
      </c>
      <c r="C33" s="119">
        <v>20000</v>
      </c>
      <c r="D33" s="119">
        <v>20000</v>
      </c>
      <c r="E33" s="119">
        <v>6351</v>
      </c>
    </row>
    <row r="34" spans="1:5" ht="15" customHeight="1" x14ac:dyDescent="0.3">
      <c r="A34" s="33" t="s">
        <v>589</v>
      </c>
      <c r="B34" s="38" t="s">
        <v>378</v>
      </c>
      <c r="C34" s="119">
        <f>C23+C24+C25+C26+C32+C33</f>
        <v>2820000</v>
      </c>
      <c r="D34" s="119">
        <f>D23+D24+D25+D26+D32+D33</f>
        <v>2820000</v>
      </c>
      <c r="E34" s="119">
        <f>E23+E24+E25+E26+E32+E33</f>
        <v>1045864</v>
      </c>
    </row>
    <row r="35" spans="1:5" ht="15" customHeight="1" x14ac:dyDescent="0.3">
      <c r="A35" s="13" t="s">
        <v>379</v>
      </c>
      <c r="B35" s="6" t="s">
        <v>380</v>
      </c>
      <c r="C35" s="119"/>
      <c r="D35" s="119"/>
      <c r="E35" s="119"/>
    </row>
    <row r="36" spans="1:5" ht="15" customHeight="1" x14ac:dyDescent="0.3">
      <c r="A36" s="13" t="s">
        <v>562</v>
      </c>
      <c r="B36" s="6" t="s">
        <v>381</v>
      </c>
      <c r="C36" s="119">
        <v>100000</v>
      </c>
      <c r="D36" s="119">
        <v>100000</v>
      </c>
      <c r="E36" s="119">
        <v>1386000</v>
      </c>
    </row>
    <row r="37" spans="1:5" ht="15" customHeight="1" x14ac:dyDescent="0.3">
      <c r="A37" s="13" t="s">
        <v>563</v>
      </c>
      <c r="B37" s="6" t="s">
        <v>382</v>
      </c>
      <c r="C37" s="119">
        <v>50000</v>
      </c>
      <c r="D37" s="119">
        <v>50000</v>
      </c>
      <c r="E37" s="119">
        <v>5956</v>
      </c>
    </row>
    <row r="38" spans="1:5" ht="15" customHeight="1" x14ac:dyDescent="0.3">
      <c r="A38" s="13" t="s">
        <v>564</v>
      </c>
      <c r="B38" s="6" t="s">
        <v>383</v>
      </c>
      <c r="C38" s="119">
        <v>520000</v>
      </c>
      <c r="D38" s="119">
        <v>520000</v>
      </c>
      <c r="E38" s="119">
        <v>202000</v>
      </c>
    </row>
    <row r="39" spans="1:5" ht="15" customHeight="1" x14ac:dyDescent="0.3">
      <c r="A39" s="13" t="s">
        <v>384</v>
      </c>
      <c r="B39" s="6" t="s">
        <v>385</v>
      </c>
      <c r="C39" s="119"/>
      <c r="D39" s="119"/>
      <c r="E39" s="119">
        <v>46000</v>
      </c>
    </row>
    <row r="40" spans="1:5" ht="15" customHeight="1" x14ac:dyDescent="0.3">
      <c r="A40" s="13" t="s">
        <v>386</v>
      </c>
      <c r="B40" s="6" t="s">
        <v>387</v>
      </c>
      <c r="C40" s="119"/>
      <c r="D40" s="119"/>
      <c r="E40" s="119"/>
    </row>
    <row r="41" spans="1:5" ht="15" customHeight="1" x14ac:dyDescent="0.3">
      <c r="A41" s="13" t="s">
        <v>388</v>
      </c>
      <c r="B41" s="6" t="s">
        <v>389</v>
      </c>
      <c r="C41" s="119"/>
      <c r="D41" s="119"/>
      <c r="E41" s="119"/>
    </row>
    <row r="42" spans="1:5" ht="15" customHeight="1" x14ac:dyDescent="0.3">
      <c r="A42" s="13" t="s">
        <v>565</v>
      </c>
      <c r="B42" s="6" t="s">
        <v>390</v>
      </c>
      <c r="C42" s="119">
        <v>0</v>
      </c>
      <c r="D42" s="119">
        <v>0</v>
      </c>
      <c r="E42" s="119">
        <v>61</v>
      </c>
    </row>
    <row r="43" spans="1:5" ht="15" customHeight="1" x14ac:dyDescent="0.3">
      <c r="A43" s="13" t="s">
        <v>566</v>
      </c>
      <c r="B43" s="6" t="s">
        <v>391</v>
      </c>
      <c r="C43" s="119"/>
      <c r="D43" s="119"/>
      <c r="E43" s="119"/>
    </row>
    <row r="44" spans="1:5" ht="15" customHeight="1" x14ac:dyDescent="0.3">
      <c r="A44" s="13" t="s">
        <v>567</v>
      </c>
      <c r="B44" s="6" t="s">
        <v>392</v>
      </c>
      <c r="C44" s="119">
        <v>0</v>
      </c>
      <c r="D44" s="119">
        <v>0</v>
      </c>
      <c r="E44" s="119">
        <v>3134751</v>
      </c>
    </row>
    <row r="45" spans="1:5" ht="15" customHeight="1" x14ac:dyDescent="0.3">
      <c r="A45" s="37" t="s">
        <v>590</v>
      </c>
      <c r="B45" s="38" t="s">
        <v>393</v>
      </c>
      <c r="C45" s="119">
        <f>SUM(C35:C44)</f>
        <v>670000</v>
      </c>
      <c r="D45" s="119">
        <f>SUM(D35:D44)</f>
        <v>670000</v>
      </c>
      <c r="E45" s="119">
        <f>SUM(E35:E44)</f>
        <v>4774768</v>
      </c>
    </row>
    <row r="46" spans="1:5" ht="15" customHeight="1" x14ac:dyDescent="0.3">
      <c r="A46" s="13" t="s">
        <v>402</v>
      </c>
      <c r="B46" s="6" t="s">
        <v>403</v>
      </c>
      <c r="C46" s="119"/>
      <c r="D46" s="119"/>
      <c r="E46" s="119"/>
    </row>
    <row r="47" spans="1:5" ht="15" customHeight="1" x14ac:dyDescent="0.3">
      <c r="A47" s="5" t="s">
        <v>571</v>
      </c>
      <c r="B47" s="6" t="s">
        <v>404</v>
      </c>
      <c r="C47" s="119"/>
      <c r="D47" s="119"/>
      <c r="E47" s="119"/>
    </row>
    <row r="48" spans="1:5" ht="15" customHeight="1" x14ac:dyDescent="0.3">
      <c r="A48" s="13" t="s">
        <v>572</v>
      </c>
      <c r="B48" s="6" t="s">
        <v>405</v>
      </c>
      <c r="C48" s="119"/>
      <c r="D48" s="119"/>
      <c r="E48" s="119">
        <v>40000</v>
      </c>
    </row>
    <row r="49" spans="1:5" ht="15" customHeight="1" x14ac:dyDescent="0.3">
      <c r="A49" s="33" t="s">
        <v>592</v>
      </c>
      <c r="B49" s="38" t="s">
        <v>406</v>
      </c>
      <c r="C49" s="119">
        <f>SUM(C46:C48)</f>
        <v>0</v>
      </c>
      <c r="D49" s="119">
        <f>SUM(D46:D48)</f>
        <v>0</v>
      </c>
      <c r="E49" s="119">
        <f>SUM(E46:E48)</f>
        <v>40000</v>
      </c>
    </row>
    <row r="50" spans="1:5" ht="15" customHeight="1" x14ac:dyDescent="0.3">
      <c r="A50" s="173" t="s">
        <v>657</v>
      </c>
      <c r="B50" s="80"/>
      <c r="C50" s="131">
        <f>C49+C45+C34+C20</f>
        <v>21677540</v>
      </c>
      <c r="D50" s="131">
        <f>D49+D45+D34+D20</f>
        <v>22411340</v>
      </c>
      <c r="E50" s="131">
        <f>E49+E45+E34+E20</f>
        <v>25944054</v>
      </c>
    </row>
    <row r="51" spans="1:5" ht="15" customHeight="1" x14ac:dyDescent="0.3">
      <c r="A51" s="5" t="s">
        <v>348</v>
      </c>
      <c r="B51" s="6" t="s">
        <v>349</v>
      </c>
      <c r="C51" s="119"/>
      <c r="D51" s="119">
        <v>0</v>
      </c>
      <c r="E51" s="119">
        <v>0</v>
      </c>
    </row>
    <row r="52" spans="1:5" ht="15" customHeight="1" x14ac:dyDescent="0.3">
      <c r="A52" s="5" t="s">
        <v>350</v>
      </c>
      <c r="B52" s="6" t="s">
        <v>351</v>
      </c>
      <c r="C52" s="119"/>
      <c r="D52" s="119"/>
      <c r="E52" s="119"/>
    </row>
    <row r="53" spans="1:5" ht="15" customHeight="1" x14ac:dyDescent="0.3">
      <c r="A53" s="5" t="s">
        <v>549</v>
      </c>
      <c r="B53" s="6" t="s">
        <v>352</v>
      </c>
      <c r="C53" s="119"/>
      <c r="D53" s="119"/>
      <c r="E53" s="119"/>
    </row>
    <row r="54" spans="1:5" ht="15" customHeight="1" x14ac:dyDescent="0.3">
      <c r="A54" s="5" t="s">
        <v>550</v>
      </c>
      <c r="B54" s="6" t="s">
        <v>353</v>
      </c>
      <c r="C54" s="119"/>
      <c r="D54" s="119"/>
      <c r="E54" s="119"/>
    </row>
    <row r="55" spans="1:5" ht="15" customHeight="1" x14ac:dyDescent="0.3">
      <c r="A55" s="5" t="s">
        <v>551</v>
      </c>
      <c r="B55" s="6" t="s">
        <v>354</v>
      </c>
      <c r="C55" s="119"/>
      <c r="D55" s="119">
        <v>0</v>
      </c>
      <c r="E55" s="119">
        <v>3000000</v>
      </c>
    </row>
    <row r="56" spans="1:5" ht="15" customHeight="1" x14ac:dyDescent="0.3">
      <c r="A56" s="33" t="s">
        <v>586</v>
      </c>
      <c r="B56" s="38" t="s">
        <v>355</v>
      </c>
      <c r="C56" s="119">
        <f>SUM(C51:C55)</f>
        <v>0</v>
      </c>
      <c r="D56" s="119">
        <v>0</v>
      </c>
      <c r="E56" s="119">
        <f>SUM(E51:E55)</f>
        <v>3000000</v>
      </c>
    </row>
    <row r="57" spans="1:5" ht="15" customHeight="1" x14ac:dyDescent="0.3">
      <c r="A57" s="13" t="s">
        <v>568</v>
      </c>
      <c r="B57" s="6" t="s">
        <v>394</v>
      </c>
      <c r="C57" s="119"/>
      <c r="D57" s="119"/>
      <c r="E57" s="119"/>
    </row>
    <row r="58" spans="1:5" ht="15" customHeight="1" x14ac:dyDescent="0.3">
      <c r="A58" s="13" t="s">
        <v>569</v>
      </c>
      <c r="B58" s="6" t="s">
        <v>395</v>
      </c>
      <c r="C58" s="119">
        <v>0</v>
      </c>
      <c r="D58" s="119">
        <v>0</v>
      </c>
      <c r="E58" s="119">
        <v>0</v>
      </c>
    </row>
    <row r="59" spans="1:5" ht="15" customHeight="1" x14ac:dyDescent="0.3">
      <c r="A59" s="13" t="s">
        <v>396</v>
      </c>
      <c r="B59" s="6" t="s">
        <v>397</v>
      </c>
      <c r="C59" s="119"/>
      <c r="D59" s="119"/>
      <c r="E59" s="119"/>
    </row>
    <row r="60" spans="1:5" ht="15" customHeight="1" x14ac:dyDescent="0.3">
      <c r="A60" s="13" t="s">
        <v>570</v>
      </c>
      <c r="B60" s="6" t="s">
        <v>398</v>
      </c>
      <c r="C60" s="119"/>
      <c r="D60" s="119"/>
      <c r="E60" s="119"/>
    </row>
    <row r="61" spans="1:5" ht="15" customHeight="1" x14ac:dyDescent="0.3">
      <c r="A61" s="13" t="s">
        <v>399</v>
      </c>
      <c r="B61" s="6" t="s">
        <v>400</v>
      </c>
      <c r="C61" s="119"/>
      <c r="D61" s="119"/>
      <c r="E61" s="119"/>
    </row>
    <row r="62" spans="1:5" ht="15" customHeight="1" x14ac:dyDescent="0.3">
      <c r="A62" s="33" t="s">
        <v>591</v>
      </c>
      <c r="B62" s="38" t="s">
        <v>401</v>
      </c>
      <c r="C62" s="119">
        <f>SUM(C57:C61)</f>
        <v>0</v>
      </c>
      <c r="D62" s="119">
        <f>SUM(D57:D61)</f>
        <v>0</v>
      </c>
      <c r="E62" s="119">
        <f>SUM(E57:E61)</f>
        <v>0</v>
      </c>
    </row>
    <row r="63" spans="1:5" ht="15" customHeight="1" x14ac:dyDescent="0.3">
      <c r="A63" s="13" t="s">
        <v>407</v>
      </c>
      <c r="B63" s="6" t="s">
        <v>408</v>
      </c>
      <c r="C63" s="119"/>
      <c r="D63" s="119"/>
      <c r="E63" s="119"/>
    </row>
    <row r="64" spans="1:5" ht="15" customHeight="1" x14ac:dyDescent="0.3">
      <c r="A64" s="5" t="s">
        <v>573</v>
      </c>
      <c r="B64" s="6" t="s">
        <v>409</v>
      </c>
      <c r="C64" s="119"/>
      <c r="D64" s="119"/>
      <c r="E64" s="119"/>
    </row>
    <row r="65" spans="1:5" ht="15" customHeight="1" x14ac:dyDescent="0.3">
      <c r="A65" s="13" t="s">
        <v>574</v>
      </c>
      <c r="B65" s="6" t="s">
        <v>410</v>
      </c>
      <c r="C65" s="119"/>
      <c r="D65" s="119"/>
      <c r="E65" s="119"/>
    </row>
    <row r="66" spans="1:5" ht="15" customHeight="1" x14ac:dyDescent="0.3">
      <c r="A66" s="33" t="s">
        <v>594</v>
      </c>
      <c r="B66" s="38" t="s">
        <v>411</v>
      </c>
      <c r="C66" s="119">
        <f>SUM(C63:C65)</f>
        <v>0</v>
      </c>
      <c r="D66" s="119">
        <f>SUM(D63:D65)</f>
        <v>0</v>
      </c>
      <c r="E66" s="119">
        <f>SUM(E63:E65)</f>
        <v>0</v>
      </c>
    </row>
    <row r="67" spans="1:5" ht="15" customHeight="1" x14ac:dyDescent="0.3">
      <c r="A67" s="173" t="s">
        <v>656</v>
      </c>
      <c r="B67" s="80"/>
      <c r="C67" s="131">
        <f>C66+C62+C56</f>
        <v>0</v>
      </c>
      <c r="D67" s="131">
        <f>D66+D62+D56</f>
        <v>0</v>
      </c>
      <c r="E67" s="131">
        <f>E66+E62+E56</f>
        <v>3000000</v>
      </c>
    </row>
    <row r="68" spans="1:5" x14ac:dyDescent="0.3">
      <c r="A68" s="84" t="s">
        <v>593</v>
      </c>
      <c r="B68" s="81" t="s">
        <v>412</v>
      </c>
      <c r="C68" s="122">
        <f>C67+C50</f>
        <v>21677540</v>
      </c>
      <c r="D68" s="122">
        <f>D67+D50</f>
        <v>22411340</v>
      </c>
      <c r="E68" s="122">
        <f>E67+E50</f>
        <v>28944054</v>
      </c>
    </row>
    <row r="69" spans="1:5" ht="16.5" x14ac:dyDescent="0.3">
      <c r="A69" s="170" t="s">
        <v>706</v>
      </c>
      <c r="B69" s="85"/>
      <c r="C69" s="133">
        <f>C50-'2. tábla kiadások'!C76</f>
        <v>-57681994</v>
      </c>
      <c r="D69" s="133">
        <f>D50-'2. tábla kiadások'!D76</f>
        <v>-41885056</v>
      </c>
      <c r="E69" s="133">
        <f>E50-'2. tábla kiadások'!E76</f>
        <v>-222758</v>
      </c>
    </row>
    <row r="70" spans="1:5" ht="16.5" x14ac:dyDescent="0.3">
      <c r="A70" s="170" t="s">
        <v>707</v>
      </c>
      <c r="B70" s="85"/>
      <c r="C70" s="133">
        <f>C67-'2. tábla kiadások'!C99</f>
        <v>-13200435</v>
      </c>
      <c r="D70" s="133">
        <f>D67-'2. tábla kiadások'!D99</f>
        <v>-28025713</v>
      </c>
      <c r="E70" s="133">
        <f>E67-'2. tábla kiadások'!E99</f>
        <v>-21526225</v>
      </c>
    </row>
    <row r="71" spans="1:5" x14ac:dyDescent="0.3">
      <c r="A71" s="13" t="s">
        <v>575</v>
      </c>
      <c r="B71" s="5" t="s">
        <v>413</v>
      </c>
      <c r="C71" s="119"/>
      <c r="D71" s="119"/>
      <c r="E71" s="119"/>
    </row>
    <row r="72" spans="1:5" x14ac:dyDescent="0.3">
      <c r="A72" s="13" t="s">
        <v>414</v>
      </c>
      <c r="B72" s="5" t="s">
        <v>415</v>
      </c>
      <c r="C72" s="119"/>
      <c r="D72" s="119"/>
      <c r="E72" s="119"/>
    </row>
    <row r="73" spans="1:5" x14ac:dyDescent="0.3">
      <c r="A73" s="13" t="s">
        <v>576</v>
      </c>
      <c r="B73" s="5" t="s">
        <v>416</v>
      </c>
      <c r="C73" s="119"/>
      <c r="D73" s="119"/>
      <c r="E73" s="119"/>
    </row>
    <row r="74" spans="1:5" x14ac:dyDescent="0.3">
      <c r="A74" s="15" t="s">
        <v>595</v>
      </c>
      <c r="B74" s="7" t="s">
        <v>417</v>
      </c>
      <c r="C74" s="119"/>
      <c r="D74" s="119"/>
      <c r="E74" s="119"/>
    </row>
    <row r="75" spans="1:5" x14ac:dyDescent="0.3">
      <c r="A75" s="13" t="s">
        <v>577</v>
      </c>
      <c r="B75" s="5" t="s">
        <v>418</v>
      </c>
      <c r="C75" s="119"/>
      <c r="D75" s="119"/>
      <c r="E75" s="119"/>
    </row>
    <row r="76" spans="1:5" x14ac:dyDescent="0.3">
      <c r="A76" s="13" t="s">
        <v>419</v>
      </c>
      <c r="B76" s="5" t="s">
        <v>420</v>
      </c>
      <c r="C76" s="119"/>
      <c r="D76" s="119"/>
      <c r="E76" s="119"/>
    </row>
    <row r="77" spans="1:5" x14ac:dyDescent="0.3">
      <c r="A77" s="13" t="s">
        <v>578</v>
      </c>
      <c r="B77" s="5" t="s">
        <v>421</v>
      </c>
      <c r="C77" s="119"/>
      <c r="D77" s="119"/>
      <c r="E77" s="119"/>
    </row>
    <row r="78" spans="1:5" x14ac:dyDescent="0.3">
      <c r="A78" s="13" t="s">
        <v>422</v>
      </c>
      <c r="B78" s="5" t="s">
        <v>423</v>
      </c>
      <c r="C78" s="119"/>
      <c r="D78" s="119"/>
      <c r="E78" s="119"/>
    </row>
    <row r="79" spans="1:5" x14ac:dyDescent="0.3">
      <c r="A79" s="15" t="s">
        <v>596</v>
      </c>
      <c r="B79" s="7" t="s">
        <v>424</v>
      </c>
      <c r="C79" s="119"/>
      <c r="D79" s="119"/>
      <c r="E79" s="119"/>
    </row>
    <row r="80" spans="1:5" x14ac:dyDescent="0.3">
      <c r="A80" s="5" t="s">
        <v>704</v>
      </c>
      <c r="B80" s="5" t="s">
        <v>425</v>
      </c>
      <c r="C80" s="119">
        <v>71609931</v>
      </c>
      <c r="D80" s="119">
        <v>70638271</v>
      </c>
      <c r="E80" s="119">
        <v>70843327</v>
      </c>
    </row>
    <row r="81" spans="1:5" ht="30" x14ac:dyDescent="0.3">
      <c r="A81" s="5" t="s">
        <v>705</v>
      </c>
      <c r="B81" s="5" t="s">
        <v>425</v>
      </c>
      <c r="C81" s="119"/>
      <c r="D81" s="119"/>
      <c r="E81" s="119"/>
    </row>
    <row r="82" spans="1:5" x14ac:dyDescent="0.3">
      <c r="A82" s="5" t="s">
        <v>702</v>
      </c>
      <c r="B82" s="5" t="s">
        <v>426</v>
      </c>
      <c r="C82" s="119"/>
      <c r="D82" s="119"/>
      <c r="E82" s="119"/>
    </row>
    <row r="83" spans="1:5" ht="30" x14ac:dyDescent="0.3">
      <c r="A83" s="5" t="s">
        <v>703</v>
      </c>
      <c r="B83" s="5" t="s">
        <v>426</v>
      </c>
      <c r="C83" s="119"/>
      <c r="D83" s="119"/>
      <c r="E83" s="119"/>
    </row>
    <row r="84" spans="1:5" x14ac:dyDescent="0.3">
      <c r="A84" s="7" t="s">
        <v>597</v>
      </c>
      <c r="B84" s="7" t="s">
        <v>427</v>
      </c>
      <c r="C84" s="119">
        <v>71609931</v>
      </c>
      <c r="D84" s="119">
        <f>SUM(D80:D83)</f>
        <v>70638271</v>
      </c>
      <c r="E84" s="119">
        <f>SUM(E80:E83)</f>
        <v>70843327</v>
      </c>
    </row>
    <row r="85" spans="1:5" x14ac:dyDescent="0.3">
      <c r="A85" s="13" t="s">
        <v>428</v>
      </c>
      <c r="B85" s="5" t="s">
        <v>429</v>
      </c>
      <c r="C85" s="119"/>
      <c r="D85" s="119"/>
      <c r="E85" s="119">
        <v>738014</v>
      </c>
    </row>
    <row r="86" spans="1:5" x14ac:dyDescent="0.3">
      <c r="A86" s="13" t="s">
        <v>430</v>
      </c>
      <c r="B86" s="5" t="s">
        <v>431</v>
      </c>
      <c r="C86" s="119"/>
      <c r="D86" s="119"/>
      <c r="E86" s="119"/>
    </row>
    <row r="87" spans="1:5" x14ac:dyDescent="0.3">
      <c r="A87" s="13" t="s">
        <v>432</v>
      </c>
      <c r="B87" s="5" t="s">
        <v>433</v>
      </c>
      <c r="C87" s="119"/>
      <c r="D87" s="119"/>
      <c r="E87" s="119"/>
    </row>
    <row r="88" spans="1:5" x14ac:dyDescent="0.3">
      <c r="A88" s="13" t="s">
        <v>434</v>
      </c>
      <c r="B88" s="5" t="s">
        <v>435</v>
      </c>
      <c r="C88" s="119"/>
      <c r="D88" s="119"/>
      <c r="E88" s="119"/>
    </row>
    <row r="89" spans="1:5" x14ac:dyDescent="0.3">
      <c r="A89" s="13" t="s">
        <v>579</v>
      </c>
      <c r="B89" s="5" t="s">
        <v>436</v>
      </c>
      <c r="C89" s="119"/>
      <c r="D89" s="119"/>
      <c r="E89" s="119"/>
    </row>
    <row r="90" spans="1:5" x14ac:dyDescent="0.3">
      <c r="A90" s="15" t="s">
        <v>598</v>
      </c>
      <c r="B90" s="7" t="s">
        <v>438</v>
      </c>
      <c r="C90" s="119">
        <v>71609931</v>
      </c>
      <c r="D90" s="119">
        <f>SUM(D84:D89)</f>
        <v>70638271</v>
      </c>
      <c r="E90" s="119">
        <f>SUM(E84:E89)</f>
        <v>71581341</v>
      </c>
    </row>
    <row r="91" spans="1:5" x14ac:dyDescent="0.3">
      <c r="A91" s="13" t="s">
        <v>439</v>
      </c>
      <c r="B91" s="5" t="s">
        <v>440</v>
      </c>
      <c r="C91" s="119"/>
      <c r="D91" s="119"/>
      <c r="E91" s="119"/>
    </row>
    <row r="92" spans="1:5" x14ac:dyDescent="0.3">
      <c r="A92" s="13" t="s">
        <v>441</v>
      </c>
      <c r="B92" s="5" t="s">
        <v>442</v>
      </c>
      <c r="C92" s="119"/>
      <c r="D92" s="119"/>
      <c r="E92" s="119"/>
    </row>
    <row r="93" spans="1:5" x14ac:dyDescent="0.3">
      <c r="A93" s="13" t="s">
        <v>443</v>
      </c>
      <c r="B93" s="5" t="s">
        <v>444</v>
      </c>
      <c r="C93" s="119"/>
      <c r="D93" s="119"/>
      <c r="E93" s="119"/>
    </row>
    <row r="94" spans="1:5" x14ac:dyDescent="0.3">
      <c r="A94" s="13" t="s">
        <v>580</v>
      </c>
      <c r="B94" s="5" t="s">
        <v>445</v>
      </c>
      <c r="C94" s="119"/>
      <c r="D94" s="119"/>
      <c r="E94" s="119"/>
    </row>
    <row r="95" spans="1:5" x14ac:dyDescent="0.3">
      <c r="A95" s="15" t="s">
        <v>599</v>
      </c>
      <c r="B95" s="7" t="s">
        <v>446</v>
      </c>
      <c r="C95" s="119"/>
      <c r="D95" s="119"/>
      <c r="E95" s="119"/>
    </row>
    <row r="96" spans="1:5" x14ac:dyDescent="0.3">
      <c r="A96" s="15" t="s">
        <v>447</v>
      </c>
      <c r="B96" s="7" t="s">
        <v>448</v>
      </c>
      <c r="C96" s="119"/>
      <c r="D96" s="119"/>
      <c r="E96" s="119"/>
    </row>
    <row r="97" spans="1:5" x14ac:dyDescent="0.3">
      <c r="A97" s="84" t="s">
        <v>600</v>
      </c>
      <c r="B97" s="83" t="s">
        <v>449</v>
      </c>
      <c r="C97" s="122">
        <f>C90+C95+C96</f>
        <v>71609931</v>
      </c>
      <c r="D97" s="122">
        <f>D90+D95+D96</f>
        <v>70638271</v>
      </c>
      <c r="E97" s="122">
        <f>E90+E95+E96</f>
        <v>71581341</v>
      </c>
    </row>
    <row r="98" spans="1:5" ht="16.5" x14ac:dyDescent="0.3">
      <c r="A98" s="171" t="s">
        <v>582</v>
      </c>
      <c r="B98" s="88"/>
      <c r="C98" s="121">
        <f>C97+C68</f>
        <v>93287471</v>
      </c>
      <c r="D98" s="121">
        <f>D97+D68</f>
        <v>93049611</v>
      </c>
      <c r="E98" s="121">
        <f>E97+E68</f>
        <v>100525395</v>
      </c>
    </row>
  </sheetData>
  <mergeCells count="4">
    <mergeCell ref="A3:E3"/>
    <mergeCell ref="A4:E4"/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6"/>
  <sheetViews>
    <sheetView zoomScale="120" zoomScaleNormal="120" workbookViewId="0">
      <selection activeCell="A2" sqref="A2:B2"/>
    </sheetView>
  </sheetViews>
  <sheetFormatPr defaultRowHeight="15.75" x14ac:dyDescent="0.3"/>
  <cols>
    <col min="1" max="1" width="86.28515625" customWidth="1"/>
    <col min="2" max="2" width="28.28515625" style="125" customWidth="1"/>
  </cols>
  <sheetData>
    <row r="1" spans="1:5" ht="18" x14ac:dyDescent="0.25">
      <c r="A1" s="189" t="s">
        <v>867</v>
      </c>
      <c r="B1" s="189"/>
      <c r="C1" s="136"/>
      <c r="D1" s="136"/>
      <c r="E1" s="136"/>
    </row>
    <row r="2" spans="1:5" ht="18.75" x14ac:dyDescent="0.3">
      <c r="A2" s="222" t="s">
        <v>872</v>
      </c>
      <c r="B2" s="222"/>
      <c r="C2" s="136"/>
      <c r="D2" s="136"/>
      <c r="E2" s="136"/>
    </row>
    <row r="3" spans="1:5" ht="25.5" customHeight="1" x14ac:dyDescent="0.25">
      <c r="A3" s="192" t="s">
        <v>865</v>
      </c>
      <c r="B3" s="193"/>
    </row>
    <row r="4" spans="1:5" ht="23.25" customHeight="1" x14ac:dyDescent="0.25">
      <c r="A4" s="188" t="s">
        <v>655</v>
      </c>
      <c r="B4" s="197"/>
    </row>
    <row r="5" spans="1:5" x14ac:dyDescent="0.3">
      <c r="A5" s="1"/>
      <c r="B5" s="118"/>
    </row>
    <row r="6" spans="1:5" x14ac:dyDescent="0.3">
      <c r="A6" s="1"/>
      <c r="B6" s="118"/>
    </row>
    <row r="7" spans="1:5" ht="51" customHeight="1" x14ac:dyDescent="0.25">
      <c r="A7" s="45" t="s">
        <v>654</v>
      </c>
      <c r="B7" s="134" t="s">
        <v>701</v>
      </c>
    </row>
    <row r="8" spans="1:5" ht="15" customHeight="1" x14ac:dyDescent="0.25">
      <c r="A8" s="46" t="s">
        <v>628</v>
      </c>
      <c r="B8" s="135"/>
    </row>
    <row r="9" spans="1:5" ht="15" customHeight="1" x14ac:dyDescent="0.25">
      <c r="A9" s="46" t="s">
        <v>629</v>
      </c>
      <c r="B9" s="135"/>
    </row>
    <row r="10" spans="1:5" ht="15" customHeight="1" x14ac:dyDescent="0.25">
      <c r="A10" s="46" t="s">
        <v>630</v>
      </c>
      <c r="B10" s="135"/>
    </row>
    <row r="11" spans="1:5" ht="15" customHeight="1" x14ac:dyDescent="0.25">
      <c r="A11" s="46" t="s">
        <v>631</v>
      </c>
      <c r="B11" s="135"/>
    </row>
    <row r="12" spans="1:5" ht="15" customHeight="1" x14ac:dyDescent="0.25">
      <c r="A12" s="45" t="s">
        <v>649</v>
      </c>
      <c r="B12" s="135"/>
    </row>
    <row r="13" spans="1:5" ht="15" customHeight="1" x14ac:dyDescent="0.25">
      <c r="A13" s="46" t="s">
        <v>632</v>
      </c>
      <c r="B13" s="135"/>
    </row>
    <row r="14" spans="1:5" ht="15" customHeight="1" x14ac:dyDescent="0.25">
      <c r="A14" s="46" t="s">
        <v>633</v>
      </c>
      <c r="B14" s="135"/>
    </row>
    <row r="15" spans="1:5" ht="15" customHeight="1" x14ac:dyDescent="0.25">
      <c r="A15" s="46" t="s">
        <v>634</v>
      </c>
      <c r="B15" s="135"/>
    </row>
    <row r="16" spans="1:5" ht="15" customHeight="1" x14ac:dyDescent="0.25">
      <c r="A16" s="46" t="s">
        <v>635</v>
      </c>
      <c r="B16" s="135">
        <v>1</v>
      </c>
    </row>
    <row r="17" spans="1:2" ht="15" customHeight="1" x14ac:dyDescent="0.25">
      <c r="A17" s="46" t="s">
        <v>636</v>
      </c>
      <c r="B17" s="135"/>
    </row>
    <row r="18" spans="1:2" ht="15" customHeight="1" x14ac:dyDescent="0.25">
      <c r="A18" s="46" t="s">
        <v>637</v>
      </c>
      <c r="B18" s="135"/>
    </row>
    <row r="19" spans="1:2" ht="15" customHeight="1" x14ac:dyDescent="0.25">
      <c r="A19" s="46" t="s">
        <v>638</v>
      </c>
      <c r="B19" s="135"/>
    </row>
    <row r="20" spans="1:2" ht="15" customHeight="1" x14ac:dyDescent="0.25">
      <c r="A20" s="45" t="s">
        <v>650</v>
      </c>
      <c r="B20" s="135">
        <f>SUM(B16:B19)</f>
        <v>1</v>
      </c>
    </row>
    <row r="21" spans="1:2" ht="15" customHeight="1" x14ac:dyDescent="0.25">
      <c r="A21" s="46" t="s">
        <v>639</v>
      </c>
      <c r="B21" s="135">
        <v>1</v>
      </c>
    </row>
    <row r="22" spans="1:2" ht="15" customHeight="1" x14ac:dyDescent="0.25">
      <c r="A22" s="46" t="s">
        <v>640</v>
      </c>
      <c r="B22" s="135"/>
    </row>
    <row r="23" spans="1:2" ht="15" customHeight="1" x14ac:dyDescent="0.25">
      <c r="A23" s="46" t="s">
        <v>641</v>
      </c>
      <c r="B23" s="135">
        <v>1</v>
      </c>
    </row>
    <row r="24" spans="1:2" ht="15" customHeight="1" x14ac:dyDescent="0.25">
      <c r="A24" s="45" t="s">
        <v>651</v>
      </c>
      <c r="B24" s="135">
        <v>2</v>
      </c>
    </row>
    <row r="25" spans="1:2" ht="15" customHeight="1" x14ac:dyDescent="0.25">
      <c r="A25" s="46" t="s">
        <v>642</v>
      </c>
      <c r="B25" s="135">
        <v>1</v>
      </c>
    </row>
    <row r="26" spans="1:2" ht="15" customHeight="1" x14ac:dyDescent="0.25">
      <c r="A26" s="46" t="s">
        <v>643</v>
      </c>
      <c r="B26" s="135">
        <v>3</v>
      </c>
    </row>
    <row r="27" spans="1:2" ht="15" customHeight="1" x14ac:dyDescent="0.25">
      <c r="A27" s="46" t="s">
        <v>644</v>
      </c>
      <c r="B27" s="135">
        <v>1</v>
      </c>
    </row>
    <row r="28" spans="1:2" ht="15" customHeight="1" x14ac:dyDescent="0.25">
      <c r="A28" s="45" t="s">
        <v>652</v>
      </c>
      <c r="B28" s="135">
        <f>SUM(B25:B27)</f>
        <v>5</v>
      </c>
    </row>
    <row r="29" spans="1:2" ht="37.5" customHeight="1" x14ac:dyDescent="0.25">
      <c r="A29" s="45" t="s">
        <v>653</v>
      </c>
      <c r="B29" s="164">
        <f>SUM(B20+B24+B28)</f>
        <v>8</v>
      </c>
    </row>
    <row r="30" spans="1:2" ht="15" customHeight="1" x14ac:dyDescent="0.25">
      <c r="A30" s="46" t="s">
        <v>645</v>
      </c>
      <c r="B30" s="135"/>
    </row>
    <row r="31" spans="1:2" ht="15" customHeight="1" x14ac:dyDescent="0.25">
      <c r="A31" s="46" t="s">
        <v>646</v>
      </c>
      <c r="B31" s="135"/>
    </row>
    <row r="32" spans="1:2" ht="15" customHeight="1" x14ac:dyDescent="0.25">
      <c r="A32" s="46" t="s">
        <v>647</v>
      </c>
      <c r="B32" s="135"/>
    </row>
    <row r="33" spans="1:2" ht="15" customHeight="1" x14ac:dyDescent="0.25">
      <c r="A33" s="46" t="s">
        <v>648</v>
      </c>
      <c r="B33" s="135"/>
    </row>
    <row r="34" spans="1:2" ht="36" customHeight="1" x14ac:dyDescent="0.25">
      <c r="A34" s="45" t="s">
        <v>770</v>
      </c>
      <c r="B34" s="135"/>
    </row>
    <row r="35" spans="1:2" ht="15" x14ac:dyDescent="0.25">
      <c r="A35" s="194"/>
      <c r="B35" s="195"/>
    </row>
    <row r="36" spans="1:2" ht="15" x14ac:dyDescent="0.25">
      <c r="A36" s="196"/>
      <c r="B36" s="195"/>
    </row>
  </sheetData>
  <mergeCells count="6">
    <mergeCell ref="A1:B1"/>
    <mergeCell ref="A35:B35"/>
    <mergeCell ref="A36:B36"/>
    <mergeCell ref="A3:B3"/>
    <mergeCell ref="A4:B4"/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23"/>
  <sheetViews>
    <sheetView zoomScaleNormal="100" workbookViewId="0">
      <selection activeCell="I16" sqref="I16"/>
    </sheetView>
  </sheetViews>
  <sheetFormatPr defaultRowHeight="15.75" x14ac:dyDescent="0.3"/>
  <cols>
    <col min="1" max="1" width="64.7109375" customWidth="1"/>
    <col min="2" max="2" width="9.42578125" customWidth="1"/>
    <col min="3" max="3" width="12.42578125" style="118" customWidth="1"/>
    <col min="4" max="4" width="13.28515625" style="118" customWidth="1"/>
    <col min="5" max="5" width="13.140625" style="118" customWidth="1"/>
  </cols>
  <sheetData>
    <row r="1" spans="1:5" ht="18" x14ac:dyDescent="0.25">
      <c r="A1" s="189" t="s">
        <v>867</v>
      </c>
      <c r="B1" s="189"/>
      <c r="C1" s="189"/>
      <c r="D1" s="189"/>
      <c r="E1" s="189"/>
    </row>
    <row r="2" spans="1:5" x14ac:dyDescent="0.3">
      <c r="A2" s="223" t="s">
        <v>873</v>
      </c>
      <c r="B2" s="221"/>
      <c r="C2" s="221"/>
      <c r="D2" s="221"/>
      <c r="E2" s="221"/>
    </row>
    <row r="3" spans="1:5" ht="21.75" customHeight="1" x14ac:dyDescent="0.25">
      <c r="A3" s="192" t="s">
        <v>865</v>
      </c>
      <c r="B3" s="193"/>
      <c r="C3" s="193"/>
      <c r="D3" s="193"/>
      <c r="E3" s="193"/>
    </row>
    <row r="4" spans="1:5" ht="26.25" customHeight="1" x14ac:dyDescent="0.25">
      <c r="A4" s="190" t="s">
        <v>844</v>
      </c>
      <c r="B4" s="191"/>
      <c r="C4" s="191"/>
      <c r="D4" s="191"/>
      <c r="E4" s="191"/>
    </row>
    <row r="6" spans="1:5" ht="15" customHeight="1" x14ac:dyDescent="0.25">
      <c r="A6" s="203" t="s">
        <v>712</v>
      </c>
      <c r="B6" s="201" t="s">
        <v>148</v>
      </c>
      <c r="C6" s="198" t="s">
        <v>737</v>
      </c>
      <c r="D6" s="199"/>
      <c r="E6" s="200"/>
    </row>
    <row r="7" spans="1:5" ht="23.25" customHeight="1" x14ac:dyDescent="0.25">
      <c r="A7" s="202"/>
      <c r="B7" s="202"/>
      <c r="C7" s="137" t="s">
        <v>750</v>
      </c>
      <c r="D7" s="137" t="s">
        <v>768</v>
      </c>
      <c r="E7" s="138" t="s">
        <v>769</v>
      </c>
    </row>
    <row r="8" spans="1:5" x14ac:dyDescent="0.3">
      <c r="A8" s="27"/>
      <c r="B8" s="27"/>
      <c r="C8" s="119"/>
      <c r="D8" s="119"/>
      <c r="E8" s="119"/>
    </row>
    <row r="9" spans="1:5" s="157" customFormat="1" ht="15" x14ac:dyDescent="0.25">
      <c r="A9" s="15" t="s">
        <v>250</v>
      </c>
      <c r="B9" s="155" t="s">
        <v>251</v>
      </c>
      <c r="C9" s="156"/>
      <c r="D9" s="156"/>
      <c r="E9" s="156"/>
    </row>
    <row r="10" spans="1:5" s="157" customFormat="1" ht="15" x14ac:dyDescent="0.25">
      <c r="A10" s="15" t="s">
        <v>493</v>
      </c>
      <c r="B10" s="155" t="s">
        <v>252</v>
      </c>
      <c r="C10" s="156">
        <v>0</v>
      </c>
      <c r="D10" s="156">
        <v>950000</v>
      </c>
      <c r="E10" s="156">
        <v>950000</v>
      </c>
    </row>
    <row r="11" spans="1:5" s="157" customFormat="1" ht="15" x14ac:dyDescent="0.25">
      <c r="A11" s="158" t="s">
        <v>253</v>
      </c>
      <c r="B11" s="155" t="s">
        <v>254</v>
      </c>
      <c r="C11" s="156"/>
      <c r="D11" s="156"/>
      <c r="E11" s="156"/>
    </row>
    <row r="12" spans="1:5" s="157" customFormat="1" ht="15" x14ac:dyDescent="0.25">
      <c r="A12" s="15" t="s">
        <v>255</v>
      </c>
      <c r="B12" s="155" t="s">
        <v>256</v>
      </c>
      <c r="C12" s="156">
        <v>2006000</v>
      </c>
      <c r="D12" s="156">
        <v>6711510</v>
      </c>
      <c r="E12" s="156">
        <v>5955408</v>
      </c>
    </row>
    <row r="13" spans="1:5" s="157" customFormat="1" ht="15" x14ac:dyDescent="0.25">
      <c r="A13" s="15" t="s">
        <v>257</v>
      </c>
      <c r="B13" s="155" t="s">
        <v>258</v>
      </c>
      <c r="C13" s="156"/>
      <c r="D13" s="156"/>
      <c r="E13" s="156"/>
    </row>
    <row r="14" spans="1:5" s="157" customFormat="1" ht="15" x14ac:dyDescent="0.25">
      <c r="A14" s="158" t="s">
        <v>259</v>
      </c>
      <c r="B14" s="155" t="s">
        <v>260</v>
      </c>
      <c r="C14" s="156"/>
      <c r="D14" s="156"/>
      <c r="E14" s="156"/>
    </row>
    <row r="15" spans="1:5" s="157" customFormat="1" ht="25.5" x14ac:dyDescent="0.25">
      <c r="A15" s="158" t="s">
        <v>261</v>
      </c>
      <c r="B15" s="155" t="s">
        <v>262</v>
      </c>
      <c r="C15" s="156">
        <v>541550</v>
      </c>
      <c r="D15" s="156">
        <v>1936039</v>
      </c>
      <c r="E15" s="156">
        <v>1590259</v>
      </c>
    </row>
    <row r="16" spans="1:5" x14ac:dyDescent="0.3">
      <c r="A16" s="19" t="s">
        <v>494</v>
      </c>
      <c r="B16" s="9" t="s">
        <v>263</v>
      </c>
      <c r="C16" s="139">
        <f>C15+C14+C13+C12+C11+C10+C9</f>
        <v>2547550</v>
      </c>
      <c r="D16" s="175">
        <f>D15+D14+D13+D12+D11+D10+D9</f>
        <v>9597549</v>
      </c>
      <c r="E16" s="175">
        <f>E15+E14+E13+E12+E11+E10+E9</f>
        <v>8495667</v>
      </c>
    </row>
    <row r="17" spans="1:5" s="157" customFormat="1" ht="15" x14ac:dyDescent="0.25">
      <c r="A17" s="15" t="s">
        <v>264</v>
      </c>
      <c r="B17" s="155" t="s">
        <v>265</v>
      </c>
      <c r="C17" s="156">
        <v>8033700</v>
      </c>
      <c r="D17" s="156">
        <v>14155967</v>
      </c>
      <c r="E17" s="156">
        <v>12724534</v>
      </c>
    </row>
    <row r="18" spans="1:5" s="157" customFormat="1" ht="15" x14ac:dyDescent="0.25">
      <c r="A18" s="15" t="s">
        <v>266</v>
      </c>
      <c r="B18" s="155" t="s">
        <v>267</v>
      </c>
      <c r="C18" s="156"/>
      <c r="D18" s="156"/>
      <c r="E18" s="156"/>
    </row>
    <row r="19" spans="1:5" s="157" customFormat="1" ht="15" x14ac:dyDescent="0.25">
      <c r="A19" s="15" t="s">
        <v>268</v>
      </c>
      <c r="B19" s="155" t="s">
        <v>269</v>
      </c>
      <c r="C19" s="156">
        <v>0</v>
      </c>
      <c r="D19" s="156">
        <v>0</v>
      </c>
      <c r="E19" s="156">
        <v>0</v>
      </c>
    </row>
    <row r="20" spans="1:5" s="157" customFormat="1" ht="15" x14ac:dyDescent="0.25">
      <c r="A20" s="15" t="s">
        <v>270</v>
      </c>
      <c r="B20" s="155" t="s">
        <v>271</v>
      </c>
      <c r="C20" s="156">
        <v>2169185</v>
      </c>
      <c r="D20" s="156">
        <v>3822197</v>
      </c>
      <c r="E20" s="156">
        <v>3306024</v>
      </c>
    </row>
    <row r="21" spans="1:5" x14ac:dyDescent="0.25">
      <c r="A21" s="19" t="s">
        <v>495</v>
      </c>
      <c r="B21" s="9" t="s">
        <v>272</v>
      </c>
      <c r="C21" s="175">
        <f>SUM(C17:C20)</f>
        <v>10202885</v>
      </c>
      <c r="D21" s="175">
        <f>SUM(D17:D20)</f>
        <v>17978164</v>
      </c>
      <c r="E21" s="175">
        <f>SUM(E17:E20)</f>
        <v>16030558</v>
      </c>
    </row>
    <row r="23" spans="1:5" x14ac:dyDescent="0.3">
      <c r="A23" s="4"/>
      <c r="B23" s="4"/>
    </row>
  </sheetData>
  <mergeCells count="7">
    <mergeCell ref="A1:E1"/>
    <mergeCell ref="A3:E3"/>
    <mergeCell ref="A4:E4"/>
    <mergeCell ref="C6:E6"/>
    <mergeCell ref="B6:B7"/>
    <mergeCell ref="A6:A7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8"/>
  <sheetViews>
    <sheetView zoomScaleNormal="100" workbookViewId="0">
      <selection activeCell="A2" sqref="A2:D2"/>
    </sheetView>
  </sheetViews>
  <sheetFormatPr defaultRowHeight="15.75" x14ac:dyDescent="0.3"/>
  <cols>
    <col min="1" max="1" width="40.7109375" customWidth="1"/>
    <col min="2" max="2" width="10.140625" customWidth="1"/>
    <col min="3" max="3" width="18.85546875" style="118" customWidth="1"/>
    <col min="4" max="4" width="23.7109375" style="118" customWidth="1"/>
  </cols>
  <sheetData>
    <row r="1" spans="1:5" ht="18" x14ac:dyDescent="0.25">
      <c r="A1" s="189" t="s">
        <v>867</v>
      </c>
      <c r="B1" s="189"/>
      <c r="C1" s="189"/>
      <c r="D1" s="189"/>
      <c r="E1" s="136"/>
    </row>
    <row r="2" spans="1:5" ht="18.75" x14ac:dyDescent="0.3">
      <c r="A2" s="223" t="s">
        <v>874</v>
      </c>
      <c r="B2" s="221"/>
      <c r="C2" s="221"/>
      <c r="D2" s="221"/>
      <c r="E2" s="136"/>
    </row>
    <row r="3" spans="1:5" ht="24" customHeight="1" x14ac:dyDescent="0.25">
      <c r="A3" s="192" t="s">
        <v>865</v>
      </c>
      <c r="B3" s="193"/>
      <c r="C3" s="193"/>
      <c r="D3" s="193"/>
    </row>
    <row r="4" spans="1:5" ht="23.25" customHeight="1" x14ac:dyDescent="0.25">
      <c r="A4" s="190" t="s">
        <v>845</v>
      </c>
      <c r="B4" s="191"/>
      <c r="C4" s="191"/>
      <c r="D4" s="191"/>
    </row>
    <row r="5" spans="1:5" ht="18.75" x14ac:dyDescent="0.3">
      <c r="A5" s="36"/>
    </row>
    <row r="7" spans="1:5" ht="15" customHeight="1" x14ac:dyDescent="0.25">
      <c r="A7" s="203" t="s">
        <v>147</v>
      </c>
      <c r="B7" s="201" t="s">
        <v>148</v>
      </c>
      <c r="C7" s="204" t="s">
        <v>737</v>
      </c>
      <c r="D7" s="205"/>
    </row>
    <row r="8" spans="1:5" ht="15" x14ac:dyDescent="0.25">
      <c r="A8" s="202"/>
      <c r="B8" s="202"/>
      <c r="C8" s="130" t="s">
        <v>750</v>
      </c>
      <c r="D8" s="130" t="s">
        <v>768</v>
      </c>
    </row>
    <row r="9" spans="1:5" x14ac:dyDescent="0.3">
      <c r="A9" s="27"/>
      <c r="B9" s="27"/>
      <c r="C9" s="119"/>
      <c r="D9" s="119"/>
    </row>
    <row r="10" spans="1:5" x14ac:dyDescent="0.3">
      <c r="A10" s="27"/>
      <c r="B10" s="27"/>
      <c r="C10" s="119"/>
      <c r="D10" s="119"/>
    </row>
    <row r="11" spans="1:5" x14ac:dyDescent="0.3">
      <c r="A11" s="27"/>
      <c r="B11" s="27"/>
      <c r="C11" s="119"/>
      <c r="D11" s="119"/>
    </row>
    <row r="12" spans="1:5" x14ac:dyDescent="0.3">
      <c r="A12" s="27"/>
      <c r="B12" s="27"/>
      <c r="C12" s="119">
        <v>52490165</v>
      </c>
      <c r="D12" s="119">
        <v>32439969</v>
      </c>
    </row>
    <row r="13" spans="1:5" x14ac:dyDescent="0.3">
      <c r="A13" s="71" t="s">
        <v>711</v>
      </c>
      <c r="B13" s="72" t="s">
        <v>248</v>
      </c>
      <c r="C13" s="120">
        <f>SUM(C9:C12)</f>
        <v>52490165</v>
      </c>
      <c r="D13" s="120">
        <f>SUM(D9:D12)</f>
        <v>32439969</v>
      </c>
    </row>
    <row r="14" spans="1:5" x14ac:dyDescent="0.3">
      <c r="A14" s="15"/>
      <c r="B14" s="8"/>
      <c r="C14" s="119"/>
      <c r="D14" s="119"/>
    </row>
    <row r="15" spans="1:5" x14ac:dyDescent="0.3">
      <c r="A15" s="15"/>
      <c r="B15" s="8"/>
      <c r="C15" s="119"/>
      <c r="D15" s="119"/>
    </row>
    <row r="16" spans="1:5" x14ac:dyDescent="0.3">
      <c r="A16" s="15"/>
      <c r="B16" s="8"/>
      <c r="C16" s="119"/>
      <c r="D16" s="119"/>
    </row>
    <row r="17" spans="1:4" x14ac:dyDescent="0.3">
      <c r="A17" s="15"/>
      <c r="B17" s="8"/>
      <c r="C17" s="119"/>
      <c r="D17" s="119"/>
    </row>
    <row r="18" spans="1:4" x14ac:dyDescent="0.3">
      <c r="A18" s="71" t="s">
        <v>710</v>
      </c>
      <c r="B18" s="72" t="s">
        <v>248</v>
      </c>
      <c r="C18" s="120">
        <f>SUM(C14:C17)</f>
        <v>0</v>
      </c>
      <c r="D18" s="120">
        <f>SUM(D14:D17)</f>
        <v>0</v>
      </c>
    </row>
  </sheetData>
  <mergeCells count="7">
    <mergeCell ref="A1:D1"/>
    <mergeCell ref="A3:D3"/>
    <mergeCell ref="A4:D4"/>
    <mergeCell ref="A7:A8"/>
    <mergeCell ref="B7:B8"/>
    <mergeCell ref="C7:D7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21"/>
  <sheetViews>
    <sheetView zoomScaleNormal="100" workbookViewId="0">
      <selection activeCell="A2" sqref="A2:M2"/>
    </sheetView>
  </sheetViews>
  <sheetFormatPr defaultRowHeight="15.75" x14ac:dyDescent="0.3"/>
  <cols>
    <col min="1" max="1" width="64.28515625" customWidth="1"/>
    <col min="3" max="3" width="12.7109375" style="118" customWidth="1"/>
    <col min="4" max="4" width="13.42578125" style="118" customWidth="1"/>
    <col min="5" max="5" width="12.85546875" style="118" customWidth="1"/>
    <col min="6" max="6" width="11.140625" style="118" bestFit="1" customWidth="1"/>
    <col min="7" max="13" width="10.7109375" style="118" customWidth="1"/>
  </cols>
  <sheetData>
    <row r="1" spans="1:13" ht="18" x14ac:dyDescent="0.25">
      <c r="A1" s="189" t="s">
        <v>867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x14ac:dyDescent="0.3">
      <c r="A2" s="222" t="s">
        <v>875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30" customHeight="1" x14ac:dyDescent="0.25">
      <c r="A3" s="192" t="s">
        <v>865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 ht="49.5" customHeight="1" x14ac:dyDescent="0.25">
      <c r="A4" s="190" t="s">
        <v>846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3" ht="16.5" customHeight="1" x14ac:dyDescent="0.3">
      <c r="A5" s="51"/>
      <c r="B5" s="52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x14ac:dyDescent="0.3">
      <c r="A6" s="4" t="s">
        <v>737</v>
      </c>
    </row>
    <row r="7" spans="1:13" ht="191.25" customHeight="1" x14ac:dyDescent="0.25">
      <c r="A7" s="2" t="s">
        <v>147</v>
      </c>
      <c r="B7" s="3" t="s">
        <v>148</v>
      </c>
      <c r="C7" s="167" t="s">
        <v>713</v>
      </c>
      <c r="D7" s="167" t="s">
        <v>40</v>
      </c>
      <c r="E7" s="167" t="s">
        <v>41</v>
      </c>
      <c r="F7" s="167" t="s">
        <v>42</v>
      </c>
      <c r="G7" s="167" t="s">
        <v>43</v>
      </c>
      <c r="H7" s="167" t="s">
        <v>716</v>
      </c>
      <c r="I7" s="167" t="s">
        <v>716</v>
      </c>
      <c r="J7" s="167" t="s">
        <v>722</v>
      </c>
      <c r="K7" s="167" t="s">
        <v>714</v>
      </c>
      <c r="L7" s="167" t="s">
        <v>715</v>
      </c>
      <c r="M7" s="167" t="s">
        <v>717</v>
      </c>
    </row>
    <row r="8" spans="1:13" ht="75" x14ac:dyDescent="0.3">
      <c r="A8" s="34"/>
      <c r="B8" s="34"/>
      <c r="C8" s="119"/>
      <c r="D8" s="119"/>
      <c r="E8" s="119"/>
      <c r="F8" s="119"/>
      <c r="G8" s="119"/>
      <c r="H8" s="167" t="s">
        <v>723</v>
      </c>
      <c r="I8" s="167" t="s">
        <v>44</v>
      </c>
      <c r="J8" s="119"/>
      <c r="K8" s="119"/>
      <c r="L8" s="119"/>
      <c r="M8" s="119"/>
    </row>
    <row r="9" spans="1:13" x14ac:dyDescent="0.3">
      <c r="A9" s="13" t="s">
        <v>250</v>
      </c>
      <c r="B9" s="6" t="s">
        <v>251</v>
      </c>
      <c r="C9" s="140"/>
      <c r="D9" s="140"/>
      <c r="E9" s="119"/>
      <c r="F9" s="119"/>
      <c r="G9" s="119"/>
      <c r="H9" s="119"/>
      <c r="I9" s="119"/>
      <c r="J9" s="119"/>
      <c r="K9" s="119"/>
      <c r="L9" s="119"/>
      <c r="M9" s="119"/>
    </row>
    <row r="10" spans="1:13" x14ac:dyDescent="0.3">
      <c r="A10" s="13" t="s">
        <v>493</v>
      </c>
      <c r="B10" s="6" t="s">
        <v>252</v>
      </c>
      <c r="C10" s="165">
        <v>0</v>
      </c>
      <c r="D10" s="165">
        <v>950000</v>
      </c>
      <c r="E10" s="119">
        <v>950000</v>
      </c>
      <c r="F10" s="119">
        <v>3452000</v>
      </c>
      <c r="G10" s="119"/>
      <c r="H10" s="119"/>
      <c r="I10" s="119"/>
      <c r="J10" s="119"/>
      <c r="K10" s="119"/>
      <c r="L10" s="119"/>
      <c r="M10" s="119"/>
    </row>
    <row r="11" spans="1:13" x14ac:dyDescent="0.3">
      <c r="A11" s="5" t="s">
        <v>253</v>
      </c>
      <c r="B11" s="6" t="s">
        <v>254</v>
      </c>
      <c r="C11" s="165"/>
      <c r="D11" s="165"/>
      <c r="E11" s="148"/>
      <c r="F11" s="148"/>
      <c r="G11" s="119"/>
      <c r="H11" s="119"/>
      <c r="I11" s="119"/>
      <c r="J11" s="119"/>
      <c r="K11" s="119"/>
      <c r="L11" s="119"/>
      <c r="M11" s="119"/>
    </row>
    <row r="12" spans="1:13" x14ac:dyDescent="0.3">
      <c r="A12" s="13" t="s">
        <v>255</v>
      </c>
      <c r="B12" s="6" t="s">
        <v>256</v>
      </c>
      <c r="C12" s="165">
        <v>2006000</v>
      </c>
      <c r="D12" s="165">
        <v>6711510</v>
      </c>
      <c r="E12" s="148">
        <v>5955408</v>
      </c>
      <c r="F12" s="148">
        <v>3633520</v>
      </c>
      <c r="G12" s="119"/>
      <c r="H12" s="119"/>
      <c r="I12" s="119"/>
      <c r="J12" s="119"/>
      <c r="K12" s="119"/>
      <c r="L12" s="119"/>
      <c r="M12" s="119"/>
    </row>
    <row r="13" spans="1:13" x14ac:dyDescent="0.3">
      <c r="A13" s="13" t="s">
        <v>257</v>
      </c>
      <c r="B13" s="6" t="s">
        <v>258</v>
      </c>
      <c r="C13" s="165"/>
      <c r="D13" s="165"/>
      <c r="E13" s="148"/>
      <c r="F13" s="148"/>
      <c r="G13" s="119"/>
      <c r="H13" s="119"/>
      <c r="I13" s="119"/>
      <c r="J13" s="119"/>
      <c r="K13" s="119"/>
      <c r="L13" s="119"/>
      <c r="M13" s="119"/>
    </row>
    <row r="14" spans="1:13" x14ac:dyDescent="0.3">
      <c r="A14" s="5" t="s">
        <v>259</v>
      </c>
      <c r="B14" s="6" t="s">
        <v>260</v>
      </c>
      <c r="C14" s="165"/>
      <c r="D14" s="165"/>
      <c r="E14" s="148"/>
      <c r="F14" s="148"/>
      <c r="G14" s="119"/>
      <c r="H14" s="119"/>
      <c r="I14" s="119"/>
      <c r="J14" s="119"/>
      <c r="K14" s="119"/>
      <c r="L14" s="119"/>
      <c r="M14" s="119"/>
    </row>
    <row r="15" spans="1:13" x14ac:dyDescent="0.3">
      <c r="A15" s="5" t="s">
        <v>261</v>
      </c>
      <c r="B15" s="6" t="s">
        <v>262</v>
      </c>
      <c r="C15" s="165">
        <v>541550</v>
      </c>
      <c r="D15" s="165">
        <v>1936039</v>
      </c>
      <c r="E15" s="148">
        <v>1590259</v>
      </c>
      <c r="F15" s="148">
        <v>1913091</v>
      </c>
      <c r="G15" s="119"/>
      <c r="H15" s="119"/>
      <c r="I15" s="119"/>
      <c r="J15" s="119"/>
      <c r="K15" s="119"/>
      <c r="L15" s="119"/>
      <c r="M15" s="119"/>
    </row>
    <row r="16" spans="1:13" x14ac:dyDescent="0.3">
      <c r="A16" s="78" t="s">
        <v>494</v>
      </c>
      <c r="B16" s="72" t="s">
        <v>263</v>
      </c>
      <c r="C16" s="166">
        <f>SUM(C9:C15)</f>
        <v>2547550</v>
      </c>
      <c r="D16" s="166">
        <f>SUM(D9:D15)</f>
        <v>9597549</v>
      </c>
      <c r="E16" s="166">
        <f>SUM(E9:E15)</f>
        <v>8495667</v>
      </c>
      <c r="F16" s="166">
        <f>SUM(F9:F15)</f>
        <v>8998611</v>
      </c>
      <c r="G16" s="120"/>
      <c r="H16" s="120"/>
      <c r="I16" s="120"/>
      <c r="J16" s="120"/>
      <c r="K16" s="120"/>
      <c r="L16" s="120"/>
      <c r="M16" s="120"/>
    </row>
    <row r="17" spans="1:13" x14ac:dyDescent="0.3">
      <c r="A17" s="13" t="s">
        <v>264</v>
      </c>
      <c r="B17" s="6" t="s">
        <v>265</v>
      </c>
      <c r="C17" s="165">
        <v>8033700</v>
      </c>
      <c r="D17" s="165">
        <v>14155967</v>
      </c>
      <c r="E17" s="148">
        <v>12724534</v>
      </c>
      <c r="F17" s="148">
        <v>375000</v>
      </c>
      <c r="G17" s="119"/>
      <c r="H17" s="119"/>
      <c r="I17" s="119"/>
      <c r="J17" s="119"/>
      <c r="K17" s="119"/>
      <c r="L17" s="119"/>
      <c r="M17" s="119"/>
    </row>
    <row r="18" spans="1:13" x14ac:dyDescent="0.3">
      <c r="A18" s="13" t="s">
        <v>266</v>
      </c>
      <c r="B18" s="6" t="s">
        <v>267</v>
      </c>
      <c r="C18" s="165"/>
      <c r="D18" s="165"/>
      <c r="E18" s="148"/>
      <c r="F18" s="148"/>
      <c r="G18" s="119"/>
      <c r="H18" s="119"/>
      <c r="I18" s="119"/>
      <c r="J18" s="119"/>
      <c r="K18" s="119"/>
      <c r="L18" s="119"/>
      <c r="M18" s="119"/>
    </row>
    <row r="19" spans="1:13" x14ac:dyDescent="0.3">
      <c r="A19" s="13" t="s">
        <v>268</v>
      </c>
      <c r="B19" s="6" t="s">
        <v>269</v>
      </c>
      <c r="C19" s="165">
        <v>0</v>
      </c>
      <c r="D19" s="165">
        <v>0</v>
      </c>
      <c r="E19" s="148">
        <v>0</v>
      </c>
      <c r="F19" s="148">
        <v>0</v>
      </c>
      <c r="G19" s="119"/>
      <c r="H19" s="119"/>
      <c r="I19" s="119"/>
      <c r="J19" s="119"/>
      <c r="K19" s="119"/>
      <c r="L19" s="119"/>
      <c r="M19" s="119"/>
    </row>
    <row r="20" spans="1:13" x14ac:dyDescent="0.3">
      <c r="A20" s="13" t="s">
        <v>270</v>
      </c>
      <c r="B20" s="6" t="s">
        <v>271</v>
      </c>
      <c r="C20" s="165">
        <v>2169185</v>
      </c>
      <c r="D20" s="165">
        <v>3822197</v>
      </c>
      <c r="E20" s="148">
        <v>3306024</v>
      </c>
      <c r="F20" s="148">
        <v>54000</v>
      </c>
      <c r="G20" s="119"/>
      <c r="H20" s="119"/>
      <c r="I20" s="119"/>
      <c r="J20" s="119"/>
      <c r="K20" s="119"/>
      <c r="L20" s="119"/>
      <c r="M20" s="119"/>
    </row>
    <row r="21" spans="1:13" x14ac:dyDescent="0.3">
      <c r="A21" s="78" t="s">
        <v>495</v>
      </c>
      <c r="B21" s="72" t="s">
        <v>272</v>
      </c>
      <c r="C21" s="166">
        <f>SUM(C17:C20)</f>
        <v>10202885</v>
      </c>
      <c r="D21" s="166">
        <f>SUM(D17:D20)</f>
        <v>17978164</v>
      </c>
      <c r="E21" s="166">
        <f>SUM(E17:E20)</f>
        <v>16030558</v>
      </c>
      <c r="F21" s="166">
        <f>SUM(F17:F20)</f>
        <v>429000</v>
      </c>
      <c r="G21" s="120"/>
      <c r="H21" s="120"/>
      <c r="I21" s="120"/>
      <c r="J21" s="120"/>
      <c r="K21" s="120"/>
      <c r="L21" s="120"/>
      <c r="M21" s="120"/>
    </row>
  </sheetData>
  <mergeCells count="4">
    <mergeCell ref="A4:M4"/>
    <mergeCell ref="A3:M3"/>
    <mergeCell ref="A1:M1"/>
    <mergeCell ref="A2:M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5"/>
  <sheetViews>
    <sheetView zoomScaleNormal="100" workbookViewId="0">
      <selection activeCell="A2" sqref="A2:I2"/>
    </sheetView>
  </sheetViews>
  <sheetFormatPr defaultRowHeight="15" x14ac:dyDescent="0.25"/>
  <cols>
    <col min="1" max="1" width="64.140625" customWidth="1"/>
    <col min="2" max="2" width="14.28515625" customWidth="1"/>
    <col min="3" max="9" width="14.28515625" style="141" customWidth="1"/>
  </cols>
  <sheetData>
    <row r="1" spans="1:9" ht="18" x14ac:dyDescent="0.25">
      <c r="A1" s="189" t="s">
        <v>867</v>
      </c>
      <c r="B1" s="189"/>
      <c r="C1" s="189"/>
      <c r="D1" s="189"/>
      <c r="E1" s="189"/>
      <c r="F1" s="189"/>
      <c r="G1" s="189"/>
      <c r="H1" s="189"/>
      <c r="I1" s="189"/>
    </row>
    <row r="2" spans="1:9" ht="15.75" x14ac:dyDescent="0.3">
      <c r="A2" s="222" t="s">
        <v>876</v>
      </c>
      <c r="B2" s="222"/>
      <c r="C2" s="222"/>
      <c r="D2" s="222"/>
      <c r="E2" s="222"/>
      <c r="F2" s="222"/>
      <c r="G2" s="222"/>
      <c r="H2" s="222"/>
      <c r="I2" s="222"/>
    </row>
    <row r="3" spans="1:9" ht="25.5" customHeight="1" x14ac:dyDescent="0.25">
      <c r="A3" s="192" t="s">
        <v>865</v>
      </c>
      <c r="B3" s="192"/>
      <c r="C3" s="192"/>
      <c r="D3" s="192"/>
      <c r="E3" s="192"/>
      <c r="F3" s="192"/>
      <c r="G3" s="192"/>
      <c r="H3" s="192"/>
      <c r="I3" s="192"/>
    </row>
    <row r="4" spans="1:9" ht="82.5" customHeight="1" x14ac:dyDescent="0.25">
      <c r="A4" s="190" t="s">
        <v>847</v>
      </c>
      <c r="B4" s="190"/>
      <c r="C4" s="190"/>
      <c r="D4" s="190"/>
      <c r="E4" s="190"/>
      <c r="F4" s="190"/>
      <c r="G4" s="190"/>
      <c r="H4" s="190"/>
      <c r="I4" s="190"/>
    </row>
    <row r="5" spans="1:9" ht="20.25" customHeight="1" x14ac:dyDescent="0.3">
      <c r="A5" s="49"/>
      <c r="B5" s="50"/>
      <c r="C5" s="129"/>
      <c r="D5" s="129"/>
      <c r="E5" s="129"/>
      <c r="F5" s="129"/>
      <c r="G5" s="129"/>
      <c r="H5" s="129"/>
    </row>
    <row r="6" spans="1:9" x14ac:dyDescent="0.25">
      <c r="A6" s="4" t="s">
        <v>737</v>
      </c>
    </row>
    <row r="7" spans="1:9" ht="128.25" customHeight="1" x14ac:dyDescent="0.25">
      <c r="A7" s="2" t="s">
        <v>147</v>
      </c>
      <c r="B7" s="3" t="s">
        <v>148</v>
      </c>
      <c r="C7" s="167" t="s">
        <v>714</v>
      </c>
      <c r="D7" s="167" t="s">
        <v>715</v>
      </c>
      <c r="E7" s="167" t="s">
        <v>718</v>
      </c>
      <c r="F7" s="167" t="s">
        <v>719</v>
      </c>
      <c r="G7" s="167" t="s">
        <v>767</v>
      </c>
      <c r="H7" s="167" t="s">
        <v>826</v>
      </c>
      <c r="I7" s="167" t="s">
        <v>828</v>
      </c>
    </row>
    <row r="8" spans="1:9" ht="15.75" x14ac:dyDescent="0.3">
      <c r="A8" s="20" t="s">
        <v>575</v>
      </c>
      <c r="B8" s="5" t="s">
        <v>413</v>
      </c>
      <c r="C8" s="119"/>
      <c r="D8" s="119"/>
      <c r="E8" s="119"/>
      <c r="F8" s="119"/>
      <c r="G8" s="119"/>
      <c r="H8" s="119"/>
      <c r="I8" s="119"/>
    </row>
    <row r="9" spans="1:9" ht="15.75" x14ac:dyDescent="0.3">
      <c r="A9" s="41" t="s">
        <v>286</v>
      </c>
      <c r="B9" s="41" t="s">
        <v>413</v>
      </c>
      <c r="C9" s="119"/>
      <c r="D9" s="119"/>
      <c r="E9" s="119"/>
      <c r="F9" s="119"/>
      <c r="G9" s="119"/>
      <c r="H9" s="119"/>
      <c r="I9" s="119"/>
    </row>
    <row r="10" spans="1:9" ht="30" x14ac:dyDescent="0.3">
      <c r="A10" s="12" t="s">
        <v>414</v>
      </c>
      <c r="B10" s="5" t="s">
        <v>415</v>
      </c>
      <c r="C10" s="119"/>
      <c r="D10" s="119"/>
      <c r="E10" s="119"/>
      <c r="F10" s="119"/>
      <c r="G10" s="119"/>
      <c r="H10" s="119"/>
      <c r="I10" s="119"/>
    </row>
    <row r="11" spans="1:9" ht="15.75" x14ac:dyDescent="0.3">
      <c r="A11" s="20" t="s">
        <v>624</v>
      </c>
      <c r="B11" s="5" t="s">
        <v>416</v>
      </c>
      <c r="C11" s="119"/>
      <c r="D11" s="119"/>
      <c r="E11" s="119"/>
      <c r="F11" s="119"/>
      <c r="G11" s="119"/>
      <c r="H11" s="119"/>
      <c r="I11" s="119"/>
    </row>
    <row r="12" spans="1:9" ht="15.75" x14ac:dyDescent="0.3">
      <c r="A12" s="41" t="s">
        <v>286</v>
      </c>
      <c r="B12" s="41" t="s">
        <v>416</v>
      </c>
      <c r="C12" s="119"/>
      <c r="D12" s="119"/>
      <c r="E12" s="119"/>
      <c r="F12" s="119"/>
      <c r="G12" s="119"/>
      <c r="H12" s="119"/>
      <c r="I12" s="119"/>
    </row>
    <row r="13" spans="1:9" ht="15.75" x14ac:dyDescent="0.3">
      <c r="A13" s="11" t="s">
        <v>595</v>
      </c>
      <c r="B13" s="7" t="s">
        <v>417</v>
      </c>
      <c r="C13" s="119"/>
      <c r="D13" s="119"/>
      <c r="E13" s="119"/>
      <c r="F13" s="119"/>
      <c r="G13" s="119"/>
      <c r="H13" s="119"/>
      <c r="I13" s="119"/>
    </row>
    <row r="14" spans="1:9" ht="15.75" x14ac:dyDescent="0.3">
      <c r="A14" s="12" t="s">
        <v>625</v>
      </c>
      <c r="B14" s="5" t="s">
        <v>418</v>
      </c>
      <c r="C14" s="119"/>
      <c r="D14" s="119"/>
      <c r="E14" s="119"/>
      <c r="F14" s="119"/>
      <c r="G14" s="119"/>
      <c r="H14" s="119"/>
      <c r="I14" s="119"/>
    </row>
    <row r="15" spans="1:9" ht="15.75" x14ac:dyDescent="0.3">
      <c r="A15" s="41" t="s">
        <v>294</v>
      </c>
      <c r="B15" s="41" t="s">
        <v>418</v>
      </c>
      <c r="C15" s="119"/>
      <c r="D15" s="119"/>
      <c r="E15" s="119"/>
      <c r="F15" s="119"/>
      <c r="G15" s="119"/>
      <c r="H15" s="119"/>
      <c r="I15" s="119"/>
    </row>
    <row r="16" spans="1:9" ht="15.75" x14ac:dyDescent="0.3">
      <c r="A16" s="20" t="s">
        <v>419</v>
      </c>
      <c r="B16" s="5" t="s">
        <v>420</v>
      </c>
      <c r="C16" s="119"/>
      <c r="D16" s="119"/>
      <c r="E16" s="119"/>
      <c r="F16" s="119"/>
      <c r="G16" s="119"/>
      <c r="H16" s="119"/>
      <c r="I16" s="119"/>
    </row>
    <row r="17" spans="1:9" x14ac:dyDescent="0.25">
      <c r="A17" s="13" t="s">
        <v>626</v>
      </c>
      <c r="B17" s="5" t="s">
        <v>421</v>
      </c>
      <c r="C17" s="142"/>
      <c r="D17" s="142"/>
      <c r="E17" s="142"/>
      <c r="F17" s="142"/>
      <c r="G17" s="142"/>
      <c r="H17" s="142"/>
      <c r="I17" s="142"/>
    </row>
    <row r="18" spans="1:9" x14ac:dyDescent="0.25">
      <c r="A18" s="41" t="s">
        <v>295</v>
      </c>
      <c r="B18" s="41" t="s">
        <v>421</v>
      </c>
      <c r="C18" s="142"/>
      <c r="D18" s="142"/>
      <c r="E18" s="142"/>
      <c r="F18" s="142"/>
      <c r="G18" s="142"/>
      <c r="H18" s="142"/>
      <c r="I18" s="142"/>
    </row>
    <row r="19" spans="1:9" x14ac:dyDescent="0.25">
      <c r="A19" s="20" t="s">
        <v>422</v>
      </c>
      <c r="B19" s="5" t="s">
        <v>423</v>
      </c>
      <c r="C19" s="142"/>
      <c r="D19" s="142"/>
      <c r="E19" s="142"/>
      <c r="F19" s="142"/>
      <c r="G19" s="142"/>
      <c r="H19" s="142"/>
      <c r="I19" s="142"/>
    </row>
    <row r="20" spans="1:9" x14ac:dyDescent="0.25">
      <c r="A20" s="21" t="s">
        <v>596</v>
      </c>
      <c r="B20" s="7" t="s">
        <v>424</v>
      </c>
      <c r="C20" s="142"/>
      <c r="D20" s="142"/>
      <c r="E20" s="142"/>
      <c r="F20" s="142"/>
      <c r="G20" s="142"/>
      <c r="H20" s="142"/>
      <c r="I20" s="142"/>
    </row>
    <row r="21" spans="1:9" x14ac:dyDescent="0.25">
      <c r="A21" s="12" t="s">
        <v>439</v>
      </c>
      <c r="B21" s="5" t="s">
        <v>440</v>
      </c>
      <c r="C21" s="142"/>
      <c r="D21" s="142"/>
      <c r="E21" s="142"/>
      <c r="F21" s="142"/>
      <c r="G21" s="142"/>
      <c r="H21" s="142"/>
      <c r="I21" s="142"/>
    </row>
    <row r="22" spans="1:9" x14ac:dyDescent="0.25">
      <c r="A22" s="13" t="s">
        <v>441</v>
      </c>
      <c r="B22" s="5" t="s">
        <v>442</v>
      </c>
      <c r="C22" s="142"/>
      <c r="D22" s="142"/>
      <c r="E22" s="142"/>
      <c r="F22" s="142"/>
      <c r="G22" s="142"/>
      <c r="H22" s="142"/>
      <c r="I22" s="142"/>
    </row>
    <row r="23" spans="1:9" x14ac:dyDescent="0.25">
      <c r="A23" s="20" t="s">
        <v>443</v>
      </c>
      <c r="B23" s="5" t="s">
        <v>444</v>
      </c>
      <c r="C23" s="142"/>
      <c r="D23" s="142"/>
      <c r="E23" s="142"/>
      <c r="F23" s="142"/>
      <c r="G23" s="142"/>
      <c r="H23" s="142"/>
      <c r="I23" s="142"/>
    </row>
    <row r="24" spans="1:9" x14ac:dyDescent="0.25">
      <c r="A24" s="20" t="s">
        <v>580</v>
      </c>
      <c r="B24" s="5" t="s">
        <v>445</v>
      </c>
      <c r="C24" s="142"/>
      <c r="D24" s="142"/>
      <c r="E24" s="142"/>
      <c r="F24" s="142"/>
      <c r="G24" s="142"/>
      <c r="H24" s="142"/>
      <c r="I24" s="142"/>
    </row>
    <row r="25" spans="1:9" x14ac:dyDescent="0.25">
      <c r="A25" s="41" t="s">
        <v>320</v>
      </c>
      <c r="B25" s="41" t="s">
        <v>445</v>
      </c>
      <c r="C25" s="142"/>
      <c r="D25" s="142"/>
      <c r="E25" s="142"/>
      <c r="F25" s="142"/>
      <c r="G25" s="142"/>
      <c r="H25" s="142"/>
      <c r="I25" s="142"/>
    </row>
    <row r="26" spans="1:9" x14ac:dyDescent="0.25">
      <c r="A26" s="41" t="s">
        <v>321</v>
      </c>
      <c r="B26" s="41" t="s">
        <v>445</v>
      </c>
      <c r="C26" s="142"/>
      <c r="D26" s="142"/>
      <c r="E26" s="142"/>
      <c r="F26" s="142"/>
      <c r="G26" s="142"/>
      <c r="H26" s="142"/>
      <c r="I26" s="142"/>
    </row>
    <row r="27" spans="1:9" x14ac:dyDescent="0.25">
      <c r="A27" s="42" t="s">
        <v>322</v>
      </c>
      <c r="B27" s="42" t="s">
        <v>445</v>
      </c>
      <c r="C27" s="142"/>
      <c r="D27" s="142"/>
      <c r="E27" s="142"/>
      <c r="F27" s="142"/>
      <c r="G27" s="142"/>
      <c r="H27" s="142"/>
      <c r="I27" s="142"/>
    </row>
    <row r="28" spans="1:9" x14ac:dyDescent="0.25">
      <c r="A28" s="43" t="s">
        <v>599</v>
      </c>
      <c r="B28" s="33" t="s">
        <v>446</v>
      </c>
      <c r="C28" s="142"/>
      <c r="D28" s="142"/>
      <c r="E28" s="142"/>
      <c r="F28" s="142"/>
      <c r="G28" s="142"/>
      <c r="H28" s="142"/>
      <c r="I28" s="142"/>
    </row>
    <row r="29" spans="1:9" x14ac:dyDescent="0.25">
      <c r="A29" s="65"/>
      <c r="B29" s="66"/>
    </row>
    <row r="30" spans="1:9" ht="24.75" customHeight="1" x14ac:dyDescent="0.25">
      <c r="A30" s="2" t="s">
        <v>147</v>
      </c>
      <c r="B30" s="3" t="s">
        <v>148</v>
      </c>
      <c r="C30" s="142" t="s">
        <v>857</v>
      </c>
      <c r="D30" s="142" t="s">
        <v>768</v>
      </c>
      <c r="E30" s="142" t="s">
        <v>858</v>
      </c>
    </row>
    <row r="31" spans="1:9" ht="31.5" x14ac:dyDescent="0.25">
      <c r="A31" s="67" t="s">
        <v>766</v>
      </c>
      <c r="B31" s="33"/>
      <c r="C31" s="142"/>
      <c r="D31" s="142"/>
      <c r="E31" s="142"/>
    </row>
    <row r="32" spans="1:9" ht="15.75" x14ac:dyDescent="0.25">
      <c r="A32" s="68" t="s">
        <v>760</v>
      </c>
      <c r="B32" s="33" t="s">
        <v>378</v>
      </c>
      <c r="C32" s="142"/>
      <c r="D32" s="142"/>
      <c r="E32" s="142"/>
    </row>
    <row r="33" spans="1:5" ht="31.5" x14ac:dyDescent="0.25">
      <c r="A33" s="68" t="s">
        <v>761</v>
      </c>
      <c r="B33" s="33" t="s">
        <v>383</v>
      </c>
      <c r="C33" s="142"/>
      <c r="D33" s="142"/>
      <c r="E33" s="142"/>
    </row>
    <row r="34" spans="1:5" ht="15.75" x14ac:dyDescent="0.25">
      <c r="A34" s="68" t="s">
        <v>762</v>
      </c>
      <c r="B34" s="33"/>
      <c r="C34" s="142"/>
      <c r="D34" s="142"/>
      <c r="E34" s="142"/>
    </row>
    <row r="35" spans="1:5" ht="31.5" x14ac:dyDescent="0.25">
      <c r="A35" s="68" t="s">
        <v>763</v>
      </c>
      <c r="B35" s="33"/>
      <c r="C35" s="142"/>
      <c r="D35" s="142"/>
      <c r="E35" s="142"/>
    </row>
    <row r="36" spans="1:5" ht="15.75" x14ac:dyDescent="0.25">
      <c r="A36" s="68" t="s">
        <v>764</v>
      </c>
      <c r="B36" s="33" t="s">
        <v>377</v>
      </c>
      <c r="C36" s="142"/>
      <c r="D36" s="142"/>
      <c r="E36" s="142"/>
    </row>
    <row r="37" spans="1:5" ht="15.75" x14ac:dyDescent="0.25">
      <c r="A37" s="68" t="s">
        <v>765</v>
      </c>
      <c r="B37" s="33"/>
      <c r="C37" s="142"/>
      <c r="D37" s="142"/>
      <c r="E37" s="142"/>
    </row>
    <row r="38" spans="1:5" x14ac:dyDescent="0.25">
      <c r="A38" s="43" t="s">
        <v>749</v>
      </c>
      <c r="B38" s="33"/>
      <c r="C38" s="142">
        <f>SUM(C32:C36)</f>
        <v>0</v>
      </c>
      <c r="D38" s="142">
        <f>SUM(D32:D36)</f>
        <v>0</v>
      </c>
      <c r="E38" s="142">
        <f>SUM(E32:E36)</f>
        <v>0</v>
      </c>
    </row>
    <row r="39" spans="1:5" x14ac:dyDescent="0.25">
      <c r="A39" s="65"/>
      <c r="B39" s="66"/>
    </row>
    <row r="40" spans="1:5" x14ac:dyDescent="0.25">
      <c r="A40" s="65"/>
      <c r="B40" s="66"/>
    </row>
    <row r="41" spans="1:5" x14ac:dyDescent="0.25">
      <c r="A41" s="65"/>
      <c r="B41" s="66"/>
    </row>
    <row r="42" spans="1:5" x14ac:dyDescent="0.25">
      <c r="A42" s="65"/>
      <c r="B42" s="66"/>
    </row>
    <row r="43" spans="1:5" x14ac:dyDescent="0.25">
      <c r="A43" s="65"/>
      <c r="B43" s="66"/>
    </row>
    <row r="44" spans="1:5" x14ac:dyDescent="0.25">
      <c r="A44" s="65"/>
      <c r="B44" s="66"/>
    </row>
    <row r="45" spans="1:5" x14ac:dyDescent="0.25">
      <c r="A45" s="65"/>
      <c r="B45" s="66"/>
    </row>
    <row r="46" spans="1:5" x14ac:dyDescent="0.25">
      <c r="A46" s="65"/>
      <c r="B46" s="66"/>
    </row>
    <row r="47" spans="1:5" x14ac:dyDescent="0.25">
      <c r="A47" s="65"/>
      <c r="B47" s="66"/>
    </row>
    <row r="49" spans="1:8" ht="15.75" x14ac:dyDescent="0.3">
      <c r="A49" s="4"/>
      <c r="B49" s="4"/>
      <c r="C49" s="118"/>
      <c r="D49" s="118"/>
      <c r="E49" s="118"/>
      <c r="F49" s="118"/>
      <c r="G49" s="118"/>
    </row>
    <row r="50" spans="1:8" ht="15.75" x14ac:dyDescent="0.3">
      <c r="A50" s="47" t="s">
        <v>720</v>
      </c>
      <c r="B50" s="4"/>
      <c r="C50" s="118"/>
      <c r="D50" s="118"/>
      <c r="E50" s="118"/>
      <c r="F50" s="118"/>
      <c r="G50" s="118"/>
    </row>
    <row r="51" spans="1:8" ht="16.5" x14ac:dyDescent="0.3">
      <c r="A51" s="48" t="s">
        <v>724</v>
      </c>
      <c r="B51" s="4"/>
      <c r="C51" s="118"/>
      <c r="D51" s="118"/>
      <c r="E51" s="118"/>
      <c r="F51" s="118"/>
      <c r="G51" s="118"/>
    </row>
    <row r="52" spans="1:8" ht="16.5" x14ac:dyDescent="0.3">
      <c r="A52" s="48" t="s">
        <v>725</v>
      </c>
      <c r="B52" s="4"/>
      <c r="C52" s="118"/>
      <c r="D52" s="118"/>
      <c r="E52" s="118"/>
      <c r="F52" s="118"/>
      <c r="G52" s="118"/>
    </row>
    <row r="53" spans="1:8" ht="16.5" x14ac:dyDescent="0.3">
      <c r="A53" s="48" t="s">
        <v>726</v>
      </c>
      <c r="B53" s="4"/>
      <c r="C53" s="118"/>
      <c r="D53" s="118"/>
      <c r="E53" s="118"/>
      <c r="F53" s="118"/>
      <c r="G53" s="118"/>
    </row>
    <row r="54" spans="1:8" ht="16.5" x14ac:dyDescent="0.3">
      <c r="A54" s="48" t="s">
        <v>727</v>
      </c>
      <c r="B54" s="4"/>
      <c r="C54" s="118"/>
      <c r="D54" s="118"/>
      <c r="E54" s="118"/>
      <c r="F54" s="118"/>
      <c r="G54" s="118"/>
    </row>
    <row r="55" spans="1:8" ht="16.5" x14ac:dyDescent="0.3">
      <c r="A55" s="48" t="s">
        <v>728</v>
      </c>
      <c r="B55" s="4"/>
      <c r="C55" s="118"/>
      <c r="D55" s="118"/>
      <c r="E55" s="118"/>
      <c r="F55" s="118"/>
      <c r="G55" s="118"/>
    </row>
    <row r="56" spans="1:8" ht="15.75" x14ac:dyDescent="0.3">
      <c r="A56" s="47" t="s">
        <v>721</v>
      </c>
      <c r="B56" s="4"/>
      <c r="C56" s="118"/>
      <c r="D56" s="118"/>
      <c r="E56" s="118"/>
      <c r="F56" s="118"/>
      <c r="G56" s="118"/>
    </row>
    <row r="57" spans="1:8" ht="15.75" x14ac:dyDescent="0.3">
      <c r="A57" s="4"/>
      <c r="B57" s="4"/>
      <c r="C57" s="118"/>
      <c r="D57" s="118"/>
      <c r="E57" s="118"/>
      <c r="F57" s="118"/>
      <c r="G57" s="118"/>
    </row>
    <row r="58" spans="1:8" ht="45.75" customHeight="1" x14ac:dyDescent="0.25">
      <c r="A58" s="206" t="s">
        <v>729</v>
      </c>
      <c r="B58" s="207"/>
      <c r="C58" s="207"/>
      <c r="D58" s="207"/>
      <c r="E58" s="207"/>
      <c r="F58" s="207"/>
      <c r="G58" s="207"/>
      <c r="H58" s="207"/>
    </row>
    <row r="61" spans="1:8" ht="15.75" x14ac:dyDescent="0.25">
      <c r="A61" s="44" t="s">
        <v>731</v>
      </c>
    </row>
    <row r="62" spans="1:8" ht="15.75" x14ac:dyDescent="0.25">
      <c r="A62" s="48" t="s">
        <v>732</v>
      </c>
    </row>
    <row r="63" spans="1:8" ht="15.75" x14ac:dyDescent="0.25">
      <c r="A63" s="48" t="s">
        <v>733</v>
      </c>
    </row>
    <row r="64" spans="1:8" ht="15.75" x14ac:dyDescent="0.25">
      <c r="A64" s="48" t="s">
        <v>734</v>
      </c>
    </row>
    <row r="65" spans="1:1" x14ac:dyDescent="0.25">
      <c r="A65" s="47" t="s">
        <v>730</v>
      </c>
    </row>
    <row r="66" spans="1:1" ht="15.75" x14ac:dyDescent="0.25">
      <c r="A66" s="48" t="s">
        <v>735</v>
      </c>
    </row>
    <row r="68" spans="1:1" ht="15.75" x14ac:dyDescent="0.25">
      <c r="A68" s="63" t="s">
        <v>758</v>
      </c>
    </row>
    <row r="69" spans="1:1" ht="15.75" x14ac:dyDescent="0.25">
      <c r="A69" s="63" t="s">
        <v>759</v>
      </c>
    </row>
    <row r="70" spans="1:1" ht="15.75" x14ac:dyDescent="0.25">
      <c r="A70" s="64" t="s">
        <v>760</v>
      </c>
    </row>
    <row r="71" spans="1:1" ht="15.75" x14ac:dyDescent="0.25">
      <c r="A71" s="64" t="s">
        <v>761</v>
      </c>
    </row>
    <row r="72" spans="1:1" ht="15.75" x14ac:dyDescent="0.25">
      <c r="A72" s="64" t="s">
        <v>762</v>
      </c>
    </row>
    <row r="73" spans="1:1" ht="15.75" x14ac:dyDescent="0.25">
      <c r="A73" s="64" t="s">
        <v>763</v>
      </c>
    </row>
    <row r="74" spans="1:1" ht="15.75" x14ac:dyDescent="0.25">
      <c r="A74" s="64" t="s">
        <v>764</v>
      </c>
    </row>
    <row r="75" spans="1:1" ht="15.75" x14ac:dyDescent="0.25">
      <c r="A75" s="64" t="s">
        <v>765</v>
      </c>
    </row>
  </sheetData>
  <mergeCells count="5">
    <mergeCell ref="A58:H58"/>
    <mergeCell ref="A1:I1"/>
    <mergeCell ref="A3:I3"/>
    <mergeCell ref="A4:I4"/>
    <mergeCell ref="A2:I2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4"/>
  <sheetViews>
    <sheetView zoomScaleNormal="100" workbookViewId="0">
      <selection activeCell="A2" sqref="A2:B2"/>
    </sheetView>
  </sheetViews>
  <sheetFormatPr defaultRowHeight="15.75" x14ac:dyDescent="0.3"/>
  <cols>
    <col min="1" max="1" width="83.28515625" customWidth="1"/>
    <col min="2" max="2" width="14.5703125" style="118" customWidth="1"/>
  </cols>
  <sheetData>
    <row r="1" spans="1:5" ht="18" x14ac:dyDescent="0.25">
      <c r="A1" s="189" t="s">
        <v>867</v>
      </c>
      <c r="B1" s="189"/>
      <c r="C1" s="136"/>
    </row>
    <row r="2" spans="1:5" ht="18.75" x14ac:dyDescent="0.3">
      <c r="A2" s="222" t="s">
        <v>877</v>
      </c>
      <c r="B2" s="222"/>
      <c r="C2" s="136"/>
    </row>
    <row r="3" spans="1:5" ht="27" customHeight="1" x14ac:dyDescent="0.25">
      <c r="A3" s="192" t="s">
        <v>865</v>
      </c>
      <c r="B3" s="192"/>
      <c r="C3" s="219"/>
    </row>
    <row r="4" spans="1:5" ht="71.25" customHeight="1" x14ac:dyDescent="0.25">
      <c r="A4" s="190" t="s">
        <v>848</v>
      </c>
      <c r="B4" s="190"/>
      <c r="C4" s="220"/>
      <c r="D4" s="54"/>
      <c r="E4" s="54"/>
    </row>
    <row r="5" spans="1:5" ht="24" customHeight="1" x14ac:dyDescent="0.25">
      <c r="A5" s="51"/>
      <c r="B5" s="143"/>
      <c r="C5" s="54"/>
      <c r="D5" s="54"/>
      <c r="E5" s="54"/>
    </row>
    <row r="6" spans="1:5" ht="22.5" customHeight="1" x14ac:dyDescent="0.3">
      <c r="A6" s="4" t="s">
        <v>737</v>
      </c>
    </row>
    <row r="7" spans="1:5" x14ac:dyDescent="0.25">
      <c r="A7" s="162" t="s">
        <v>860</v>
      </c>
      <c r="B7" s="127" t="s">
        <v>769</v>
      </c>
    </row>
    <row r="8" spans="1:5" x14ac:dyDescent="0.3">
      <c r="A8" s="34" t="s">
        <v>129</v>
      </c>
      <c r="B8" s="119"/>
    </row>
    <row r="9" spans="1:5" x14ac:dyDescent="0.3">
      <c r="A9" s="55" t="s">
        <v>130</v>
      </c>
      <c r="B9" s="119"/>
    </row>
    <row r="10" spans="1:5" x14ac:dyDescent="0.3">
      <c r="A10" s="34" t="s">
        <v>131</v>
      </c>
      <c r="B10" s="119"/>
    </row>
    <row r="11" spans="1:5" x14ac:dyDescent="0.3">
      <c r="A11" s="34" t="s">
        <v>132</v>
      </c>
      <c r="B11" s="119"/>
    </row>
    <row r="12" spans="1:5" x14ac:dyDescent="0.3">
      <c r="A12" s="34" t="s">
        <v>133</v>
      </c>
      <c r="B12" s="119"/>
    </row>
    <row r="13" spans="1:5" x14ac:dyDescent="0.3">
      <c r="A13" s="34" t="s">
        <v>134</v>
      </c>
      <c r="B13" s="119"/>
    </row>
    <row r="14" spans="1:5" x14ac:dyDescent="0.3">
      <c r="A14" s="34" t="s">
        <v>135</v>
      </c>
      <c r="B14" s="119"/>
    </row>
    <row r="15" spans="1:5" x14ac:dyDescent="0.3">
      <c r="A15" s="34" t="s">
        <v>136</v>
      </c>
      <c r="B15" s="119"/>
    </row>
    <row r="16" spans="1:5" x14ac:dyDescent="0.3">
      <c r="A16" s="89" t="s">
        <v>745</v>
      </c>
      <c r="B16" s="122">
        <f>SUM(B10:B15)</f>
        <v>0</v>
      </c>
    </row>
    <row r="17" spans="1:2" ht="30" x14ac:dyDescent="0.3">
      <c r="A17" s="56" t="s">
        <v>738</v>
      </c>
      <c r="B17" s="119"/>
    </row>
    <row r="18" spans="1:2" ht="30" x14ac:dyDescent="0.3">
      <c r="A18" s="56" t="s">
        <v>739</v>
      </c>
      <c r="B18" s="119"/>
    </row>
    <row r="19" spans="1:2" x14ac:dyDescent="0.3">
      <c r="A19" s="57" t="s">
        <v>740</v>
      </c>
      <c r="B19" s="119"/>
    </row>
    <row r="20" spans="1:2" x14ac:dyDescent="0.3">
      <c r="A20" s="57" t="s">
        <v>741</v>
      </c>
      <c r="B20" s="119"/>
    </row>
    <row r="21" spans="1:2" x14ac:dyDescent="0.3">
      <c r="A21" s="34" t="s">
        <v>743</v>
      </c>
      <c r="B21" s="119"/>
    </row>
    <row r="22" spans="1:2" x14ac:dyDescent="0.3">
      <c r="A22" s="37" t="s">
        <v>742</v>
      </c>
      <c r="B22" s="119"/>
    </row>
    <row r="23" spans="1:2" ht="31.5" x14ac:dyDescent="0.3">
      <c r="A23" s="58" t="s">
        <v>744</v>
      </c>
      <c r="B23" s="119"/>
    </row>
    <row r="24" spans="1:2" ht="16.5" x14ac:dyDescent="0.3">
      <c r="A24" s="86" t="s">
        <v>627</v>
      </c>
      <c r="B24" s="122">
        <f>SUM(B17:B23)</f>
        <v>0</v>
      </c>
    </row>
    <row r="27" spans="1:2" ht="15" x14ac:dyDescent="0.25">
      <c r="B27"/>
    </row>
    <row r="28" spans="1:2" ht="15" x14ac:dyDescent="0.25">
      <c r="B28"/>
    </row>
    <row r="29" spans="1:2" ht="15" x14ac:dyDescent="0.25">
      <c r="B29"/>
    </row>
    <row r="30" spans="1:2" ht="15" x14ac:dyDescent="0.25">
      <c r="B30"/>
    </row>
    <row r="31" spans="1:2" ht="15" x14ac:dyDescent="0.25">
      <c r="B31"/>
    </row>
    <row r="32" spans="1:2" ht="15" x14ac:dyDescent="0.25">
      <c r="B32"/>
    </row>
    <row r="33" spans="2:2" ht="15" x14ac:dyDescent="0.25">
      <c r="B33"/>
    </row>
    <row r="34" spans="2:2" ht="15" x14ac:dyDescent="0.25">
      <c r="B34"/>
    </row>
    <row r="35" spans="2:2" ht="15" x14ac:dyDescent="0.25">
      <c r="B35"/>
    </row>
    <row r="36" spans="2:2" ht="15" x14ac:dyDescent="0.25">
      <c r="B36"/>
    </row>
    <row r="37" spans="2:2" ht="15" x14ac:dyDescent="0.25">
      <c r="B37"/>
    </row>
    <row r="38" spans="2:2" ht="15" x14ac:dyDescent="0.25">
      <c r="B38"/>
    </row>
    <row r="39" spans="2:2" ht="15" x14ac:dyDescent="0.25">
      <c r="B39"/>
    </row>
    <row r="40" spans="2:2" ht="15" x14ac:dyDescent="0.25">
      <c r="B40"/>
    </row>
    <row r="41" spans="2:2" ht="15" x14ac:dyDescent="0.25">
      <c r="B41"/>
    </row>
    <row r="42" spans="2:2" ht="15" x14ac:dyDescent="0.25">
      <c r="B42"/>
    </row>
    <row r="43" spans="2:2" ht="15" x14ac:dyDescent="0.25">
      <c r="B43"/>
    </row>
    <row r="44" spans="2:2" ht="15" x14ac:dyDescent="0.25">
      <c r="B44"/>
    </row>
  </sheetData>
  <mergeCells count="4">
    <mergeCell ref="A3:B3"/>
    <mergeCell ref="A4:B4"/>
    <mergeCell ref="A1:B1"/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20</vt:i4>
      </vt:variant>
    </vt:vector>
  </HeadingPairs>
  <TitlesOfParts>
    <vt:vector size="38" baseType="lpstr">
      <vt:lpstr>1. tábla kiemelt ei</vt:lpstr>
      <vt:lpstr>2. tábla kiadások</vt:lpstr>
      <vt:lpstr>3. tábla bevételek</vt:lpstr>
      <vt:lpstr>4. tábla létszám</vt:lpstr>
      <vt:lpstr>5. táblaberuházások felújítások</vt:lpstr>
      <vt:lpstr>6. tábla tartalékok</vt:lpstr>
      <vt:lpstr>7. tábla stabilitási 1</vt:lpstr>
      <vt:lpstr>8. tábla stabilitási 2</vt:lpstr>
      <vt:lpstr>9. tábla EU projektek</vt:lpstr>
      <vt:lpstr>10. tábla hitelek</vt:lpstr>
      <vt:lpstr>11. tábla finanszírozás</vt:lpstr>
      <vt:lpstr>12. tábla szociális kiadások</vt:lpstr>
      <vt:lpstr>13. tábla átadott</vt:lpstr>
      <vt:lpstr>14. tábla átvett</vt:lpstr>
      <vt:lpstr>15. tábla helyi adók</vt:lpstr>
      <vt:lpstr>16. tábla pénzmaradvány kimut.</vt:lpstr>
      <vt:lpstr>17. tábla eredménykimut. önkorm</vt:lpstr>
      <vt:lpstr>18. tábla vagyonmérleg önkorm</vt:lpstr>
      <vt:lpstr>'8. tábla stabilitási 2'!foot_4_place</vt:lpstr>
      <vt:lpstr>'8. tábla stabilitási 2'!foot_53_place</vt:lpstr>
      <vt:lpstr>'1. tábla kiemelt ei'!Nyomtatási_terület</vt:lpstr>
      <vt:lpstr>'10. tábla hitelek'!Nyomtatási_terület</vt:lpstr>
      <vt:lpstr>'11. tábla finanszírozás'!Nyomtatási_terület</vt:lpstr>
      <vt:lpstr>'12. tábla szociális kiadások'!Nyomtatási_terület</vt:lpstr>
      <vt:lpstr>'13. tábla átadott'!Nyomtatási_terület</vt:lpstr>
      <vt:lpstr>'14. tábla átvett'!Nyomtatási_terület</vt:lpstr>
      <vt:lpstr>'15. tábla helyi adók'!Nyomtatási_terület</vt:lpstr>
      <vt:lpstr>'16. tábla pénzmaradvány kimut.'!Nyomtatási_terület</vt:lpstr>
      <vt:lpstr>'17. tábla eredménykimut. önkorm'!Nyomtatási_terület</vt:lpstr>
      <vt:lpstr>'18. tábla vagyonmérleg önkorm'!Nyomtatási_terület</vt:lpstr>
      <vt:lpstr>'2. tábla kiadások'!Nyomtatási_terület</vt:lpstr>
      <vt:lpstr>'3. tábla bevételek'!Nyomtatási_terület</vt:lpstr>
      <vt:lpstr>'4. tábla létszám'!Nyomtatási_terület</vt:lpstr>
      <vt:lpstr>'5. táblaberuházások felújítások'!Nyomtatási_terület</vt:lpstr>
      <vt:lpstr>'6. tábla tartalékok'!Nyomtatási_terület</vt:lpstr>
      <vt:lpstr>'7. tábla stabilitási 1'!Nyomtatási_terület</vt:lpstr>
      <vt:lpstr>'8. tábla stabilitási 2'!Nyomtatási_terület</vt:lpstr>
      <vt:lpstr>'9. tábla EU projektek'!Nyomtatási_terület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Windows-felhasználó</cp:lastModifiedBy>
  <cp:lastPrinted>2021-05-26T12:24:14Z</cp:lastPrinted>
  <dcterms:created xsi:type="dcterms:W3CDTF">2014-01-03T21:48:14Z</dcterms:created>
  <dcterms:modified xsi:type="dcterms:W3CDTF">2021-05-27T13:19:46Z</dcterms:modified>
</cp:coreProperties>
</file>