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állami támogatások részletezése" sheetId="1" r:id="rId1"/>
  </sheets>
  <definedNames>
    <definedName name="_xlnm.Print_Area" localSheetId="0">'állami támogatások részletezése'!$A$1:$D$7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124" i="1"/>
  <c r="K123" i="1"/>
  <c r="J117" i="1"/>
  <c r="I117" i="1"/>
  <c r="H117" i="1"/>
  <c r="G117" i="1"/>
  <c r="F117" i="1"/>
  <c r="E117" i="1"/>
  <c r="D117" i="1"/>
  <c r="C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117" i="1" s="1"/>
  <c r="J94" i="1"/>
  <c r="I94" i="1"/>
  <c r="H94" i="1"/>
  <c r="G94" i="1"/>
  <c r="F94" i="1"/>
  <c r="E94" i="1"/>
  <c r="D94" i="1"/>
  <c r="C94" i="1"/>
  <c r="K94" i="1" s="1"/>
  <c r="K93" i="1"/>
  <c r="K92" i="1"/>
  <c r="K91" i="1"/>
  <c r="H88" i="1"/>
  <c r="K88" i="1" s="1"/>
  <c r="K87" i="1"/>
  <c r="K86" i="1"/>
  <c r="K85" i="1"/>
  <c r="K84" i="1"/>
  <c r="K83" i="1"/>
  <c r="K82" i="1"/>
  <c r="K81" i="1"/>
  <c r="K80" i="1"/>
  <c r="K79" i="1"/>
  <c r="K78" i="1"/>
  <c r="K77" i="1"/>
  <c r="K76" i="1"/>
  <c r="J73" i="1"/>
  <c r="I73" i="1"/>
  <c r="H73" i="1"/>
  <c r="G73" i="1"/>
  <c r="F73" i="1"/>
  <c r="E73" i="1"/>
  <c r="D73" i="1"/>
  <c r="C73" i="1"/>
  <c r="K73" i="1" s="1"/>
  <c r="K72" i="1"/>
  <c r="K71" i="1"/>
  <c r="K70" i="1"/>
  <c r="K69" i="1"/>
  <c r="K68" i="1"/>
  <c r="K67" i="1"/>
  <c r="K66" i="1"/>
  <c r="K65" i="1"/>
  <c r="K64" i="1"/>
  <c r="K63" i="1"/>
  <c r="K62" i="1"/>
  <c r="K61" i="1"/>
  <c r="J59" i="1"/>
  <c r="I59" i="1"/>
  <c r="I121" i="1" s="1"/>
  <c r="H59" i="1"/>
  <c r="G59" i="1"/>
  <c r="F59" i="1"/>
  <c r="E59" i="1"/>
  <c r="E121" i="1" s="1"/>
  <c r="D59" i="1"/>
  <c r="C59" i="1"/>
  <c r="K59" i="1" s="1"/>
  <c r="K58" i="1"/>
  <c r="K57" i="1"/>
  <c r="K56" i="1"/>
  <c r="K55" i="1"/>
  <c r="K54" i="1"/>
  <c r="K53" i="1"/>
  <c r="K52" i="1"/>
  <c r="K51" i="1"/>
  <c r="K50" i="1"/>
  <c r="K49" i="1"/>
  <c r="K48" i="1"/>
  <c r="K47" i="1"/>
  <c r="J44" i="1"/>
  <c r="I44" i="1"/>
  <c r="H44" i="1"/>
  <c r="G44" i="1"/>
  <c r="G121" i="1" s="1"/>
  <c r="F44" i="1"/>
  <c r="F121" i="1" s="1"/>
  <c r="E44" i="1"/>
  <c r="D44" i="1"/>
  <c r="D121" i="1" s="1"/>
  <c r="C44" i="1"/>
  <c r="K44" i="1" s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H28" i="1"/>
  <c r="H121" i="1" s="1"/>
  <c r="K27" i="1"/>
  <c r="K26" i="1"/>
  <c r="K25" i="1"/>
  <c r="K24" i="1"/>
  <c r="K23" i="1"/>
  <c r="K22" i="1"/>
  <c r="K21" i="1"/>
  <c r="K20" i="1"/>
  <c r="K19" i="1"/>
  <c r="K18" i="1"/>
  <c r="K17" i="1"/>
  <c r="K16" i="1"/>
  <c r="J13" i="1"/>
  <c r="J128" i="1" s="1"/>
  <c r="I13" i="1"/>
  <c r="K12" i="1"/>
  <c r="H10" i="1"/>
  <c r="H13" i="1" s="1"/>
  <c r="H128" i="1" s="1"/>
  <c r="G10" i="1"/>
  <c r="G13" i="1" s="1"/>
  <c r="G128" i="1" s="1"/>
  <c r="F10" i="1"/>
  <c r="F13" i="1" s="1"/>
  <c r="F128" i="1" s="1"/>
  <c r="E10" i="1"/>
  <c r="E13" i="1" s="1"/>
  <c r="D10" i="1"/>
  <c r="D13" i="1" s="1"/>
  <c r="C10" i="1"/>
  <c r="C13" i="1" s="1"/>
  <c r="K9" i="1"/>
  <c r="K8" i="1"/>
  <c r="D128" i="1" l="1"/>
  <c r="E128" i="1"/>
  <c r="I128" i="1"/>
  <c r="K13" i="1"/>
  <c r="K10" i="1"/>
  <c r="K28" i="1"/>
  <c r="C121" i="1"/>
  <c r="K121" i="1" s="1"/>
  <c r="C128" i="1" l="1"/>
  <c r="K128" i="1" s="1"/>
</calcChain>
</file>

<file path=xl/sharedStrings.xml><?xml version="1.0" encoding="utf-8"?>
<sst xmlns="http://schemas.openxmlformats.org/spreadsheetml/2006/main" count="132" uniqueCount="104">
  <si>
    <t>Vasvár Város Önkormányzata 2020. évi zárszámadása</t>
  </si>
  <si>
    <t>Költségvetési támogatások</t>
  </si>
  <si>
    <t>2020. év</t>
  </si>
  <si>
    <t>02. űrlap 9. sor</t>
  </si>
  <si>
    <t xml:space="preserve"> 15. számú melléklet (adatok forintban)</t>
  </si>
  <si>
    <t>Dátum</t>
  </si>
  <si>
    <t>Feladat megnevezése</t>
  </si>
  <si>
    <t>általános</t>
  </si>
  <si>
    <t>köznevelési</t>
  </si>
  <si>
    <t>szociális</t>
  </si>
  <si>
    <t>bölcsődei</t>
  </si>
  <si>
    <t>gyermek étkeztetési</t>
  </si>
  <si>
    <t>kulturális</t>
  </si>
  <si>
    <t>kiegészítő</t>
  </si>
  <si>
    <t>visszatérülések</t>
  </si>
  <si>
    <t>rovatok</t>
  </si>
  <si>
    <t>091113</t>
  </si>
  <si>
    <t>091123</t>
  </si>
  <si>
    <t>091133</t>
  </si>
  <si>
    <t>091143</t>
  </si>
  <si>
    <t>091153</t>
  </si>
  <si>
    <t>091163</t>
  </si>
  <si>
    <t>összesen</t>
  </si>
  <si>
    <t>B111</t>
  </si>
  <si>
    <t>B112</t>
  </si>
  <si>
    <t>B113/1</t>
  </si>
  <si>
    <t>B113/2</t>
  </si>
  <si>
    <t>B114</t>
  </si>
  <si>
    <t>B115</t>
  </si>
  <si>
    <t>B116</t>
  </si>
  <si>
    <t>szoc.kp.</t>
  </si>
  <si>
    <t>bölcsőde</t>
  </si>
  <si>
    <t>étkeztetés</t>
  </si>
  <si>
    <t xml:space="preserve">ebr42 meglapozó felmérés </t>
  </si>
  <si>
    <t>múzeumi fa.ellátása</t>
  </si>
  <si>
    <t>eredeti előirányzat 02 űrlap 9.sor</t>
  </si>
  <si>
    <t>ebr42 kiegészítő felmérés</t>
  </si>
  <si>
    <t>kulturális fa.kiegészítő támogatása</t>
  </si>
  <si>
    <t>összesen (eredetiből)</t>
  </si>
  <si>
    <t>00. havi előleg (4%)</t>
  </si>
  <si>
    <t>2020.01. hónap (8%)</t>
  </si>
  <si>
    <t>2020.02. hónap (8%)</t>
  </si>
  <si>
    <t>2020.03. hónap (8%)</t>
  </si>
  <si>
    <t>2020.04. hónap (8%)</t>
  </si>
  <si>
    <t>2020.05. hónap (8%)</t>
  </si>
  <si>
    <t>2020.06. hónap (8%)</t>
  </si>
  <si>
    <t>2020.07. hónap (8%)</t>
  </si>
  <si>
    <t>2020.08. hónap (8%)</t>
  </si>
  <si>
    <t>2020.09. hónap (8%)</t>
  </si>
  <si>
    <t>2020.10. hónap (8%)</t>
  </si>
  <si>
    <t>2020.11. hónap (8%)</t>
  </si>
  <si>
    <t>2020.12.hónap (8%)</t>
  </si>
  <si>
    <t>kompenzáció (január)</t>
  </si>
  <si>
    <t>kompenzáció (febuár)</t>
  </si>
  <si>
    <t>kompenzáció (március)</t>
  </si>
  <si>
    <t>kompenzáció (április)</t>
  </si>
  <si>
    <t>kompenzáció (május)</t>
  </si>
  <si>
    <t>kompenzáció (június)</t>
  </si>
  <si>
    <t>kompenzáció (július)</t>
  </si>
  <si>
    <t>kompenzáció (augusztus)</t>
  </si>
  <si>
    <t>kompenzáció (szeptember)</t>
  </si>
  <si>
    <t>kompenzáció (október)</t>
  </si>
  <si>
    <t>kompenzáció (november)</t>
  </si>
  <si>
    <t>kompenzáció (december)</t>
  </si>
  <si>
    <t>1. összesen (módosítások+)</t>
  </si>
  <si>
    <t>szoc.ág.pótlék (január)</t>
  </si>
  <si>
    <t>szoc.ág.pótlék (február)</t>
  </si>
  <si>
    <t>szoc.ág.pótlék (március)</t>
  </si>
  <si>
    <t>szoc.ág.pótlék (április)</t>
  </si>
  <si>
    <t>szoc.ág.pótlék (május)</t>
  </si>
  <si>
    <t>szoc.ág.pótlék (június)</t>
  </si>
  <si>
    <t>szoc.ág.pótlék (július)</t>
  </si>
  <si>
    <t>szoc.ág.pótlék (augusztus)</t>
  </si>
  <si>
    <t>szoc.ág.pótlék (szeptember)</t>
  </si>
  <si>
    <t>szoc.ág.pótlék (október)</t>
  </si>
  <si>
    <t>szoc.ág.pótlék (november)</t>
  </si>
  <si>
    <t>szoc.ág.pótlék (december)</t>
  </si>
  <si>
    <t>2. összesen (módosítások+)</t>
  </si>
  <si>
    <t>kulturális illetménypótlék (január)</t>
  </si>
  <si>
    <t>kulturális illetménypótlék (február)</t>
  </si>
  <si>
    <t>kulturális illetménypótlék (március)</t>
  </si>
  <si>
    <t>kulturális illetménypótlék (április)</t>
  </si>
  <si>
    <t>kulturális illetménypótlék (május)</t>
  </si>
  <si>
    <t>kulturális illetménypótlék (június)</t>
  </si>
  <si>
    <t>kulturális illetménypótlék (július)</t>
  </si>
  <si>
    <t>kulturális illetménypótlék (augusztus)</t>
  </si>
  <si>
    <t>kulturális illetménypótlék (szeptember)</t>
  </si>
  <si>
    <t>kulturális illetménypótlék (október)</t>
  </si>
  <si>
    <t>kulturális illetménypótlék (november)</t>
  </si>
  <si>
    <t>kulturális illetménypótlék (december)</t>
  </si>
  <si>
    <t>3. összesen (módosítások+)</t>
  </si>
  <si>
    <t>kulturális fa.kiegészítő támogatás (könyvtár érdekeltségnövelő)</t>
  </si>
  <si>
    <t>szociális célú tűzelőanyag vás.támogatása</t>
  </si>
  <si>
    <t>összesen (bank)</t>
  </si>
  <si>
    <t xml:space="preserve">májusi felmérés </t>
  </si>
  <si>
    <t>kigészítő támogatás</t>
  </si>
  <si>
    <t>bölcsödei kiegészítő</t>
  </si>
  <si>
    <t>kiegészítő támogatás</t>
  </si>
  <si>
    <t>októberi felmérés</t>
  </si>
  <si>
    <t>korrekciók</t>
  </si>
  <si>
    <t>teljesítés összesen (02. űrlap)</t>
  </si>
  <si>
    <t>májusi felmérés ei.</t>
  </si>
  <si>
    <t>támogatás ei.</t>
  </si>
  <si>
    <t xml:space="preserve">módosított előirányzat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</si>
</sst>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indexed="8"/>
      <name val="Bookman Old Style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14" fontId="3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14" fontId="3" fillId="0" borderId="3" xfId="0" applyNumberFormat="1" applyFont="1" applyFill="1" applyBorder="1"/>
    <xf numFmtId="14" fontId="5" fillId="0" borderId="3" xfId="0" applyNumberFormat="1" applyFont="1" applyFill="1" applyBorder="1"/>
    <xf numFmtId="0" fontId="6" fillId="0" borderId="3" xfId="0" applyFont="1" applyFill="1" applyBorder="1"/>
    <xf numFmtId="3" fontId="7" fillId="0" borderId="3" xfId="0" applyNumberFormat="1" applyFont="1" applyFill="1" applyBorder="1"/>
    <xf numFmtId="0" fontId="8" fillId="0" borderId="3" xfId="0" applyFont="1" applyFill="1" applyBorder="1" applyAlignment="1">
      <alignment wrapText="1"/>
    </xf>
    <xf numFmtId="3" fontId="9" fillId="0" borderId="3" xfId="0" applyNumberFormat="1" applyFont="1" applyFill="1" applyBorder="1"/>
    <xf numFmtId="3" fontId="9" fillId="2" borderId="3" xfId="0" applyNumberFormat="1" applyFont="1" applyFill="1" applyBorder="1"/>
    <xf numFmtId="3" fontId="3" fillId="2" borderId="3" xfId="0" applyNumberFormat="1" applyFont="1" applyFill="1" applyBorder="1"/>
    <xf numFmtId="0" fontId="5" fillId="0" borderId="3" xfId="0" applyFont="1" applyFill="1" applyBorder="1" applyAlignment="1">
      <alignment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4" fontId="6" fillId="0" borderId="3" xfId="0" applyNumberFormat="1" applyFont="1" applyFill="1" applyBorder="1"/>
    <xf numFmtId="3" fontId="11" fillId="0" borderId="3" xfId="0" applyNumberFormat="1" applyFont="1" applyFill="1" applyBorder="1"/>
    <xf numFmtId="3" fontId="10" fillId="2" borderId="3" xfId="0" applyNumberFormat="1" applyFont="1" applyFill="1" applyBorder="1"/>
    <xf numFmtId="14" fontId="12" fillId="0" borderId="3" xfId="0" applyNumberFormat="1" applyFont="1" applyFill="1" applyBorder="1" applyAlignment="1">
      <alignment horizontal="right"/>
    </xf>
    <xf numFmtId="0" fontId="12" fillId="0" borderId="3" xfId="0" applyFont="1" applyFill="1" applyBorder="1"/>
    <xf numFmtId="3" fontId="12" fillId="0" borderId="3" xfId="0" applyNumberFormat="1" applyFont="1" applyFill="1" applyBorder="1"/>
    <xf numFmtId="14" fontId="10" fillId="0" borderId="3" xfId="0" applyNumberFormat="1" applyFont="1" applyFill="1" applyBorder="1"/>
    <xf numFmtId="3" fontId="13" fillId="0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topLeftCell="A94" workbookViewId="0">
      <selection activeCell="G130" sqref="G130"/>
    </sheetView>
  </sheetViews>
  <sheetFormatPr defaultRowHeight="15" x14ac:dyDescent="0.25"/>
  <cols>
    <col min="1" max="1" width="23.42578125" customWidth="1"/>
    <col min="2" max="2" width="44.140625" customWidth="1"/>
    <col min="3" max="3" width="14.7109375" customWidth="1"/>
    <col min="4" max="4" width="12.28515625" customWidth="1"/>
    <col min="5" max="5" width="19.7109375" customWidth="1"/>
    <col min="6" max="6" width="17.140625" customWidth="1"/>
    <col min="7" max="7" width="22.140625" customWidth="1"/>
    <col min="8" max="8" width="15.5703125" customWidth="1"/>
    <col min="9" max="9" width="11" customWidth="1"/>
    <col min="10" max="10" width="15.42578125" customWidth="1"/>
    <col min="11" max="11" width="16.7109375" customWidth="1"/>
  </cols>
  <sheetData>
    <row r="1" spans="1:1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5" customFormat="1" ht="15" customHeight="1" x14ac:dyDescent="0.25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</row>
    <row r="4" spans="1:11" s="5" customFormat="1" ht="15" customHeight="1" x14ac:dyDescent="0.25">
      <c r="A4" s="6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/>
    </row>
    <row r="5" spans="1:11" s="11" customFormat="1" ht="15" customHeight="1" x14ac:dyDescent="0.25">
      <c r="A5" s="7"/>
      <c r="B5" s="8" t="s">
        <v>15</v>
      </c>
      <c r="C5" s="9" t="s">
        <v>16</v>
      </c>
      <c r="D5" s="9" t="s">
        <v>17</v>
      </c>
      <c r="E5" s="10" t="s">
        <v>18</v>
      </c>
      <c r="F5" s="10"/>
      <c r="G5" s="10"/>
      <c r="H5" s="9" t="s">
        <v>19</v>
      </c>
      <c r="I5" s="9" t="s">
        <v>20</v>
      </c>
      <c r="J5" s="9" t="s">
        <v>21</v>
      </c>
      <c r="K5" s="8" t="s">
        <v>22</v>
      </c>
    </row>
    <row r="6" spans="1:11" s="11" customFormat="1" ht="25.5" customHeight="1" x14ac:dyDescent="0.25">
      <c r="A6" s="7"/>
      <c r="B6" s="8"/>
      <c r="C6" s="12" t="s">
        <v>23</v>
      </c>
      <c r="D6" s="12" t="s">
        <v>24</v>
      </c>
      <c r="E6" s="13" t="s">
        <v>25</v>
      </c>
      <c r="F6" s="13"/>
      <c r="G6" s="12" t="s">
        <v>26</v>
      </c>
      <c r="H6" s="12" t="s">
        <v>27</v>
      </c>
      <c r="I6" s="12" t="s">
        <v>28</v>
      </c>
      <c r="J6" s="12" t="s">
        <v>29</v>
      </c>
      <c r="K6" s="8"/>
    </row>
    <row r="7" spans="1:11" ht="15.75" x14ac:dyDescent="0.25">
      <c r="A7" s="14"/>
      <c r="B7" s="6"/>
      <c r="C7" s="15"/>
      <c r="D7" s="15"/>
      <c r="E7" s="16" t="s">
        <v>30</v>
      </c>
      <c r="F7" s="16" t="s">
        <v>31</v>
      </c>
      <c r="G7" s="17" t="s">
        <v>32</v>
      </c>
      <c r="H7" s="15"/>
      <c r="I7" s="15"/>
      <c r="J7" s="15"/>
      <c r="K7" s="6"/>
    </row>
    <row r="8" spans="1:11" ht="15.75" x14ac:dyDescent="0.25">
      <c r="A8" s="18">
        <v>43831</v>
      </c>
      <c r="B8" s="15" t="s">
        <v>33</v>
      </c>
      <c r="C8" s="19">
        <v>46919697</v>
      </c>
      <c r="D8" s="19">
        <v>73005330</v>
      </c>
      <c r="E8" s="19">
        <v>83894241</v>
      </c>
      <c r="F8" s="19">
        <v>13415000</v>
      </c>
      <c r="G8" s="19">
        <v>30073957</v>
      </c>
      <c r="H8" s="20">
        <v>5177889</v>
      </c>
      <c r="I8" s="19"/>
      <c r="J8" s="19"/>
      <c r="K8" s="19">
        <f>SUM(C8:J8)</f>
        <v>252486114</v>
      </c>
    </row>
    <row r="9" spans="1:11" ht="15.75" x14ac:dyDescent="0.25">
      <c r="A9" s="18"/>
      <c r="B9" s="15" t="s">
        <v>34</v>
      </c>
      <c r="C9" s="19"/>
      <c r="D9" s="19"/>
      <c r="E9" s="19"/>
      <c r="F9" s="19"/>
      <c r="G9" s="19"/>
      <c r="H9" s="19">
        <v>9827000</v>
      </c>
      <c r="I9" s="19"/>
      <c r="J9" s="19"/>
      <c r="K9" s="19">
        <f>SUM(C9:J9)</f>
        <v>9827000</v>
      </c>
    </row>
    <row r="10" spans="1:11" ht="15.75" x14ac:dyDescent="0.25">
      <c r="A10" s="18"/>
      <c r="B10" s="21" t="s">
        <v>35</v>
      </c>
      <c r="C10" s="19">
        <f t="shared" ref="C10:H10" si="0">SUM(C8:C9)</f>
        <v>46919697</v>
      </c>
      <c r="D10" s="19">
        <f t="shared" si="0"/>
        <v>73005330</v>
      </c>
      <c r="E10" s="19">
        <f t="shared" si="0"/>
        <v>83894241</v>
      </c>
      <c r="F10" s="19">
        <f t="shared" si="0"/>
        <v>13415000</v>
      </c>
      <c r="G10" s="19">
        <f t="shared" si="0"/>
        <v>30073957</v>
      </c>
      <c r="H10" s="19">
        <f t="shared" si="0"/>
        <v>15004889</v>
      </c>
      <c r="I10" s="19"/>
      <c r="J10" s="19"/>
      <c r="K10" s="22">
        <f>SUM(C10:J10)</f>
        <v>262313114</v>
      </c>
    </row>
    <row r="11" spans="1:11" ht="15.75" x14ac:dyDescent="0.25">
      <c r="A11" s="18"/>
      <c r="B11" s="15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.75" x14ac:dyDescent="0.25">
      <c r="A12" s="18"/>
      <c r="B12" s="15" t="s">
        <v>36</v>
      </c>
      <c r="C12" s="19">
        <v>15814600</v>
      </c>
      <c r="D12" s="19"/>
      <c r="E12" s="19">
        <v>-744000</v>
      </c>
      <c r="F12" s="19"/>
      <c r="G12" s="19"/>
      <c r="H12" s="19"/>
      <c r="I12" s="19"/>
      <c r="J12" s="19"/>
      <c r="K12" s="19">
        <f>SUM(C12:J12)</f>
        <v>15070600</v>
      </c>
    </row>
    <row r="13" spans="1:11" ht="15.75" x14ac:dyDescent="0.25">
      <c r="A13" s="18"/>
      <c r="B13" s="15" t="s">
        <v>22</v>
      </c>
      <c r="C13" s="19">
        <f>C10+C12</f>
        <v>62734297</v>
      </c>
      <c r="D13" s="19">
        <f t="shared" ref="D13:J13" si="1">D10+D12</f>
        <v>73005330</v>
      </c>
      <c r="E13" s="19">
        <f t="shared" si="1"/>
        <v>83150241</v>
      </c>
      <c r="F13" s="19">
        <f t="shared" si="1"/>
        <v>13415000</v>
      </c>
      <c r="G13" s="19">
        <f t="shared" si="1"/>
        <v>30073957</v>
      </c>
      <c r="H13" s="19">
        <f t="shared" si="1"/>
        <v>15004889</v>
      </c>
      <c r="I13" s="19">
        <f t="shared" si="1"/>
        <v>0</v>
      </c>
      <c r="J13" s="19">
        <f t="shared" si="1"/>
        <v>0</v>
      </c>
      <c r="K13" s="19">
        <f>SUM(C13:J13)</f>
        <v>277383714</v>
      </c>
    </row>
    <row r="14" spans="1:11" ht="15.75" x14ac:dyDescent="0.25">
      <c r="A14" s="23"/>
      <c r="B14" s="21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.75" x14ac:dyDescent="0.25">
      <c r="A15" s="23"/>
      <c r="B15" s="21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5.75" x14ac:dyDescent="0.25">
      <c r="A16" s="24">
        <v>43861</v>
      </c>
      <c r="B16" s="15" t="s">
        <v>37</v>
      </c>
      <c r="C16" s="19"/>
      <c r="D16" s="19"/>
      <c r="E16" s="19"/>
      <c r="F16" s="19"/>
      <c r="G16" s="19"/>
      <c r="H16" s="19">
        <v>1179240</v>
      </c>
      <c r="I16" s="19"/>
      <c r="J16" s="19"/>
      <c r="K16" s="19">
        <f t="shared" ref="K16:K28" si="2">SUM(C16:J16)</f>
        <v>1179240</v>
      </c>
    </row>
    <row r="17" spans="1:11" ht="15.75" x14ac:dyDescent="0.25">
      <c r="A17" s="24">
        <v>43890</v>
      </c>
      <c r="B17" s="15" t="s">
        <v>37</v>
      </c>
      <c r="C17" s="19"/>
      <c r="D17" s="19"/>
      <c r="E17" s="19"/>
      <c r="F17" s="19"/>
      <c r="G17" s="19"/>
      <c r="H17" s="19">
        <v>786160</v>
      </c>
      <c r="I17" s="19"/>
      <c r="J17" s="19"/>
      <c r="K17" s="19">
        <f t="shared" si="2"/>
        <v>786160</v>
      </c>
    </row>
    <row r="18" spans="1:11" ht="15.75" x14ac:dyDescent="0.25">
      <c r="A18" s="24">
        <v>43921</v>
      </c>
      <c r="B18" s="15" t="s">
        <v>37</v>
      </c>
      <c r="C18" s="19"/>
      <c r="D18" s="19"/>
      <c r="E18" s="19"/>
      <c r="F18" s="19"/>
      <c r="G18" s="19"/>
      <c r="H18" s="19">
        <v>786160</v>
      </c>
      <c r="I18" s="19"/>
      <c r="J18" s="19"/>
      <c r="K18" s="19">
        <f t="shared" si="2"/>
        <v>786160</v>
      </c>
    </row>
    <row r="19" spans="1:11" ht="15.75" x14ac:dyDescent="0.25">
      <c r="A19" s="24">
        <v>43951</v>
      </c>
      <c r="B19" s="15" t="s">
        <v>37</v>
      </c>
      <c r="C19" s="19"/>
      <c r="D19" s="19"/>
      <c r="E19" s="19"/>
      <c r="F19" s="19"/>
      <c r="G19" s="19"/>
      <c r="H19" s="19">
        <v>786160</v>
      </c>
      <c r="I19" s="19"/>
      <c r="J19" s="19"/>
      <c r="K19" s="19">
        <f t="shared" si="2"/>
        <v>786160</v>
      </c>
    </row>
    <row r="20" spans="1:11" ht="15.75" x14ac:dyDescent="0.25">
      <c r="A20" s="24">
        <v>43982</v>
      </c>
      <c r="B20" s="15" t="s">
        <v>37</v>
      </c>
      <c r="C20" s="19"/>
      <c r="D20" s="19"/>
      <c r="E20" s="19"/>
      <c r="F20" s="19"/>
      <c r="G20" s="19"/>
      <c r="H20" s="19">
        <v>786160</v>
      </c>
      <c r="I20" s="19"/>
      <c r="J20" s="19"/>
      <c r="K20" s="19">
        <f t="shared" si="2"/>
        <v>786160</v>
      </c>
    </row>
    <row r="21" spans="1:11" ht="15.75" x14ac:dyDescent="0.25">
      <c r="A21" s="24">
        <v>44012</v>
      </c>
      <c r="B21" s="15" t="s">
        <v>37</v>
      </c>
      <c r="C21" s="19"/>
      <c r="D21" s="19"/>
      <c r="E21" s="19"/>
      <c r="F21" s="19"/>
      <c r="G21" s="19"/>
      <c r="H21" s="19">
        <v>786160</v>
      </c>
      <c r="I21" s="19"/>
      <c r="J21" s="19"/>
      <c r="K21" s="19">
        <f t="shared" si="2"/>
        <v>786160</v>
      </c>
    </row>
    <row r="22" spans="1:11" ht="15.75" x14ac:dyDescent="0.25">
      <c r="A22" s="24">
        <v>44043</v>
      </c>
      <c r="B22" s="15" t="s">
        <v>37</v>
      </c>
      <c r="C22" s="19"/>
      <c r="D22" s="19"/>
      <c r="E22" s="19"/>
      <c r="F22" s="19"/>
      <c r="G22" s="19"/>
      <c r="H22" s="19">
        <v>786160</v>
      </c>
      <c r="I22" s="19"/>
      <c r="J22" s="19"/>
      <c r="K22" s="19">
        <f t="shared" si="2"/>
        <v>786160</v>
      </c>
    </row>
    <row r="23" spans="1:11" ht="15.75" x14ac:dyDescent="0.25">
      <c r="A23" s="24">
        <v>44074</v>
      </c>
      <c r="B23" s="15" t="s">
        <v>37</v>
      </c>
      <c r="C23" s="19"/>
      <c r="D23" s="19"/>
      <c r="E23" s="19"/>
      <c r="F23" s="19"/>
      <c r="G23" s="19"/>
      <c r="H23" s="19">
        <v>786160</v>
      </c>
      <c r="I23" s="19"/>
      <c r="J23" s="19"/>
      <c r="K23" s="19">
        <f t="shared" si="2"/>
        <v>786160</v>
      </c>
    </row>
    <row r="24" spans="1:11" ht="15.75" x14ac:dyDescent="0.25">
      <c r="A24" s="24">
        <v>44104</v>
      </c>
      <c r="B24" s="15" t="s">
        <v>37</v>
      </c>
      <c r="C24" s="19"/>
      <c r="D24" s="19"/>
      <c r="E24" s="19"/>
      <c r="F24" s="19"/>
      <c r="G24" s="19"/>
      <c r="H24" s="19">
        <v>786160</v>
      </c>
      <c r="I24" s="19"/>
      <c r="J24" s="19"/>
      <c r="K24" s="19">
        <f t="shared" si="2"/>
        <v>786160</v>
      </c>
    </row>
    <row r="25" spans="1:11" ht="15.75" x14ac:dyDescent="0.25">
      <c r="A25" s="24">
        <v>44135</v>
      </c>
      <c r="B25" s="15" t="s">
        <v>37</v>
      </c>
      <c r="C25" s="19"/>
      <c r="D25" s="19"/>
      <c r="E25" s="19"/>
      <c r="F25" s="19"/>
      <c r="G25" s="19"/>
      <c r="H25" s="19">
        <v>786160</v>
      </c>
      <c r="I25" s="19"/>
      <c r="J25" s="19"/>
      <c r="K25" s="19">
        <f t="shared" si="2"/>
        <v>786160</v>
      </c>
    </row>
    <row r="26" spans="1:11" ht="15.75" x14ac:dyDescent="0.25">
      <c r="A26" s="24">
        <v>44165</v>
      </c>
      <c r="B26" s="15" t="s">
        <v>37</v>
      </c>
      <c r="C26" s="19"/>
      <c r="D26" s="19"/>
      <c r="E26" s="19"/>
      <c r="F26" s="19"/>
      <c r="G26" s="19"/>
      <c r="H26" s="19">
        <v>786160</v>
      </c>
      <c r="I26" s="19"/>
      <c r="J26" s="19"/>
      <c r="K26" s="19">
        <f t="shared" si="2"/>
        <v>786160</v>
      </c>
    </row>
    <row r="27" spans="1:11" ht="15.75" x14ac:dyDescent="0.25">
      <c r="A27" s="24">
        <v>44196</v>
      </c>
      <c r="B27" s="15" t="s">
        <v>37</v>
      </c>
      <c r="C27" s="19"/>
      <c r="D27" s="19"/>
      <c r="E27" s="19"/>
      <c r="F27" s="19"/>
      <c r="G27" s="19"/>
      <c r="H27" s="19">
        <v>786160</v>
      </c>
      <c r="I27" s="19"/>
      <c r="J27" s="19"/>
      <c r="K27" s="19">
        <f t="shared" si="2"/>
        <v>786160</v>
      </c>
    </row>
    <row r="28" spans="1:11" ht="15.75" x14ac:dyDescent="0.25">
      <c r="A28" s="24"/>
      <c r="B28" s="25" t="s">
        <v>38</v>
      </c>
      <c r="C28" s="22"/>
      <c r="D28" s="22"/>
      <c r="E28" s="22"/>
      <c r="F28" s="22"/>
      <c r="G28" s="22"/>
      <c r="H28" s="22">
        <f>SUM(H16:H27)</f>
        <v>9827000</v>
      </c>
      <c r="I28" s="22"/>
      <c r="J28" s="22"/>
      <c r="K28" s="22">
        <f t="shared" si="2"/>
        <v>9827000</v>
      </c>
    </row>
    <row r="29" spans="1:11" ht="15.75" x14ac:dyDescent="0.25">
      <c r="A29" s="23"/>
      <c r="B29" s="21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75" x14ac:dyDescent="0.25">
      <c r="A30" s="23"/>
      <c r="B30" s="21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75" x14ac:dyDescent="0.25">
      <c r="A31" s="24">
        <v>43831</v>
      </c>
      <c r="B31" s="15" t="s">
        <v>39</v>
      </c>
      <c r="C31" s="19">
        <v>1876788</v>
      </c>
      <c r="D31" s="19">
        <v>2920213</v>
      </c>
      <c r="E31" s="19">
        <v>3355770</v>
      </c>
      <c r="F31" s="19">
        <v>536600</v>
      </c>
      <c r="G31" s="19">
        <v>1202958</v>
      </c>
      <c r="H31" s="19">
        <v>207116</v>
      </c>
      <c r="I31" s="19"/>
      <c r="J31" s="19"/>
      <c r="K31" s="19">
        <f>SUM(C31:J31)</f>
        <v>10099445</v>
      </c>
    </row>
    <row r="32" spans="1:11" ht="15.75" x14ac:dyDescent="0.25">
      <c r="A32" s="24">
        <v>43861</v>
      </c>
      <c r="B32" s="15" t="s">
        <v>40</v>
      </c>
      <c r="C32" s="19">
        <v>3753576</v>
      </c>
      <c r="D32" s="19">
        <v>5840426</v>
      </c>
      <c r="E32" s="19">
        <v>6711539</v>
      </c>
      <c r="F32" s="19">
        <v>1073200</v>
      </c>
      <c r="G32" s="19">
        <v>2405917</v>
      </c>
      <c r="H32" s="19">
        <v>414231</v>
      </c>
      <c r="I32" s="26"/>
      <c r="J32" s="19"/>
      <c r="K32" s="19">
        <f>SUM(C32:J32)</f>
        <v>20198889</v>
      </c>
    </row>
    <row r="33" spans="1:11" ht="15.75" x14ac:dyDescent="0.25">
      <c r="A33" s="24">
        <v>43890</v>
      </c>
      <c r="B33" s="15" t="s">
        <v>41</v>
      </c>
      <c r="C33" s="19">
        <v>3753576</v>
      </c>
      <c r="D33" s="19">
        <v>5840426</v>
      </c>
      <c r="E33" s="19">
        <v>6711539</v>
      </c>
      <c r="F33" s="19">
        <v>1073200</v>
      </c>
      <c r="G33" s="19">
        <v>2405917</v>
      </c>
      <c r="H33" s="19">
        <v>414231</v>
      </c>
      <c r="I33" s="19"/>
      <c r="J33" s="19"/>
      <c r="K33" s="19">
        <f>SUM(C33:J33)</f>
        <v>20198889</v>
      </c>
    </row>
    <row r="34" spans="1:11" ht="15.75" x14ac:dyDescent="0.25">
      <c r="A34" s="24">
        <v>43921</v>
      </c>
      <c r="B34" s="15" t="s">
        <v>42</v>
      </c>
      <c r="C34" s="19">
        <v>8181664</v>
      </c>
      <c r="D34" s="19">
        <v>5840426</v>
      </c>
      <c r="E34" s="19">
        <v>6503219</v>
      </c>
      <c r="F34" s="19">
        <v>1073200</v>
      </c>
      <c r="G34" s="19">
        <v>2405917</v>
      </c>
      <c r="H34" s="19">
        <v>414231</v>
      </c>
      <c r="I34" s="19"/>
      <c r="J34" s="19"/>
      <c r="K34" s="19">
        <f>SUM(C34:J34)</f>
        <v>24418657</v>
      </c>
    </row>
    <row r="35" spans="1:11" ht="15.75" x14ac:dyDescent="0.25">
      <c r="A35" s="24">
        <v>43951</v>
      </c>
      <c r="B35" s="15" t="s">
        <v>43</v>
      </c>
      <c r="C35" s="19">
        <v>5018744</v>
      </c>
      <c r="D35" s="19">
        <v>5840426</v>
      </c>
      <c r="E35" s="19">
        <v>6652019</v>
      </c>
      <c r="F35" s="19">
        <v>1073200</v>
      </c>
      <c r="G35" s="19">
        <v>2405917</v>
      </c>
      <c r="H35" s="19">
        <v>414231</v>
      </c>
      <c r="I35" s="19"/>
      <c r="J35" s="19"/>
      <c r="K35" s="19">
        <f>SUM(C35:J35)</f>
        <v>21404537</v>
      </c>
    </row>
    <row r="36" spans="1:11" ht="15.75" x14ac:dyDescent="0.25">
      <c r="A36" s="24">
        <v>43982</v>
      </c>
      <c r="B36" s="15" t="s">
        <v>44</v>
      </c>
      <c r="C36" s="19">
        <v>5018744</v>
      </c>
      <c r="D36" s="19">
        <v>5840426</v>
      </c>
      <c r="E36" s="19">
        <v>6652019</v>
      </c>
      <c r="F36" s="19">
        <v>1073200</v>
      </c>
      <c r="G36" s="19">
        <v>2405917</v>
      </c>
      <c r="H36" s="19">
        <v>414231</v>
      </c>
      <c r="I36" s="19"/>
      <c r="J36" s="19"/>
      <c r="K36" s="19">
        <f t="shared" ref="K36:K44" si="3">SUM(C36:J36)</f>
        <v>21404537</v>
      </c>
    </row>
    <row r="37" spans="1:11" ht="15.75" x14ac:dyDescent="0.25">
      <c r="A37" s="24">
        <v>44012</v>
      </c>
      <c r="B37" s="15" t="s">
        <v>45</v>
      </c>
      <c r="C37" s="19">
        <v>5018744</v>
      </c>
      <c r="D37" s="19">
        <v>5840426</v>
      </c>
      <c r="E37" s="19">
        <v>6652019</v>
      </c>
      <c r="F37" s="19">
        <v>1073200</v>
      </c>
      <c r="G37" s="19">
        <v>2405917</v>
      </c>
      <c r="H37" s="19">
        <v>414231</v>
      </c>
      <c r="I37" s="19"/>
      <c r="J37" s="19"/>
      <c r="K37" s="19">
        <f t="shared" si="3"/>
        <v>21404537</v>
      </c>
    </row>
    <row r="38" spans="1:11" ht="15.75" x14ac:dyDescent="0.25">
      <c r="A38" s="24">
        <v>44043</v>
      </c>
      <c r="B38" s="15" t="s">
        <v>46</v>
      </c>
      <c r="C38" s="19">
        <v>5018744</v>
      </c>
      <c r="D38" s="19">
        <v>5840426</v>
      </c>
      <c r="E38" s="19">
        <v>6652019</v>
      </c>
      <c r="F38" s="19">
        <v>1073200</v>
      </c>
      <c r="G38" s="19">
        <v>2405917</v>
      </c>
      <c r="H38" s="19">
        <v>414231</v>
      </c>
      <c r="I38" s="19"/>
      <c r="J38" s="19"/>
      <c r="K38" s="19">
        <f t="shared" si="3"/>
        <v>21404537</v>
      </c>
    </row>
    <row r="39" spans="1:11" ht="15.75" x14ac:dyDescent="0.25">
      <c r="A39" s="24">
        <v>44074</v>
      </c>
      <c r="B39" s="15" t="s">
        <v>47</v>
      </c>
      <c r="C39" s="19">
        <v>5018744</v>
      </c>
      <c r="D39" s="19">
        <v>5840426</v>
      </c>
      <c r="E39" s="19">
        <v>6652019</v>
      </c>
      <c r="F39" s="19">
        <v>1073200</v>
      </c>
      <c r="G39" s="19">
        <v>2405917</v>
      </c>
      <c r="H39" s="19">
        <v>414231</v>
      </c>
      <c r="I39" s="19"/>
      <c r="J39" s="19"/>
      <c r="K39" s="19">
        <f t="shared" si="3"/>
        <v>21404537</v>
      </c>
    </row>
    <row r="40" spans="1:11" ht="15.75" x14ac:dyDescent="0.25">
      <c r="A40" s="24">
        <v>44104</v>
      </c>
      <c r="B40" s="15" t="s">
        <v>48</v>
      </c>
      <c r="C40" s="19">
        <v>5018744</v>
      </c>
      <c r="D40" s="19">
        <v>5840426</v>
      </c>
      <c r="E40" s="19">
        <v>6652019</v>
      </c>
      <c r="F40" s="19">
        <v>1073200</v>
      </c>
      <c r="G40" s="19">
        <v>2405917</v>
      </c>
      <c r="H40" s="19">
        <v>414231</v>
      </c>
      <c r="I40" s="19"/>
      <c r="J40" s="19"/>
      <c r="K40" s="19">
        <f t="shared" si="3"/>
        <v>21404537</v>
      </c>
    </row>
    <row r="41" spans="1:11" ht="15.75" x14ac:dyDescent="0.25">
      <c r="A41" s="24">
        <v>44135</v>
      </c>
      <c r="B41" s="15" t="s">
        <v>49</v>
      </c>
      <c r="C41" s="19">
        <v>5018744</v>
      </c>
      <c r="D41" s="19">
        <v>5840426</v>
      </c>
      <c r="E41" s="19">
        <v>6652019</v>
      </c>
      <c r="F41" s="19">
        <v>1073200</v>
      </c>
      <c r="G41" s="19">
        <v>2405917</v>
      </c>
      <c r="H41" s="19">
        <v>414231</v>
      </c>
      <c r="I41" s="19"/>
      <c r="J41" s="19"/>
      <c r="K41" s="19">
        <f t="shared" si="3"/>
        <v>21404537</v>
      </c>
    </row>
    <row r="42" spans="1:11" ht="15.75" x14ac:dyDescent="0.25">
      <c r="A42" s="24">
        <v>44165</v>
      </c>
      <c r="B42" s="15" t="s">
        <v>50</v>
      </c>
      <c r="C42" s="19">
        <v>5018744</v>
      </c>
      <c r="D42" s="19">
        <v>5840426</v>
      </c>
      <c r="E42" s="19">
        <v>6652019</v>
      </c>
      <c r="F42" s="19">
        <v>1073200</v>
      </c>
      <c r="G42" s="19">
        <v>2405917</v>
      </c>
      <c r="H42" s="19">
        <v>414231</v>
      </c>
      <c r="I42" s="19"/>
      <c r="J42" s="19"/>
      <c r="K42" s="19">
        <f t="shared" si="3"/>
        <v>21404537</v>
      </c>
    </row>
    <row r="43" spans="1:11" ht="15.75" x14ac:dyDescent="0.25">
      <c r="A43" s="24">
        <v>44196</v>
      </c>
      <c r="B43" s="15" t="s">
        <v>51</v>
      </c>
      <c r="C43" s="19">
        <v>5018741</v>
      </c>
      <c r="D43" s="19">
        <v>5840431</v>
      </c>
      <c r="E43" s="19">
        <v>6652022</v>
      </c>
      <c r="F43" s="19">
        <v>1073200</v>
      </c>
      <c r="G43" s="19">
        <v>2405912</v>
      </c>
      <c r="H43" s="19">
        <v>414232</v>
      </c>
      <c r="I43" s="19"/>
      <c r="J43" s="19"/>
      <c r="K43" s="19">
        <f t="shared" si="3"/>
        <v>21404538</v>
      </c>
    </row>
    <row r="44" spans="1:11" ht="15.75" x14ac:dyDescent="0.25">
      <c r="A44" s="23"/>
      <c r="B44" s="15" t="s">
        <v>38</v>
      </c>
      <c r="C44" s="19">
        <f t="shared" ref="C44:J44" si="4">SUM(C31:C43)</f>
        <v>62734297</v>
      </c>
      <c r="D44" s="19">
        <f t="shared" si="4"/>
        <v>73005330</v>
      </c>
      <c r="E44" s="19">
        <f t="shared" si="4"/>
        <v>83150241</v>
      </c>
      <c r="F44" s="19">
        <f t="shared" si="4"/>
        <v>13415000</v>
      </c>
      <c r="G44" s="19">
        <f t="shared" si="4"/>
        <v>30073957</v>
      </c>
      <c r="H44" s="19">
        <f t="shared" si="4"/>
        <v>5177889</v>
      </c>
      <c r="I44" s="19">
        <f t="shared" si="4"/>
        <v>0</v>
      </c>
      <c r="J44" s="19">
        <f t="shared" si="4"/>
        <v>0</v>
      </c>
      <c r="K44" s="19">
        <f t="shared" si="3"/>
        <v>267556714</v>
      </c>
    </row>
    <row r="45" spans="1:11" ht="15.75" x14ac:dyDescent="0.25">
      <c r="A45" s="23"/>
      <c r="B45" s="21"/>
      <c r="C45" s="22"/>
      <c r="D45" s="22"/>
      <c r="E45" s="22"/>
      <c r="F45" s="22"/>
      <c r="G45" s="22"/>
      <c r="H45" s="22"/>
      <c r="I45" s="22"/>
      <c r="J45" s="22"/>
      <c r="K45" s="19"/>
    </row>
    <row r="46" spans="1:11" ht="15.75" x14ac:dyDescent="0.25">
      <c r="A46" s="23"/>
      <c r="B46" s="21"/>
      <c r="C46" s="22"/>
      <c r="D46" s="22"/>
      <c r="E46" s="22"/>
      <c r="F46" s="22"/>
      <c r="G46" s="22"/>
      <c r="H46" s="22"/>
      <c r="I46" s="22"/>
      <c r="J46" s="22"/>
      <c r="K46" s="19"/>
    </row>
    <row r="47" spans="1:11" ht="15.75" x14ac:dyDescent="0.25">
      <c r="A47" s="24">
        <v>43861</v>
      </c>
      <c r="B47" s="27" t="s">
        <v>52</v>
      </c>
      <c r="C47" s="19">
        <v>73789</v>
      </c>
      <c r="D47" s="19"/>
      <c r="E47" s="19"/>
      <c r="F47" s="19"/>
      <c r="G47" s="19"/>
      <c r="H47" s="19"/>
      <c r="I47" s="19"/>
      <c r="J47" s="19"/>
      <c r="K47" s="19">
        <f t="shared" ref="K47:K58" si="5">SUM(C47:J47)</f>
        <v>73789</v>
      </c>
    </row>
    <row r="48" spans="1:11" ht="15.75" x14ac:dyDescent="0.25">
      <c r="A48" s="24">
        <v>43890</v>
      </c>
      <c r="B48" s="15" t="s">
        <v>53</v>
      </c>
      <c r="C48" s="19">
        <v>36308</v>
      </c>
      <c r="D48" s="19"/>
      <c r="E48" s="19"/>
      <c r="F48" s="19"/>
      <c r="G48" s="19"/>
      <c r="H48" s="19"/>
      <c r="I48" s="19"/>
      <c r="J48" s="19"/>
      <c r="K48" s="19">
        <f t="shared" si="5"/>
        <v>36308</v>
      </c>
    </row>
    <row r="49" spans="1:11" ht="15.75" x14ac:dyDescent="0.25">
      <c r="A49" s="24">
        <v>43921</v>
      </c>
      <c r="B49" s="15" t="s">
        <v>54</v>
      </c>
      <c r="C49" s="19">
        <v>36308</v>
      </c>
      <c r="D49" s="19"/>
      <c r="E49" s="19"/>
      <c r="F49" s="19"/>
      <c r="G49" s="19"/>
      <c r="H49" s="19"/>
      <c r="I49" s="19"/>
      <c r="J49" s="19"/>
      <c r="K49" s="19">
        <f t="shared" si="5"/>
        <v>36308</v>
      </c>
    </row>
    <row r="50" spans="1:11" ht="15.75" x14ac:dyDescent="0.25">
      <c r="A50" s="24">
        <v>43951</v>
      </c>
      <c r="B50" s="15" t="s">
        <v>55</v>
      </c>
      <c r="C50" s="19">
        <v>35132</v>
      </c>
      <c r="D50" s="19"/>
      <c r="E50" s="19"/>
      <c r="F50" s="19"/>
      <c r="G50" s="19"/>
      <c r="H50" s="19"/>
      <c r="I50" s="19"/>
      <c r="J50" s="19"/>
      <c r="K50" s="19">
        <f t="shared" si="5"/>
        <v>35132</v>
      </c>
    </row>
    <row r="51" spans="1:11" ht="15.75" x14ac:dyDescent="0.25">
      <c r="A51" s="24">
        <v>43982</v>
      </c>
      <c r="B51" s="15" t="s">
        <v>56</v>
      </c>
      <c r="C51" s="19">
        <v>43005</v>
      </c>
      <c r="D51" s="19"/>
      <c r="E51" s="19"/>
      <c r="F51" s="19"/>
      <c r="G51" s="19"/>
      <c r="H51" s="19"/>
      <c r="I51" s="19"/>
      <c r="J51" s="19"/>
      <c r="K51" s="19">
        <f t="shared" si="5"/>
        <v>43005</v>
      </c>
    </row>
    <row r="52" spans="1:11" ht="15.75" x14ac:dyDescent="0.25">
      <c r="A52" s="24">
        <v>44012</v>
      </c>
      <c r="B52" s="15" t="s">
        <v>57</v>
      </c>
      <c r="C52" s="19">
        <v>43005</v>
      </c>
      <c r="D52" s="19"/>
      <c r="E52" s="19"/>
      <c r="F52" s="19"/>
      <c r="G52" s="19"/>
      <c r="H52" s="19"/>
      <c r="I52" s="19"/>
      <c r="J52" s="19"/>
      <c r="K52" s="19">
        <f t="shared" si="5"/>
        <v>43005</v>
      </c>
    </row>
    <row r="53" spans="1:11" ht="15.75" x14ac:dyDescent="0.25">
      <c r="A53" s="24">
        <v>44043</v>
      </c>
      <c r="B53" s="15" t="s">
        <v>58</v>
      </c>
      <c r="C53" s="19">
        <v>42535</v>
      </c>
      <c r="D53" s="19"/>
      <c r="E53" s="19"/>
      <c r="F53" s="19"/>
      <c r="G53" s="19"/>
      <c r="H53" s="19"/>
      <c r="I53" s="19"/>
      <c r="J53" s="19"/>
      <c r="K53" s="19">
        <f t="shared" si="5"/>
        <v>42535</v>
      </c>
    </row>
    <row r="54" spans="1:11" ht="15.75" x14ac:dyDescent="0.25">
      <c r="A54" s="24">
        <v>44074</v>
      </c>
      <c r="B54" s="15" t="s">
        <v>59</v>
      </c>
      <c r="C54" s="19">
        <v>30261</v>
      </c>
      <c r="D54" s="19"/>
      <c r="E54" s="19"/>
      <c r="F54" s="19"/>
      <c r="G54" s="19"/>
      <c r="H54" s="19"/>
      <c r="I54" s="19"/>
      <c r="J54" s="19"/>
      <c r="K54" s="19">
        <f t="shared" si="5"/>
        <v>30261</v>
      </c>
    </row>
    <row r="55" spans="1:11" ht="15.75" x14ac:dyDescent="0.25">
      <c r="A55" s="24">
        <v>44104</v>
      </c>
      <c r="B55" s="15" t="s">
        <v>60</v>
      </c>
      <c r="C55" s="19">
        <v>30261</v>
      </c>
      <c r="D55" s="19"/>
      <c r="E55" s="19"/>
      <c r="F55" s="19"/>
      <c r="G55" s="19"/>
      <c r="H55" s="19"/>
      <c r="I55" s="19"/>
      <c r="J55" s="19"/>
      <c r="K55" s="19">
        <f t="shared" si="5"/>
        <v>30261</v>
      </c>
    </row>
    <row r="56" spans="1:11" ht="15.75" x14ac:dyDescent="0.25">
      <c r="A56" s="24">
        <v>44135</v>
      </c>
      <c r="B56" s="15" t="s">
        <v>61</v>
      </c>
      <c r="C56" s="19">
        <v>30261</v>
      </c>
      <c r="D56" s="19"/>
      <c r="E56" s="19"/>
      <c r="F56" s="19"/>
      <c r="G56" s="19"/>
      <c r="H56" s="19"/>
      <c r="I56" s="19"/>
      <c r="J56" s="19"/>
      <c r="K56" s="19">
        <f t="shared" si="5"/>
        <v>30261</v>
      </c>
    </row>
    <row r="57" spans="1:11" ht="15.75" x14ac:dyDescent="0.25">
      <c r="A57" s="24">
        <v>44165</v>
      </c>
      <c r="B57" s="15" t="s">
        <v>62</v>
      </c>
      <c r="C57" s="19">
        <v>28413</v>
      </c>
      <c r="D57" s="19"/>
      <c r="E57" s="19"/>
      <c r="F57" s="19"/>
      <c r="G57" s="19"/>
      <c r="H57" s="19"/>
      <c r="I57" s="19"/>
      <c r="J57" s="19"/>
      <c r="K57" s="19">
        <f t="shared" si="5"/>
        <v>28413</v>
      </c>
    </row>
    <row r="58" spans="1:11" ht="15.75" x14ac:dyDescent="0.25">
      <c r="A58" s="24">
        <v>44196</v>
      </c>
      <c r="B58" s="15" t="s">
        <v>63</v>
      </c>
      <c r="C58" s="20">
        <v>28413</v>
      </c>
      <c r="D58" s="19"/>
      <c r="E58" s="19"/>
      <c r="F58" s="19"/>
      <c r="G58" s="19"/>
      <c r="H58" s="19"/>
      <c r="I58" s="19"/>
      <c r="J58" s="19"/>
      <c r="K58" s="19">
        <f t="shared" si="5"/>
        <v>28413</v>
      </c>
    </row>
    <row r="59" spans="1:11" ht="15.75" x14ac:dyDescent="0.25">
      <c r="A59" s="24"/>
      <c r="B59" s="25" t="s">
        <v>64</v>
      </c>
      <c r="C59" s="22">
        <f t="shared" ref="C59:J59" si="6">SUM(C47:C58)</f>
        <v>457691</v>
      </c>
      <c r="D59" s="22">
        <f t="shared" si="6"/>
        <v>0</v>
      </c>
      <c r="E59" s="22">
        <f t="shared" si="6"/>
        <v>0</v>
      </c>
      <c r="F59" s="22">
        <f t="shared" si="6"/>
        <v>0</v>
      </c>
      <c r="G59" s="22">
        <f t="shared" si="6"/>
        <v>0</v>
      </c>
      <c r="H59" s="22">
        <f t="shared" si="6"/>
        <v>0</v>
      </c>
      <c r="I59" s="22">
        <f t="shared" si="6"/>
        <v>0</v>
      </c>
      <c r="J59" s="22">
        <f t="shared" si="6"/>
        <v>0</v>
      </c>
      <c r="K59" s="22">
        <f>SUM(C59:J59)</f>
        <v>457691</v>
      </c>
    </row>
    <row r="60" spans="1:11" ht="15.75" x14ac:dyDescent="0.25">
      <c r="A60" s="24"/>
      <c r="B60" s="15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5.75" x14ac:dyDescent="0.25">
      <c r="A61" s="24">
        <v>43861</v>
      </c>
      <c r="B61" s="15" t="s">
        <v>65</v>
      </c>
      <c r="C61" s="19"/>
      <c r="D61" s="19"/>
      <c r="E61" s="19">
        <v>858954</v>
      </c>
      <c r="F61" s="19">
        <v>8342</v>
      </c>
      <c r="G61" s="19"/>
      <c r="H61" s="19"/>
      <c r="I61" s="19"/>
      <c r="J61" s="19"/>
      <c r="K61" s="19">
        <f t="shared" ref="K61:K73" si="7">SUM(C61:J61)</f>
        <v>867296</v>
      </c>
    </row>
    <row r="62" spans="1:11" ht="15.75" x14ac:dyDescent="0.25">
      <c r="A62" s="24">
        <v>43890</v>
      </c>
      <c r="B62" s="15" t="s">
        <v>66</v>
      </c>
      <c r="C62" s="19"/>
      <c r="D62" s="19"/>
      <c r="E62" s="19">
        <v>858060</v>
      </c>
      <c r="F62" s="19"/>
      <c r="G62" s="19"/>
      <c r="H62" s="19"/>
      <c r="I62" s="19"/>
      <c r="J62" s="19"/>
      <c r="K62" s="19">
        <f t="shared" si="7"/>
        <v>858060</v>
      </c>
    </row>
    <row r="63" spans="1:11" ht="15.75" x14ac:dyDescent="0.25">
      <c r="A63" s="24">
        <v>43921</v>
      </c>
      <c r="B63" s="15" t="s">
        <v>67</v>
      </c>
      <c r="C63" s="19"/>
      <c r="D63" s="19"/>
      <c r="E63" s="19">
        <v>1822711</v>
      </c>
      <c r="F63" s="19"/>
      <c r="G63" s="19"/>
      <c r="H63" s="19"/>
      <c r="I63" s="19"/>
      <c r="J63" s="19"/>
      <c r="K63" s="19">
        <f t="shared" si="7"/>
        <v>1822711</v>
      </c>
    </row>
    <row r="64" spans="1:11" ht="15.75" x14ac:dyDescent="0.25">
      <c r="A64" s="24">
        <v>43951</v>
      </c>
      <c r="B64" s="15" t="s">
        <v>68</v>
      </c>
      <c r="C64" s="19"/>
      <c r="D64" s="19"/>
      <c r="E64" s="28">
        <v>1363625</v>
      </c>
      <c r="F64" s="28"/>
      <c r="G64" s="28"/>
      <c r="H64" s="19"/>
      <c r="I64" s="19"/>
      <c r="J64" s="19"/>
      <c r="K64" s="19">
        <f t="shared" si="7"/>
        <v>1363625</v>
      </c>
    </row>
    <row r="65" spans="1:11" ht="15.75" x14ac:dyDescent="0.25">
      <c r="A65" s="24">
        <v>43982</v>
      </c>
      <c r="B65" s="15" t="s">
        <v>69</v>
      </c>
      <c r="C65" s="19"/>
      <c r="D65" s="19"/>
      <c r="E65" s="19">
        <v>1369671</v>
      </c>
      <c r="F65" s="19"/>
      <c r="G65" s="19"/>
      <c r="H65" s="19"/>
      <c r="I65" s="19"/>
      <c r="J65" s="19"/>
      <c r="K65" s="19">
        <f t="shared" si="7"/>
        <v>1369671</v>
      </c>
    </row>
    <row r="66" spans="1:11" ht="15.75" x14ac:dyDescent="0.25">
      <c r="A66" s="24">
        <v>44012</v>
      </c>
      <c r="B66" s="15" t="s">
        <v>70</v>
      </c>
      <c r="C66" s="19"/>
      <c r="D66" s="19"/>
      <c r="E66" s="19">
        <v>1343943</v>
      </c>
      <c r="F66" s="19"/>
      <c r="G66" s="19"/>
      <c r="H66" s="19"/>
      <c r="I66" s="19"/>
      <c r="J66" s="19"/>
      <c r="K66" s="19">
        <f t="shared" si="7"/>
        <v>1343943</v>
      </c>
    </row>
    <row r="67" spans="1:11" ht="15.75" x14ac:dyDescent="0.25">
      <c r="A67" s="24">
        <v>44043</v>
      </c>
      <c r="B67" s="15" t="s">
        <v>71</v>
      </c>
      <c r="C67" s="19"/>
      <c r="D67" s="19"/>
      <c r="E67" s="19">
        <v>1214691</v>
      </c>
      <c r="F67" s="19"/>
      <c r="G67" s="19"/>
      <c r="H67" s="19"/>
      <c r="I67" s="19"/>
      <c r="J67" s="19"/>
      <c r="K67" s="19">
        <f t="shared" si="7"/>
        <v>1214691</v>
      </c>
    </row>
    <row r="68" spans="1:11" ht="15.75" x14ac:dyDescent="0.25">
      <c r="A68" s="24">
        <v>44074</v>
      </c>
      <c r="B68" s="15" t="s">
        <v>72</v>
      </c>
      <c r="C68" s="19"/>
      <c r="D68" s="19"/>
      <c r="E68" s="19">
        <v>1041025</v>
      </c>
      <c r="F68" s="19"/>
      <c r="G68" s="19"/>
      <c r="H68" s="19"/>
      <c r="I68" s="19"/>
      <c r="J68" s="19"/>
      <c r="K68" s="19">
        <f t="shared" si="7"/>
        <v>1041025</v>
      </c>
    </row>
    <row r="69" spans="1:11" ht="15.75" x14ac:dyDescent="0.25">
      <c r="A69" s="24">
        <v>44104</v>
      </c>
      <c r="B69" s="15" t="s">
        <v>73</v>
      </c>
      <c r="C69" s="19"/>
      <c r="D69" s="19"/>
      <c r="E69" s="19">
        <v>1015773</v>
      </c>
      <c r="F69" s="19"/>
      <c r="G69" s="19"/>
      <c r="H69" s="19"/>
      <c r="I69" s="19"/>
      <c r="J69" s="19"/>
      <c r="K69" s="19">
        <f t="shared" si="7"/>
        <v>1015773</v>
      </c>
    </row>
    <row r="70" spans="1:11" ht="15.75" x14ac:dyDescent="0.25">
      <c r="A70" s="24">
        <v>44135</v>
      </c>
      <c r="B70" s="15" t="s">
        <v>74</v>
      </c>
      <c r="C70" s="19"/>
      <c r="D70" s="19"/>
      <c r="E70" s="19">
        <v>1045153</v>
      </c>
      <c r="F70" s="19"/>
      <c r="G70" s="19"/>
      <c r="H70" s="19"/>
      <c r="I70" s="19"/>
      <c r="J70" s="19"/>
      <c r="K70" s="19">
        <f t="shared" si="7"/>
        <v>1045153</v>
      </c>
    </row>
    <row r="71" spans="1:11" ht="15.75" x14ac:dyDescent="0.25">
      <c r="A71" s="24">
        <v>44165</v>
      </c>
      <c r="B71" s="15" t="s">
        <v>75</v>
      </c>
      <c r="C71" s="19"/>
      <c r="D71" s="19"/>
      <c r="E71" s="19">
        <v>1031702</v>
      </c>
      <c r="F71" s="19"/>
      <c r="G71" s="19"/>
      <c r="H71" s="19"/>
      <c r="I71" s="19"/>
      <c r="J71" s="19"/>
      <c r="K71" s="19">
        <f t="shared" si="7"/>
        <v>1031702</v>
      </c>
    </row>
    <row r="72" spans="1:11" ht="15.75" x14ac:dyDescent="0.25">
      <c r="A72" s="24">
        <v>44196</v>
      </c>
      <c r="B72" s="15" t="s">
        <v>76</v>
      </c>
      <c r="C72" s="19"/>
      <c r="D72" s="19"/>
      <c r="E72" s="29">
        <v>980268</v>
      </c>
      <c r="F72" s="28"/>
      <c r="G72" s="28"/>
      <c r="H72" s="28"/>
      <c r="I72" s="19"/>
      <c r="J72" s="19"/>
      <c r="K72" s="19">
        <f t="shared" si="7"/>
        <v>980268</v>
      </c>
    </row>
    <row r="73" spans="1:11" ht="15.75" x14ac:dyDescent="0.25">
      <c r="A73" s="24"/>
      <c r="B73" s="25" t="s">
        <v>77</v>
      </c>
      <c r="C73" s="22">
        <f t="shared" ref="C73:J73" si="8">SUM(C61:C72)</f>
        <v>0</v>
      </c>
      <c r="D73" s="22">
        <f t="shared" si="8"/>
        <v>0</v>
      </c>
      <c r="E73" s="22">
        <f t="shared" si="8"/>
        <v>13945576</v>
      </c>
      <c r="F73" s="22">
        <f t="shared" si="8"/>
        <v>8342</v>
      </c>
      <c r="G73" s="22">
        <f t="shared" si="8"/>
        <v>0</v>
      </c>
      <c r="H73" s="22">
        <f t="shared" si="8"/>
        <v>0</v>
      </c>
      <c r="I73" s="22">
        <f t="shared" si="8"/>
        <v>0</v>
      </c>
      <c r="J73" s="22">
        <f t="shared" si="8"/>
        <v>0</v>
      </c>
      <c r="K73" s="22">
        <f t="shared" si="7"/>
        <v>13953918</v>
      </c>
    </row>
    <row r="74" spans="1:11" ht="15.75" x14ac:dyDescent="0.25">
      <c r="A74" s="24"/>
      <c r="B74" s="15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15.75" x14ac:dyDescent="0.25">
      <c r="A75" s="24"/>
      <c r="B75" s="15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15.75" x14ac:dyDescent="0.25">
      <c r="A76" s="24">
        <v>43861</v>
      </c>
      <c r="B76" s="15" t="s">
        <v>78</v>
      </c>
      <c r="C76" s="19"/>
      <c r="D76" s="19"/>
      <c r="E76" s="19"/>
      <c r="F76" s="19"/>
      <c r="G76" s="19"/>
      <c r="H76" s="19">
        <v>206805</v>
      </c>
      <c r="I76" s="19"/>
      <c r="J76" s="19"/>
      <c r="K76" s="19">
        <f>SUM(C76:J76)</f>
        <v>206805</v>
      </c>
    </row>
    <row r="77" spans="1:11" ht="15.75" x14ac:dyDescent="0.25">
      <c r="A77" s="24">
        <v>43890</v>
      </c>
      <c r="B77" s="15" t="s">
        <v>79</v>
      </c>
      <c r="C77" s="19"/>
      <c r="D77" s="19"/>
      <c r="E77" s="19"/>
      <c r="F77" s="19"/>
      <c r="G77" s="19"/>
      <c r="H77" s="19">
        <v>211736</v>
      </c>
      <c r="I77" s="19"/>
      <c r="J77" s="19"/>
      <c r="K77" s="19">
        <f t="shared" ref="K77:K87" si="9">SUM(C77:J77)</f>
        <v>211736</v>
      </c>
    </row>
    <row r="78" spans="1:11" ht="15.75" x14ac:dyDescent="0.25">
      <c r="A78" s="24">
        <v>43921</v>
      </c>
      <c r="B78" s="15" t="s">
        <v>80</v>
      </c>
      <c r="C78" s="19"/>
      <c r="D78" s="19"/>
      <c r="E78" s="19"/>
      <c r="F78" s="19"/>
      <c r="G78" s="19"/>
      <c r="H78" s="19">
        <v>187178</v>
      </c>
      <c r="I78" s="19"/>
      <c r="J78" s="19"/>
      <c r="K78" s="19">
        <f t="shared" si="9"/>
        <v>187178</v>
      </c>
    </row>
    <row r="79" spans="1:11" ht="15.75" x14ac:dyDescent="0.25">
      <c r="A79" s="24">
        <v>43951</v>
      </c>
      <c r="B79" s="15" t="s">
        <v>81</v>
      </c>
      <c r="C79" s="19"/>
      <c r="D79" s="19"/>
      <c r="E79" s="19"/>
      <c r="F79" s="19"/>
      <c r="G79" s="19"/>
      <c r="H79" s="19">
        <v>208491</v>
      </c>
      <c r="I79" s="19"/>
      <c r="J79" s="19"/>
      <c r="K79" s="19">
        <f t="shared" si="9"/>
        <v>208491</v>
      </c>
    </row>
    <row r="80" spans="1:11" ht="15.75" x14ac:dyDescent="0.25">
      <c r="A80" s="24">
        <v>43982</v>
      </c>
      <c r="B80" s="15" t="s">
        <v>82</v>
      </c>
      <c r="C80" s="19"/>
      <c r="D80" s="19"/>
      <c r="E80" s="19"/>
      <c r="F80" s="19"/>
      <c r="G80" s="19"/>
      <c r="H80" s="19">
        <v>202339</v>
      </c>
      <c r="I80" s="19"/>
      <c r="J80" s="19"/>
      <c r="K80" s="19">
        <f t="shared" si="9"/>
        <v>202339</v>
      </c>
    </row>
    <row r="81" spans="1:11" ht="15.75" x14ac:dyDescent="0.25">
      <c r="A81" s="24">
        <v>44012</v>
      </c>
      <c r="B81" s="15" t="s">
        <v>83</v>
      </c>
      <c r="C81" s="19"/>
      <c r="D81" s="19"/>
      <c r="E81" s="19"/>
      <c r="F81" s="19"/>
      <c r="G81" s="19"/>
      <c r="H81" s="19">
        <v>215683</v>
      </c>
      <c r="I81" s="19"/>
      <c r="J81" s="19"/>
      <c r="K81" s="19">
        <f t="shared" si="9"/>
        <v>215683</v>
      </c>
    </row>
    <row r="82" spans="1:11" ht="15.75" x14ac:dyDescent="0.25">
      <c r="A82" s="24">
        <v>44043</v>
      </c>
      <c r="B82" s="15" t="s">
        <v>84</v>
      </c>
      <c r="C82" s="19"/>
      <c r="D82" s="19"/>
      <c r="E82" s="19"/>
      <c r="F82" s="19"/>
      <c r="G82" s="19"/>
      <c r="H82" s="19">
        <v>212204</v>
      </c>
      <c r="I82" s="19"/>
      <c r="J82" s="19"/>
      <c r="K82" s="19">
        <f t="shared" si="9"/>
        <v>212204</v>
      </c>
    </row>
    <row r="83" spans="1:11" ht="15.75" x14ac:dyDescent="0.25">
      <c r="A83" s="24">
        <v>44074</v>
      </c>
      <c r="B83" s="15" t="s">
        <v>85</v>
      </c>
      <c r="C83" s="19"/>
      <c r="D83" s="19"/>
      <c r="E83" s="19"/>
      <c r="F83" s="19"/>
      <c r="G83" s="19"/>
      <c r="H83" s="19">
        <v>208596</v>
      </c>
      <c r="I83" s="19"/>
      <c r="J83" s="19"/>
      <c r="K83" s="19">
        <f t="shared" si="9"/>
        <v>208596</v>
      </c>
    </row>
    <row r="84" spans="1:11" ht="15.75" x14ac:dyDescent="0.25">
      <c r="A84" s="24">
        <v>44104</v>
      </c>
      <c r="B84" s="15" t="s">
        <v>86</v>
      </c>
      <c r="C84" s="19"/>
      <c r="D84" s="19"/>
      <c r="E84" s="19"/>
      <c r="F84" s="19"/>
      <c r="G84" s="19"/>
      <c r="H84" s="19">
        <v>208592</v>
      </c>
      <c r="I84" s="19"/>
      <c r="J84" s="19"/>
      <c r="K84" s="19">
        <f t="shared" si="9"/>
        <v>208592</v>
      </c>
    </row>
    <row r="85" spans="1:11" ht="15.75" x14ac:dyDescent="0.25">
      <c r="A85" s="24">
        <v>44135</v>
      </c>
      <c r="B85" s="15" t="s">
        <v>87</v>
      </c>
      <c r="C85" s="19"/>
      <c r="D85" s="19"/>
      <c r="E85" s="19"/>
      <c r="F85" s="19"/>
      <c r="G85" s="19"/>
      <c r="H85" s="19">
        <v>208595</v>
      </c>
      <c r="I85" s="19"/>
      <c r="J85" s="19"/>
      <c r="K85" s="19">
        <f t="shared" si="9"/>
        <v>208595</v>
      </c>
    </row>
    <row r="86" spans="1:11" ht="15.75" x14ac:dyDescent="0.25">
      <c r="A86" s="24">
        <v>44165</v>
      </c>
      <c r="B86" s="15" t="s">
        <v>88</v>
      </c>
      <c r="C86" s="19"/>
      <c r="D86" s="19"/>
      <c r="E86" s="19"/>
      <c r="F86" s="19"/>
      <c r="G86" s="19"/>
      <c r="H86" s="19">
        <v>208597</v>
      </c>
      <c r="I86" s="19"/>
      <c r="J86" s="19"/>
      <c r="K86" s="19">
        <f t="shared" si="9"/>
        <v>208597</v>
      </c>
    </row>
    <row r="87" spans="1:11" ht="15.75" x14ac:dyDescent="0.25">
      <c r="A87" s="24">
        <v>44196</v>
      </c>
      <c r="B87" s="15" t="s">
        <v>89</v>
      </c>
      <c r="C87" s="19"/>
      <c r="D87" s="19"/>
      <c r="E87" s="19"/>
      <c r="F87" s="19"/>
      <c r="G87" s="19"/>
      <c r="H87" s="20">
        <v>208597</v>
      </c>
      <c r="I87" s="19"/>
      <c r="J87" s="19"/>
      <c r="K87" s="19">
        <f t="shared" si="9"/>
        <v>208597</v>
      </c>
    </row>
    <row r="88" spans="1:11" ht="15.75" x14ac:dyDescent="0.25">
      <c r="A88" s="24"/>
      <c r="B88" s="25" t="s">
        <v>90</v>
      </c>
      <c r="C88" s="22"/>
      <c r="D88" s="22"/>
      <c r="E88" s="22"/>
      <c r="F88" s="22"/>
      <c r="G88" s="22"/>
      <c r="H88" s="30">
        <f>SUM(H76:H87)</f>
        <v>2487413</v>
      </c>
      <c r="I88" s="22"/>
      <c r="J88" s="22"/>
      <c r="K88" s="22">
        <f>SUM(C88:J88)</f>
        <v>2487413</v>
      </c>
    </row>
    <row r="89" spans="1:11" ht="15.75" x14ac:dyDescent="0.25">
      <c r="A89" s="24"/>
      <c r="B89" s="15"/>
      <c r="C89" s="19"/>
      <c r="D89" s="19"/>
      <c r="E89" s="19"/>
      <c r="F89" s="19"/>
      <c r="G89" s="19"/>
      <c r="H89" s="19"/>
      <c r="I89" s="19"/>
      <c r="J89" s="19"/>
      <c r="K89" s="19"/>
    </row>
    <row r="90" spans="1:11" ht="15.75" x14ac:dyDescent="0.25">
      <c r="A90" s="24"/>
      <c r="B90" s="15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31.5" x14ac:dyDescent="0.25">
      <c r="A91" s="24">
        <v>43982</v>
      </c>
      <c r="B91" s="31" t="s">
        <v>91</v>
      </c>
      <c r="C91" s="19"/>
      <c r="D91" s="19"/>
      <c r="E91" s="19"/>
      <c r="F91" s="19"/>
      <c r="G91" s="19"/>
      <c r="H91" s="19">
        <v>1021000</v>
      </c>
      <c r="I91" s="19"/>
      <c r="J91" s="19"/>
      <c r="K91" s="19">
        <f>SUM(C91:J91)</f>
        <v>1021000</v>
      </c>
    </row>
    <row r="92" spans="1:11" ht="15.75" x14ac:dyDescent="0.25">
      <c r="A92" s="24"/>
      <c r="B92" s="15"/>
      <c r="C92" s="19"/>
      <c r="D92" s="19"/>
      <c r="E92" s="19"/>
      <c r="F92" s="19"/>
      <c r="G92" s="19"/>
      <c r="H92" s="19"/>
      <c r="I92" s="19"/>
      <c r="J92" s="19"/>
      <c r="K92" s="19">
        <f>SUM(C92:J92)</f>
        <v>0</v>
      </c>
    </row>
    <row r="93" spans="1:11" ht="15.75" x14ac:dyDescent="0.25">
      <c r="A93" s="24">
        <v>44097</v>
      </c>
      <c r="B93" s="15" t="s">
        <v>92</v>
      </c>
      <c r="C93" s="19"/>
      <c r="D93" s="19"/>
      <c r="E93" s="28"/>
      <c r="F93" s="28"/>
      <c r="G93" s="28"/>
      <c r="H93" s="28"/>
      <c r="I93" s="19">
        <v>4552950</v>
      </c>
      <c r="J93" s="19"/>
      <c r="K93" s="19">
        <f>SUM(C93:J93)</f>
        <v>4552950</v>
      </c>
    </row>
    <row r="94" spans="1:11" ht="15.75" x14ac:dyDescent="0.25">
      <c r="A94" s="24"/>
      <c r="B94" s="15" t="s">
        <v>93</v>
      </c>
      <c r="C94" s="22">
        <f>SUM(C92:C93)</f>
        <v>0</v>
      </c>
      <c r="D94" s="22">
        <f>SUM(D92:D93)</f>
        <v>0</v>
      </c>
      <c r="E94" s="22">
        <f>SUM(E92:E93)</f>
        <v>0</v>
      </c>
      <c r="F94" s="22">
        <f>SUM(F92:F93)</f>
        <v>0</v>
      </c>
      <c r="G94" s="22">
        <f>SUM(G92:G93)</f>
        <v>0</v>
      </c>
      <c r="H94" s="22">
        <f>SUM(H91:H93)</f>
        <v>1021000</v>
      </c>
      <c r="I94" s="22">
        <f>SUM(I92:I93)</f>
        <v>4552950</v>
      </c>
      <c r="J94" s="22">
        <f>SUM(J92:J93)</f>
        <v>0</v>
      </c>
      <c r="K94" s="22">
        <f>SUM(C94:J94)</f>
        <v>5573950</v>
      </c>
    </row>
    <row r="95" spans="1:11" ht="15.75" x14ac:dyDescent="0.25">
      <c r="A95" s="24"/>
      <c r="B95" s="15"/>
      <c r="C95" s="19"/>
      <c r="D95" s="19"/>
      <c r="E95" s="19"/>
      <c r="F95" s="19"/>
      <c r="G95" s="19"/>
      <c r="H95" s="19"/>
      <c r="I95" s="19"/>
      <c r="J95" s="19"/>
      <c r="K95" s="19"/>
    </row>
    <row r="96" spans="1:11" ht="15.75" x14ac:dyDescent="0.25">
      <c r="A96" s="24"/>
      <c r="B96" s="15"/>
      <c r="C96" s="19"/>
      <c r="D96" s="19"/>
      <c r="E96" s="19"/>
      <c r="F96" s="19"/>
      <c r="G96" s="19"/>
      <c r="H96" s="19"/>
      <c r="I96" s="19"/>
      <c r="J96" s="19"/>
      <c r="K96" s="19"/>
    </row>
    <row r="97" spans="1:11" ht="15.75" x14ac:dyDescent="0.25">
      <c r="A97" s="24">
        <v>44043</v>
      </c>
      <c r="B97" s="32" t="s">
        <v>94</v>
      </c>
      <c r="C97" s="33">
        <v>6667</v>
      </c>
      <c r="D97" s="33">
        <v>-84222</v>
      </c>
      <c r="E97" s="33">
        <v>-399167</v>
      </c>
      <c r="F97" s="33">
        <v>-139833</v>
      </c>
      <c r="G97" s="33">
        <v>-1307049</v>
      </c>
      <c r="H97" s="33"/>
      <c r="I97" s="33"/>
      <c r="J97" s="33"/>
      <c r="K97" s="33">
        <f>SUM(C97:J97)</f>
        <v>-1923604</v>
      </c>
    </row>
    <row r="98" spans="1:11" x14ac:dyDescent="0.25">
      <c r="A98" s="34">
        <v>44027</v>
      </c>
      <c r="B98" s="32" t="s">
        <v>95</v>
      </c>
      <c r="C98" s="33">
        <v>237750</v>
      </c>
      <c r="D98" s="33">
        <v>2811650</v>
      </c>
      <c r="E98" s="33">
        <v>3646500</v>
      </c>
      <c r="F98" s="33">
        <v>172500</v>
      </c>
      <c r="G98" s="33">
        <v>497200</v>
      </c>
      <c r="H98" s="35">
        <v>889885</v>
      </c>
      <c r="I98" s="33"/>
      <c r="J98" s="33"/>
      <c r="K98" s="33">
        <f>SUM(C98:J98)</f>
        <v>8255485</v>
      </c>
    </row>
    <row r="99" spans="1:11" ht="15.75" x14ac:dyDescent="0.25">
      <c r="A99" s="24"/>
      <c r="B99" s="32" t="s">
        <v>96</v>
      </c>
      <c r="C99" s="33"/>
      <c r="D99" s="33"/>
      <c r="E99" s="33"/>
      <c r="F99" s="33">
        <v>729000</v>
      </c>
      <c r="G99" s="33"/>
      <c r="H99" s="33"/>
      <c r="I99" s="33"/>
      <c r="J99" s="33"/>
      <c r="K99" s="33">
        <f t="shared" ref="K99:K115" si="10">SUM(C99:J99)</f>
        <v>729000</v>
      </c>
    </row>
    <row r="100" spans="1:11" ht="15.75" x14ac:dyDescent="0.25">
      <c r="A100" s="24">
        <v>44074</v>
      </c>
      <c r="B100" s="32" t="s">
        <v>94</v>
      </c>
      <c r="C100" s="33">
        <v>6667</v>
      </c>
      <c r="D100" s="33">
        <v>-84222</v>
      </c>
      <c r="E100" s="33">
        <v>-399167</v>
      </c>
      <c r="F100" s="33">
        <v>-139833</v>
      </c>
      <c r="G100" s="33">
        <v>-1307049</v>
      </c>
      <c r="H100" s="33"/>
      <c r="I100" s="33"/>
      <c r="J100" s="33"/>
      <c r="K100" s="33">
        <f t="shared" si="10"/>
        <v>-1923604</v>
      </c>
    </row>
    <row r="101" spans="1:11" x14ac:dyDescent="0.25">
      <c r="A101" s="34">
        <v>44055</v>
      </c>
      <c r="B101" s="32" t="s">
        <v>97</v>
      </c>
      <c r="C101" s="33">
        <v>47550</v>
      </c>
      <c r="D101" s="33">
        <v>562330</v>
      </c>
      <c r="E101" s="33">
        <v>729300</v>
      </c>
      <c r="F101" s="33">
        <v>34500</v>
      </c>
      <c r="G101" s="33">
        <v>99440</v>
      </c>
      <c r="H101" s="35">
        <v>177977</v>
      </c>
      <c r="I101" s="33"/>
      <c r="J101" s="33"/>
      <c r="K101" s="33">
        <f t="shared" si="10"/>
        <v>1651097</v>
      </c>
    </row>
    <row r="102" spans="1:11" ht="15.75" x14ac:dyDescent="0.25">
      <c r="A102" s="24"/>
      <c r="B102" s="32" t="s">
        <v>96</v>
      </c>
      <c r="C102" s="33"/>
      <c r="D102" s="33"/>
      <c r="E102" s="33"/>
      <c r="F102" s="33">
        <v>145800</v>
      </c>
      <c r="G102" s="33"/>
      <c r="H102" s="33"/>
      <c r="I102" s="33"/>
      <c r="J102" s="33"/>
      <c r="K102" s="33">
        <f t="shared" si="10"/>
        <v>145800</v>
      </c>
    </row>
    <row r="103" spans="1:11" ht="15.75" x14ac:dyDescent="0.25">
      <c r="A103" s="24">
        <v>44104</v>
      </c>
      <c r="B103" s="32" t="s">
        <v>94</v>
      </c>
      <c r="C103" s="33">
        <v>6667</v>
      </c>
      <c r="D103" s="33">
        <v>-84222</v>
      </c>
      <c r="E103" s="33">
        <v>-399167</v>
      </c>
      <c r="F103" s="33">
        <v>-139833</v>
      </c>
      <c r="G103" s="33">
        <v>-1307049</v>
      </c>
      <c r="H103" s="33"/>
      <c r="I103" s="33"/>
      <c r="J103" s="33"/>
      <c r="K103" s="33">
        <f t="shared" si="10"/>
        <v>-1923604</v>
      </c>
    </row>
    <row r="104" spans="1:11" x14ac:dyDescent="0.25">
      <c r="A104" s="34">
        <v>44088</v>
      </c>
      <c r="B104" s="32" t="s">
        <v>97</v>
      </c>
      <c r="C104" s="33">
        <v>47550</v>
      </c>
      <c r="D104" s="33">
        <v>562330</v>
      </c>
      <c r="E104" s="33">
        <v>729300</v>
      </c>
      <c r="F104" s="33">
        <v>34500</v>
      </c>
      <c r="G104" s="33">
        <v>99440</v>
      </c>
      <c r="H104" s="33">
        <v>177977</v>
      </c>
      <c r="I104" s="33"/>
      <c r="J104" s="33"/>
      <c r="K104" s="33">
        <f t="shared" si="10"/>
        <v>1651097</v>
      </c>
    </row>
    <row r="105" spans="1:11" ht="15.75" x14ac:dyDescent="0.25">
      <c r="A105" s="24"/>
      <c r="B105" s="32" t="s">
        <v>96</v>
      </c>
      <c r="C105" s="33"/>
      <c r="D105" s="33"/>
      <c r="E105" s="33"/>
      <c r="F105" s="33">
        <v>145800</v>
      </c>
      <c r="G105" s="33"/>
      <c r="H105" s="33"/>
      <c r="I105" s="33"/>
      <c r="J105" s="33"/>
      <c r="K105" s="33">
        <f t="shared" si="10"/>
        <v>145800</v>
      </c>
    </row>
    <row r="106" spans="1:11" ht="15.75" x14ac:dyDescent="0.25">
      <c r="A106" s="24">
        <v>44135</v>
      </c>
      <c r="B106" s="32" t="s">
        <v>94</v>
      </c>
      <c r="C106" s="33">
        <v>6667</v>
      </c>
      <c r="D106" s="33">
        <v>-84222</v>
      </c>
      <c r="E106" s="33">
        <v>-399167</v>
      </c>
      <c r="F106" s="33">
        <v>-139833</v>
      </c>
      <c r="G106" s="33">
        <v>-1307049</v>
      </c>
      <c r="H106" s="33"/>
      <c r="I106" s="33"/>
      <c r="J106" s="33"/>
      <c r="K106" s="33">
        <f t="shared" si="10"/>
        <v>-1923604</v>
      </c>
    </row>
    <row r="107" spans="1:11" x14ac:dyDescent="0.25">
      <c r="A107" s="34">
        <v>44118</v>
      </c>
      <c r="B107" s="32" t="s">
        <v>97</v>
      </c>
      <c r="C107" s="33">
        <v>47550</v>
      </c>
      <c r="D107" s="33">
        <v>562330</v>
      </c>
      <c r="E107" s="33">
        <v>729300</v>
      </c>
      <c r="F107" s="33">
        <v>34500</v>
      </c>
      <c r="G107" s="33">
        <v>99440</v>
      </c>
      <c r="H107" s="33">
        <v>177977</v>
      </c>
      <c r="I107" s="33"/>
      <c r="J107" s="33"/>
      <c r="K107" s="33">
        <f t="shared" si="10"/>
        <v>1651097</v>
      </c>
    </row>
    <row r="108" spans="1:11" ht="15.75" x14ac:dyDescent="0.25">
      <c r="A108" s="24"/>
      <c r="B108" s="32" t="s">
        <v>96</v>
      </c>
      <c r="C108" s="33"/>
      <c r="D108" s="33"/>
      <c r="E108" s="33"/>
      <c r="F108" s="33">
        <v>145800</v>
      </c>
      <c r="G108" s="33"/>
      <c r="H108" s="33"/>
      <c r="I108" s="33"/>
      <c r="J108" s="33"/>
      <c r="K108" s="33">
        <f t="shared" si="10"/>
        <v>145800</v>
      </c>
    </row>
    <row r="109" spans="1:11" ht="15.75" x14ac:dyDescent="0.25">
      <c r="A109" s="24">
        <v>44165</v>
      </c>
      <c r="B109" s="32" t="s">
        <v>94</v>
      </c>
      <c r="C109" s="33">
        <v>6667</v>
      </c>
      <c r="D109" s="33">
        <v>-84222</v>
      </c>
      <c r="E109" s="33">
        <v>-399167</v>
      </c>
      <c r="F109" s="33">
        <v>-139833</v>
      </c>
      <c r="G109" s="33">
        <v>-1307049</v>
      </c>
      <c r="H109" s="33"/>
      <c r="I109" s="33"/>
      <c r="J109" s="33"/>
      <c r="K109" s="33">
        <f t="shared" si="10"/>
        <v>-1923604</v>
      </c>
    </row>
    <row r="110" spans="1:11" x14ac:dyDescent="0.25">
      <c r="A110" s="34">
        <v>44147</v>
      </c>
      <c r="B110" s="32" t="s">
        <v>97</v>
      </c>
      <c r="C110" s="33">
        <v>47550</v>
      </c>
      <c r="D110" s="33">
        <v>562330</v>
      </c>
      <c r="E110" s="33">
        <v>729300</v>
      </c>
      <c r="F110" s="33">
        <v>34500</v>
      </c>
      <c r="G110" s="33">
        <v>99440</v>
      </c>
      <c r="H110" s="33">
        <v>177977</v>
      </c>
      <c r="I110" s="33"/>
      <c r="J110" s="33"/>
      <c r="K110" s="33">
        <f t="shared" si="10"/>
        <v>1651097</v>
      </c>
    </row>
    <row r="111" spans="1:11" ht="15.75" x14ac:dyDescent="0.25">
      <c r="A111" s="24"/>
      <c r="B111" s="32" t="s">
        <v>96</v>
      </c>
      <c r="C111" s="33"/>
      <c r="D111" s="33"/>
      <c r="E111" s="33"/>
      <c r="F111" s="33">
        <v>145800</v>
      </c>
      <c r="G111" s="33"/>
      <c r="H111" s="33"/>
      <c r="I111" s="33"/>
      <c r="J111" s="33"/>
      <c r="K111" s="33">
        <f t="shared" si="10"/>
        <v>145800</v>
      </c>
    </row>
    <row r="112" spans="1:11" ht="15.75" x14ac:dyDescent="0.25">
      <c r="A112" s="24">
        <v>44196</v>
      </c>
      <c r="B112" s="32" t="s">
        <v>94</v>
      </c>
      <c r="C112" s="33">
        <v>6665</v>
      </c>
      <c r="D112" s="33">
        <v>-84220</v>
      </c>
      <c r="E112" s="33">
        <v>-399165</v>
      </c>
      <c r="F112" s="33">
        <v>-139835</v>
      </c>
      <c r="G112" s="33">
        <v>-1307046</v>
      </c>
      <c r="H112" s="33"/>
      <c r="I112" s="33"/>
      <c r="J112" s="33"/>
      <c r="K112" s="33">
        <f t="shared" si="10"/>
        <v>-1923601</v>
      </c>
    </row>
    <row r="113" spans="1:11" ht="15.75" x14ac:dyDescent="0.25">
      <c r="A113" s="24"/>
      <c r="B113" s="32" t="s">
        <v>98</v>
      </c>
      <c r="C113" s="36"/>
      <c r="D113" s="36">
        <v>-1283770</v>
      </c>
      <c r="E113" s="36">
        <v>-1766000</v>
      </c>
      <c r="F113" s="36">
        <v>363000</v>
      </c>
      <c r="G113" s="36">
        <v>-221160</v>
      </c>
      <c r="H113" s="36"/>
      <c r="I113" s="33"/>
      <c r="J113" s="33"/>
      <c r="K113" s="33">
        <f t="shared" si="10"/>
        <v>-2907930</v>
      </c>
    </row>
    <row r="114" spans="1:11" x14ac:dyDescent="0.25">
      <c r="A114" s="34">
        <v>44179</v>
      </c>
      <c r="B114" s="32" t="s">
        <v>97</v>
      </c>
      <c r="C114" s="36">
        <v>47550</v>
      </c>
      <c r="D114" s="36">
        <v>562330</v>
      </c>
      <c r="E114" s="36">
        <v>729300</v>
      </c>
      <c r="F114" s="36">
        <v>34500</v>
      </c>
      <c r="G114" s="36">
        <v>99440</v>
      </c>
      <c r="H114" s="36">
        <v>177977</v>
      </c>
      <c r="I114" s="33"/>
      <c r="J114" s="33"/>
      <c r="K114" s="33">
        <f t="shared" si="10"/>
        <v>1651097</v>
      </c>
    </row>
    <row r="115" spans="1:11" ht="15.75" x14ac:dyDescent="0.25">
      <c r="A115" s="24"/>
      <c r="B115" s="32" t="s">
        <v>96</v>
      </c>
      <c r="C115" s="36"/>
      <c r="D115" s="36"/>
      <c r="E115" s="36"/>
      <c r="F115" s="36">
        <v>145800</v>
      </c>
      <c r="G115" s="36"/>
      <c r="H115" s="36"/>
      <c r="I115" s="33"/>
      <c r="J115" s="33"/>
      <c r="K115" s="33">
        <f t="shared" si="10"/>
        <v>145800</v>
      </c>
    </row>
    <row r="116" spans="1:11" ht="15.75" x14ac:dyDescent="0.25">
      <c r="A116" s="24"/>
      <c r="B116" s="32"/>
      <c r="C116" s="33"/>
      <c r="D116" s="33"/>
      <c r="E116" s="33"/>
      <c r="F116" s="33"/>
      <c r="G116" s="33"/>
      <c r="H116" s="33"/>
      <c r="I116" s="33"/>
      <c r="J116" s="33"/>
      <c r="K116" s="33">
        <f>SUM(C116:J116)</f>
        <v>0</v>
      </c>
    </row>
    <row r="117" spans="1:11" ht="15.75" x14ac:dyDescent="0.25">
      <c r="A117" s="24"/>
      <c r="B117" s="32" t="s">
        <v>99</v>
      </c>
      <c r="C117" s="33">
        <f t="shared" ref="C117:K117" si="11">SUM(C97:C116)</f>
        <v>515500</v>
      </c>
      <c r="D117" s="33">
        <f t="shared" si="11"/>
        <v>3834200</v>
      </c>
      <c r="E117" s="33">
        <f t="shared" si="11"/>
        <v>3132000</v>
      </c>
      <c r="F117" s="33">
        <f t="shared" si="11"/>
        <v>1327000</v>
      </c>
      <c r="G117" s="33">
        <f t="shared" si="11"/>
        <v>-7069051</v>
      </c>
      <c r="H117" s="36">
        <f t="shared" si="11"/>
        <v>1779770</v>
      </c>
      <c r="I117" s="33">
        <f t="shared" si="11"/>
        <v>0</v>
      </c>
      <c r="J117" s="33">
        <f t="shared" si="11"/>
        <v>0</v>
      </c>
      <c r="K117" s="33">
        <f t="shared" si="11"/>
        <v>3519419</v>
      </c>
    </row>
    <row r="118" spans="1:11" ht="15.75" x14ac:dyDescent="0.25">
      <c r="A118" s="24"/>
      <c r="B118" s="15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ht="15.75" x14ac:dyDescent="0.25">
      <c r="A119" s="24"/>
      <c r="B119" s="15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ht="15.75" x14ac:dyDescent="0.25">
      <c r="A120" s="24"/>
      <c r="B120" s="15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25">
      <c r="A121" s="37" t="s">
        <v>2</v>
      </c>
      <c r="B121" s="38" t="s">
        <v>100</v>
      </c>
      <c r="C121" s="39">
        <f>C44+C59+C73+C88+C94+C117</f>
        <v>63707488</v>
      </c>
      <c r="D121" s="39">
        <f>D44+D59+D73+D88+D94+D117</f>
        <v>76839530</v>
      </c>
      <c r="E121" s="39">
        <f>E44+E59+E73+E88+E94+E117</f>
        <v>100227817</v>
      </c>
      <c r="F121" s="39">
        <f>F44+F59+F73+F88+F94+F117</f>
        <v>14750342</v>
      </c>
      <c r="G121" s="39">
        <f>G44+G59+G73+G88+G94+G117</f>
        <v>23004906</v>
      </c>
      <c r="H121" s="39">
        <f>H28+H44+H59+H73+H88+H94+H117</f>
        <v>20293072</v>
      </c>
      <c r="I121" s="39">
        <f>I28+I44+I59+I73+I88+I94+I117</f>
        <v>4552950</v>
      </c>
      <c r="J121" s="39"/>
      <c r="K121" s="39">
        <f>SUM(C121:J121)</f>
        <v>303376105</v>
      </c>
    </row>
    <row r="122" spans="1:11" x14ac:dyDescent="0.25">
      <c r="A122" s="40"/>
      <c r="B122" s="32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25">
      <c r="A123" s="40"/>
      <c r="B123" s="32" t="s">
        <v>101</v>
      </c>
      <c r="C123" s="33"/>
      <c r="D123" s="33"/>
      <c r="E123" s="33"/>
      <c r="F123" s="33"/>
      <c r="G123" s="33"/>
      <c r="H123" s="33"/>
      <c r="I123" s="33"/>
      <c r="J123" s="33"/>
      <c r="K123" s="33">
        <f>SUM(C123:J123)</f>
        <v>0</v>
      </c>
    </row>
    <row r="124" spans="1:11" x14ac:dyDescent="0.25">
      <c r="A124" s="40"/>
      <c r="B124" s="32" t="s">
        <v>102</v>
      </c>
      <c r="C124" s="33"/>
      <c r="D124" s="33"/>
      <c r="E124" s="33"/>
      <c r="F124" s="33"/>
      <c r="G124" s="33"/>
      <c r="H124" s="33"/>
      <c r="I124" s="33"/>
      <c r="J124" s="33"/>
      <c r="K124" s="33">
        <f>SUM(C124:J124)</f>
        <v>0</v>
      </c>
    </row>
    <row r="125" spans="1:11" ht="15.75" x14ac:dyDescent="0.25">
      <c r="A125" s="24"/>
      <c r="B125" s="15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ht="15.75" x14ac:dyDescent="0.25">
      <c r="A126" s="24"/>
      <c r="B126" s="15"/>
      <c r="C126" s="19"/>
      <c r="D126" s="19"/>
      <c r="E126" s="19"/>
      <c r="F126" s="19"/>
      <c r="G126" s="19"/>
      <c r="H126" s="19"/>
      <c r="I126" s="19"/>
      <c r="J126" s="19"/>
      <c r="K126" s="19">
        <f>SUM(C126:J126)</f>
        <v>0</v>
      </c>
    </row>
    <row r="127" spans="1:11" ht="15.75" x14ac:dyDescent="0.25">
      <c r="A127" s="15"/>
      <c r="B127" s="15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ht="18.75" x14ac:dyDescent="0.3">
      <c r="A128" s="23">
        <v>44196</v>
      </c>
      <c r="B128" s="21" t="s">
        <v>103</v>
      </c>
      <c r="C128" s="19">
        <f>C13-C44+C121+C123+C124+C126</f>
        <v>63707488</v>
      </c>
      <c r="D128" s="19">
        <f>D13-D44+D121+D123+D124+D126</f>
        <v>76839530</v>
      </c>
      <c r="E128" s="19">
        <f>E13-E44+E121+E123+E124+E126</f>
        <v>100227817</v>
      </c>
      <c r="F128" s="19">
        <f>F13-F44+F121+F123+F124+F126</f>
        <v>14750342</v>
      </c>
      <c r="G128" s="19">
        <f>G13-G44+G121+G123+G124+G126</f>
        <v>23004906</v>
      </c>
      <c r="H128" s="19">
        <f>H13-H28-H44+H121+H123+H124+H126</f>
        <v>20293072</v>
      </c>
      <c r="I128" s="19">
        <f>I13-I44+I121+I117+I126</f>
        <v>4552950</v>
      </c>
      <c r="J128" s="19">
        <f>J13-J44+J121+J117+J126</f>
        <v>0</v>
      </c>
      <c r="K128" s="41">
        <f>SUM(C128:J128)</f>
        <v>303376105</v>
      </c>
    </row>
  </sheetData>
  <mergeCells count="9">
    <mergeCell ref="A8:A13"/>
    <mergeCell ref="A1:K1"/>
    <mergeCell ref="A2:K2"/>
    <mergeCell ref="C3:K3"/>
    <mergeCell ref="A5:A6"/>
    <mergeCell ref="B5:B6"/>
    <mergeCell ref="E5:G5"/>
    <mergeCell ref="K5:K6"/>
    <mergeCell ref="E6:F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állami támogatások részletezése</vt:lpstr>
      <vt:lpstr>'állami támogatások részletezése'!Nyomtatási_terület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2021-05-20T13:14:11Z</dcterms:created>
  <dcterms:modified xsi:type="dcterms:W3CDTF">2021-05-20T13:14:40Z</dcterms:modified>
</cp:coreProperties>
</file>