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20. évi zárszámadási rendelet\Excel munkafüzetek\"/>
    </mc:Choice>
  </mc:AlternateContent>
  <bookViews>
    <workbookView xWindow="0" yWindow="0" windowWidth="28800" windowHeight="12135"/>
  </bookViews>
  <sheets>
    <sheet name="konszolidált vagyonmérle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1" l="1"/>
  <c r="H37" i="1"/>
  <c r="D37" i="1"/>
  <c r="Q36" i="1"/>
  <c r="I36" i="1"/>
  <c r="Q35" i="1"/>
  <c r="I35" i="1"/>
  <c r="P34" i="1"/>
  <c r="O34" i="1"/>
  <c r="N34" i="1"/>
  <c r="M34" i="1"/>
  <c r="L34" i="1"/>
  <c r="K34" i="1"/>
  <c r="Q34" i="1" s="1"/>
  <c r="H34" i="1"/>
  <c r="G34" i="1"/>
  <c r="F34" i="1"/>
  <c r="E34" i="1"/>
  <c r="D34" i="1"/>
  <c r="C34" i="1"/>
  <c r="I34" i="1" s="1"/>
  <c r="Q33" i="1"/>
  <c r="I33" i="1"/>
  <c r="Q32" i="1"/>
  <c r="I32" i="1"/>
  <c r="Q31" i="1"/>
  <c r="I31" i="1"/>
  <c r="P30" i="1"/>
  <c r="P37" i="1" s="1"/>
  <c r="O30" i="1"/>
  <c r="O37" i="1" s="1"/>
  <c r="N30" i="1"/>
  <c r="N37" i="1" s="1"/>
  <c r="M30" i="1"/>
  <c r="L30" i="1"/>
  <c r="L37" i="1" s="1"/>
  <c r="K30" i="1"/>
  <c r="K37" i="1" s="1"/>
  <c r="H30" i="1"/>
  <c r="G30" i="1"/>
  <c r="G37" i="1" s="1"/>
  <c r="F30" i="1"/>
  <c r="F37" i="1" s="1"/>
  <c r="E30" i="1"/>
  <c r="E37" i="1" s="1"/>
  <c r="D30" i="1"/>
  <c r="C30" i="1"/>
  <c r="C37" i="1" s="1"/>
  <c r="Q29" i="1"/>
  <c r="I29" i="1"/>
  <c r="Q28" i="1"/>
  <c r="I28" i="1"/>
  <c r="Q27" i="1"/>
  <c r="I27" i="1"/>
  <c r="Q26" i="1"/>
  <c r="I26" i="1"/>
  <c r="Q24" i="1"/>
  <c r="I24" i="1"/>
  <c r="Q23" i="1"/>
  <c r="I23" i="1"/>
  <c r="P22" i="1"/>
  <c r="O22" i="1"/>
  <c r="N22" i="1"/>
  <c r="M22" i="1"/>
  <c r="L22" i="1"/>
  <c r="K22" i="1"/>
  <c r="Q22" i="1" s="1"/>
  <c r="H22" i="1"/>
  <c r="G22" i="1"/>
  <c r="F22" i="1"/>
  <c r="E22" i="1"/>
  <c r="D22" i="1"/>
  <c r="C22" i="1"/>
  <c r="I22" i="1" s="1"/>
  <c r="Q21" i="1"/>
  <c r="I21" i="1"/>
  <c r="Q20" i="1"/>
  <c r="I20" i="1"/>
  <c r="Q19" i="1"/>
  <c r="I19" i="1"/>
  <c r="P18" i="1"/>
  <c r="O18" i="1"/>
  <c r="N18" i="1"/>
  <c r="M18" i="1"/>
  <c r="L18" i="1"/>
  <c r="K18" i="1"/>
  <c r="Q18" i="1" s="1"/>
  <c r="H18" i="1"/>
  <c r="G18" i="1"/>
  <c r="F18" i="1"/>
  <c r="E18" i="1"/>
  <c r="D18" i="1"/>
  <c r="C18" i="1"/>
  <c r="I18" i="1" s="1"/>
  <c r="Q17" i="1"/>
  <c r="I17" i="1"/>
  <c r="Q16" i="1"/>
  <c r="I16" i="1"/>
  <c r="Q15" i="1"/>
  <c r="I15" i="1"/>
  <c r="P14" i="1"/>
  <c r="O14" i="1"/>
  <c r="N14" i="1"/>
  <c r="M14" i="1"/>
  <c r="L14" i="1"/>
  <c r="K14" i="1"/>
  <c r="Q14" i="1" s="1"/>
  <c r="H14" i="1"/>
  <c r="G14" i="1"/>
  <c r="F14" i="1"/>
  <c r="E14" i="1"/>
  <c r="D14" i="1"/>
  <c r="C14" i="1"/>
  <c r="I14" i="1" s="1"/>
  <c r="Q13" i="1"/>
  <c r="I13" i="1"/>
  <c r="Q12" i="1"/>
  <c r="I12" i="1"/>
  <c r="P11" i="1"/>
  <c r="P25" i="1" s="1"/>
  <c r="O11" i="1"/>
  <c r="O25" i="1" s="1"/>
  <c r="N11" i="1"/>
  <c r="N25" i="1" s="1"/>
  <c r="M11" i="1"/>
  <c r="M25" i="1" s="1"/>
  <c r="L11" i="1"/>
  <c r="L25" i="1" s="1"/>
  <c r="K11" i="1"/>
  <c r="K25" i="1" s="1"/>
  <c r="H11" i="1"/>
  <c r="H25" i="1" s="1"/>
  <c r="G11" i="1"/>
  <c r="G25" i="1" s="1"/>
  <c r="F11" i="1"/>
  <c r="F25" i="1" s="1"/>
  <c r="E11" i="1"/>
  <c r="E25" i="1" s="1"/>
  <c r="D11" i="1"/>
  <c r="D25" i="1" s="1"/>
  <c r="C11" i="1"/>
  <c r="C25" i="1" s="1"/>
  <c r="Q10" i="1"/>
  <c r="I10" i="1"/>
  <c r="Q9" i="1"/>
  <c r="I9" i="1"/>
  <c r="Q8" i="1"/>
  <c r="I8" i="1"/>
  <c r="Q7" i="1"/>
  <c r="I7" i="1"/>
  <c r="Q25" i="1" l="1"/>
  <c r="Q37" i="1"/>
  <c r="I25" i="1"/>
  <c r="I37" i="1"/>
  <c r="I11" i="1"/>
  <c r="Q30" i="1"/>
  <c r="I30" i="1"/>
  <c r="Q11" i="1"/>
</calcChain>
</file>

<file path=xl/sharedStrings.xml><?xml version="1.0" encoding="utf-8"?>
<sst xmlns="http://schemas.openxmlformats.org/spreadsheetml/2006/main" count="65" uniqueCount="58">
  <si>
    <t>Vasvár Város Önkormányzata 2020. évi zárszámadás</t>
  </si>
  <si>
    <t>adatok eFt-ban</t>
  </si>
  <si>
    <t>31.számú melléklet</t>
  </si>
  <si>
    <t>Önkormányzati összevont vagyonmérleg</t>
  </si>
  <si>
    <t>#</t>
  </si>
  <si>
    <t>Megnevezés</t>
  </si>
  <si>
    <t>hivatal</t>
  </si>
  <si>
    <t>egészségügy</t>
  </si>
  <si>
    <t>óvoda</t>
  </si>
  <si>
    <t>könyvtár</t>
  </si>
  <si>
    <t>kulturközpont</t>
  </si>
  <si>
    <t>önkorm.saját</t>
  </si>
  <si>
    <t>Előző időszak 2019</t>
  </si>
  <si>
    <t>Módosítások</t>
  </si>
  <si>
    <t>Tárgyidőszak 2020</t>
  </si>
  <si>
    <t>összesen</t>
  </si>
  <si>
    <t>01</t>
  </si>
  <si>
    <t xml:space="preserve">A/I	Immateriális javak </t>
  </si>
  <si>
    <t>02</t>
  </si>
  <si>
    <t xml:space="preserve">A/II	Tárgyi eszközök  </t>
  </si>
  <si>
    <t>03</t>
  </si>
  <si>
    <t xml:space="preserve">A/III	Befektetett pénzügyi eszközök </t>
  </si>
  <si>
    <t>04</t>
  </si>
  <si>
    <t xml:space="preserve">A/IV	Koncesszióba, vagyonkezelésbe adott eszközök </t>
  </si>
  <si>
    <t>05</t>
  </si>
  <si>
    <t xml:space="preserve">A)	NEMZETI VAGYONBA TARTOZÓ BEFEKTETETT ESZKÖZÖK </t>
  </si>
  <si>
    <t>06</t>
  </si>
  <si>
    <t xml:space="preserve">B/I	Készletek </t>
  </si>
  <si>
    <t>07</t>
  </si>
  <si>
    <t xml:space="preserve">B/II	Értékpapírok </t>
  </si>
  <si>
    <t>08</t>
  </si>
  <si>
    <t>B)	NEMZETI VAGYONBA TARTOZÓ FORGÓESZKÖZÖK</t>
  </si>
  <si>
    <t>09</t>
  </si>
  <si>
    <t>C/I Lekötött bankbetétek</t>
  </si>
  <si>
    <t>10</t>
  </si>
  <si>
    <t>C/II	Pénztárak, csekkek, betétkönyvek</t>
  </si>
  <si>
    <t>11</t>
  </si>
  <si>
    <t>C/III-IV.Forintszámlák és  Devizaszámlák</t>
  </si>
  <si>
    <t xml:space="preserve">C)	PÉNZESZKÖZÖK </t>
  </si>
  <si>
    <t>D/I	Költségvetési évben esedékes követelések</t>
  </si>
  <si>
    <t xml:space="preserve">D/II	Költségvetési évet követően esedékes követelések </t>
  </si>
  <si>
    <t xml:space="preserve">D/III	Követelés jellegű sajátos elszámolások </t>
  </si>
  <si>
    <t xml:space="preserve">D)	KÖVETELÉSEK  </t>
  </si>
  <si>
    <t>E)	EGYÉB SAJÁTOS ESZKÖZOLDALI  ELSZÁMOLÁSOK</t>
  </si>
  <si>
    <t xml:space="preserve">F)	AKTÍV IDŐBELI  ELHATÁROLÁSOK  </t>
  </si>
  <si>
    <t>ESZKÖZÖK ÖSSZESEN (=A+B+C+D+E+F)</t>
  </si>
  <si>
    <t>GI-III Nemzeti vagyon és egyéb eszközök induláskori értéke és változásai</t>
  </si>
  <si>
    <t>G/IV	Felhalmozott eredmény</t>
  </si>
  <si>
    <t>G/V	Eszközök értékhelyesbítésének forrása</t>
  </si>
  <si>
    <t>G/VI	Mérleg szerinti eredmény</t>
  </si>
  <si>
    <t xml:space="preserve">G)	SAJÁT TŐKE </t>
  </si>
  <si>
    <t xml:space="preserve">H/I	Költségvetési évben esedékes kötelezettségek </t>
  </si>
  <si>
    <t xml:space="preserve">H/II	Költségvetési évet követően esedékes kötelezettségek </t>
  </si>
  <si>
    <t xml:space="preserve">H/III	Kötelezettség jellegű sajátos elszámolások </t>
  </si>
  <si>
    <t xml:space="preserve">H)	KÖTELEZETTSÉGEK </t>
  </si>
  <si>
    <t>I)KINCSTÁRI SZÁMLAVEZETÉSSEL KAPCSOLATOS ELSZÁMOLÁSOK</t>
  </si>
  <si>
    <t>J)PASSZÍV IDŐBELI ELHATÁROLÁSOK</t>
  </si>
  <si>
    <t>FORRÁSOK ÖSSZESEN (=G+H+I+J+K)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</si>
</sst>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14"/>
      <color indexed="8"/>
      <name val="Bookman Old Style"/>
      <family val="1"/>
      <charset val="238"/>
    </font>
    <font>
      <i/>
      <sz val="10"/>
      <name val="Arial CE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/>
    <xf numFmtId="0" fontId="3" fillId="0" borderId="0" xfId="1" applyFont="1"/>
    <xf numFmtId="0" fontId="6" fillId="2" borderId="1" xfId="1" applyFont="1" applyFill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left" vertical="top" wrapText="1"/>
    </xf>
    <xf numFmtId="3" fontId="7" fillId="0" borderId="1" xfId="1" applyNumberFormat="1" applyFont="1" applyBorder="1" applyAlignment="1">
      <alignment horizontal="right"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left" vertical="top" wrapText="1"/>
    </xf>
    <xf numFmtId="3" fontId="8" fillId="0" borderId="1" xfId="1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</cellXfs>
  <cellStyles count="2">
    <cellStyle name="Normál" xfId="0" builtinId="0"/>
    <cellStyle name="Normál 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"/>
  <sheetViews>
    <sheetView tabSelected="1" workbookViewId="0">
      <pane ySplit="6" topLeftCell="A7" activePane="bottomLeft" state="frozen"/>
      <selection sqref="A1:E1"/>
      <selection pane="bottomLeft" activeCell="J13" sqref="J13"/>
    </sheetView>
  </sheetViews>
  <sheetFormatPr defaultRowHeight="12.75" x14ac:dyDescent="0.2"/>
  <cols>
    <col min="1" max="1" width="8.140625" style="1" customWidth="1"/>
    <col min="2" max="2" width="63.5703125" style="1" customWidth="1"/>
    <col min="3" max="3" width="14.5703125" style="1" customWidth="1"/>
    <col min="4" max="4" width="17" style="1" customWidth="1"/>
    <col min="5" max="5" width="13.7109375" style="1" customWidth="1"/>
    <col min="6" max="6" width="14.7109375" style="1" customWidth="1"/>
    <col min="7" max="7" width="16.42578125" style="1" customWidth="1"/>
    <col min="8" max="8" width="16.5703125" style="1" customWidth="1"/>
    <col min="9" max="9" width="16.7109375" style="1" customWidth="1"/>
    <col min="10" max="10" width="13.7109375" style="1" customWidth="1"/>
    <col min="11" max="11" width="14.28515625" style="1" customWidth="1"/>
    <col min="12" max="12" width="14.85546875" style="1" customWidth="1"/>
    <col min="13" max="13" width="11.5703125" style="1" customWidth="1"/>
    <col min="14" max="14" width="12" style="1" customWidth="1"/>
    <col min="15" max="15" width="14.85546875" style="1" customWidth="1"/>
    <col min="16" max="16" width="15.28515625" style="1" customWidth="1"/>
    <col min="17" max="17" width="15.42578125" style="1" customWidth="1"/>
    <col min="18" max="16384" width="9.140625" style="1"/>
  </cols>
  <sheetData>
    <row r="2" spans="1:17" ht="15" x14ac:dyDescent="0.25">
      <c r="B2" s="10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x14ac:dyDescent="0.2">
      <c r="O3" s="2" t="s">
        <v>1</v>
      </c>
      <c r="Q3" s="2" t="s">
        <v>2</v>
      </c>
    </row>
    <row r="4" spans="1:17" ht="27" customHeight="1" x14ac:dyDescent="0.2">
      <c r="A4" s="12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30" x14ac:dyDescent="0.2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6</v>
      </c>
      <c r="L5" s="3" t="s">
        <v>7</v>
      </c>
      <c r="M5" s="3" t="s">
        <v>8</v>
      </c>
      <c r="N5" s="3" t="s">
        <v>9</v>
      </c>
      <c r="O5" s="3" t="s">
        <v>10</v>
      </c>
      <c r="P5" s="3" t="s">
        <v>11</v>
      </c>
      <c r="Q5" s="3" t="s">
        <v>14</v>
      </c>
    </row>
    <row r="6" spans="1:17" ht="15" x14ac:dyDescent="0.2">
      <c r="A6" s="3">
        <v>1</v>
      </c>
      <c r="B6" s="3">
        <v>2</v>
      </c>
      <c r="C6" s="3">
        <v>2019</v>
      </c>
      <c r="D6" s="3">
        <v>2019</v>
      </c>
      <c r="E6" s="3">
        <v>2019</v>
      </c>
      <c r="F6" s="3">
        <v>2019</v>
      </c>
      <c r="G6" s="3">
        <v>2019</v>
      </c>
      <c r="H6" s="3">
        <v>2019</v>
      </c>
      <c r="I6" s="3" t="s">
        <v>15</v>
      </c>
      <c r="J6" s="3"/>
      <c r="K6" s="3">
        <v>2020</v>
      </c>
      <c r="L6" s="3">
        <v>2020</v>
      </c>
      <c r="M6" s="3">
        <v>2020</v>
      </c>
      <c r="N6" s="3">
        <v>2020</v>
      </c>
      <c r="O6" s="3">
        <v>2020</v>
      </c>
      <c r="P6" s="3">
        <v>2020</v>
      </c>
      <c r="Q6" s="3" t="s">
        <v>15</v>
      </c>
    </row>
    <row r="7" spans="1:17" x14ac:dyDescent="0.2">
      <c r="A7" s="4" t="s">
        <v>16</v>
      </c>
      <c r="B7" s="5" t="s">
        <v>17</v>
      </c>
      <c r="C7" s="6">
        <v>0</v>
      </c>
      <c r="D7" s="6">
        <v>0</v>
      </c>
      <c r="E7" s="6">
        <v>0</v>
      </c>
      <c r="F7" s="6">
        <v>269</v>
      </c>
      <c r="G7" s="6">
        <v>0</v>
      </c>
      <c r="H7" s="6">
        <v>0</v>
      </c>
      <c r="I7" s="6">
        <f>SUM(C7:H7)</f>
        <v>269</v>
      </c>
      <c r="J7" s="6"/>
      <c r="K7" s="6">
        <v>0</v>
      </c>
      <c r="L7" s="6">
        <v>0</v>
      </c>
      <c r="M7" s="6">
        <v>0</v>
      </c>
      <c r="N7" s="6">
        <v>221</v>
      </c>
      <c r="O7" s="6">
        <v>0</v>
      </c>
      <c r="P7" s="6">
        <v>0</v>
      </c>
      <c r="Q7" s="6">
        <f>SUM(K7:P7)</f>
        <v>221</v>
      </c>
    </row>
    <row r="8" spans="1:17" x14ac:dyDescent="0.2">
      <c r="A8" s="4" t="s">
        <v>18</v>
      </c>
      <c r="B8" s="5" t="s">
        <v>19</v>
      </c>
      <c r="C8" s="6">
        <v>421</v>
      </c>
      <c r="D8" s="6">
        <v>2108</v>
      </c>
      <c r="E8" s="6">
        <v>212</v>
      </c>
      <c r="F8" s="6">
        <v>1425</v>
      </c>
      <c r="G8" s="6">
        <v>1863</v>
      </c>
      <c r="H8" s="6">
        <v>5413152</v>
      </c>
      <c r="I8" s="6">
        <f t="shared" ref="I8:I37" si="0">SUM(C8:H8)</f>
        <v>5419181</v>
      </c>
      <c r="J8" s="6"/>
      <c r="K8" s="6">
        <v>98</v>
      </c>
      <c r="L8" s="6">
        <v>1919</v>
      </c>
      <c r="M8" s="6">
        <v>165</v>
      </c>
      <c r="N8" s="6">
        <v>1241</v>
      </c>
      <c r="O8" s="6">
        <v>1715</v>
      </c>
      <c r="P8" s="6">
        <v>5346808</v>
      </c>
      <c r="Q8" s="6">
        <f t="shared" ref="Q8:Q37" si="1">SUM(K8:P8)</f>
        <v>5351946</v>
      </c>
    </row>
    <row r="9" spans="1:17" x14ac:dyDescent="0.2">
      <c r="A9" s="4" t="s">
        <v>20</v>
      </c>
      <c r="B9" s="5" t="s">
        <v>21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91804</v>
      </c>
      <c r="I9" s="6">
        <f t="shared" si="0"/>
        <v>91804</v>
      </c>
      <c r="J9" s="6"/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91804</v>
      </c>
      <c r="Q9" s="6">
        <f t="shared" si="1"/>
        <v>91804</v>
      </c>
    </row>
    <row r="10" spans="1:17" x14ac:dyDescent="0.2">
      <c r="A10" s="4" t="s">
        <v>22</v>
      </c>
      <c r="B10" s="5" t="s">
        <v>23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f t="shared" si="0"/>
        <v>0</v>
      </c>
      <c r="J10" s="6"/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f t="shared" si="1"/>
        <v>0</v>
      </c>
    </row>
    <row r="11" spans="1:17" x14ac:dyDescent="0.2">
      <c r="A11" s="7" t="s">
        <v>24</v>
      </c>
      <c r="B11" s="8" t="s">
        <v>25</v>
      </c>
      <c r="C11" s="9">
        <f t="shared" ref="C11:H11" si="2">SUM(C7:C10)</f>
        <v>421</v>
      </c>
      <c r="D11" s="9">
        <f t="shared" si="2"/>
        <v>2108</v>
      </c>
      <c r="E11" s="9">
        <f t="shared" si="2"/>
        <v>212</v>
      </c>
      <c r="F11" s="9">
        <f t="shared" si="2"/>
        <v>1694</v>
      </c>
      <c r="G11" s="9">
        <f t="shared" si="2"/>
        <v>1863</v>
      </c>
      <c r="H11" s="9">
        <f t="shared" si="2"/>
        <v>5504956</v>
      </c>
      <c r="I11" s="9">
        <f t="shared" si="0"/>
        <v>5511254</v>
      </c>
      <c r="J11" s="9"/>
      <c r="K11" s="9">
        <f t="shared" ref="K11:P11" si="3">SUM(K7:K10)</f>
        <v>98</v>
      </c>
      <c r="L11" s="9">
        <f t="shared" si="3"/>
        <v>1919</v>
      </c>
      <c r="M11" s="9">
        <f t="shared" si="3"/>
        <v>165</v>
      </c>
      <c r="N11" s="9">
        <f t="shared" si="3"/>
        <v>1462</v>
      </c>
      <c r="O11" s="9">
        <f t="shared" si="3"/>
        <v>1715</v>
      </c>
      <c r="P11" s="9">
        <f t="shared" si="3"/>
        <v>5438612</v>
      </c>
      <c r="Q11" s="9">
        <f t="shared" si="1"/>
        <v>5443971</v>
      </c>
    </row>
    <row r="12" spans="1:17" x14ac:dyDescent="0.2">
      <c r="A12" s="4" t="s">
        <v>26</v>
      </c>
      <c r="B12" s="5" t="s">
        <v>27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f t="shared" si="0"/>
        <v>0</v>
      </c>
      <c r="J12" s="6"/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f t="shared" si="1"/>
        <v>0</v>
      </c>
    </row>
    <row r="13" spans="1:17" x14ac:dyDescent="0.2">
      <c r="A13" s="4" t="s">
        <v>28</v>
      </c>
      <c r="B13" s="5" t="s">
        <v>29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f t="shared" si="0"/>
        <v>0</v>
      </c>
      <c r="J13" s="6"/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f t="shared" si="1"/>
        <v>0</v>
      </c>
    </row>
    <row r="14" spans="1:17" x14ac:dyDescent="0.2">
      <c r="A14" s="7" t="s">
        <v>30</v>
      </c>
      <c r="B14" s="8" t="s">
        <v>31</v>
      </c>
      <c r="C14" s="9">
        <f t="shared" ref="C14:H14" si="4">SUM(C12:C13)</f>
        <v>0</v>
      </c>
      <c r="D14" s="9">
        <f t="shared" si="4"/>
        <v>0</v>
      </c>
      <c r="E14" s="9">
        <f t="shared" si="4"/>
        <v>0</v>
      </c>
      <c r="F14" s="9">
        <f t="shared" si="4"/>
        <v>0</v>
      </c>
      <c r="G14" s="9">
        <f t="shared" si="4"/>
        <v>0</v>
      </c>
      <c r="H14" s="9">
        <f t="shared" si="4"/>
        <v>0</v>
      </c>
      <c r="I14" s="6">
        <f t="shared" si="0"/>
        <v>0</v>
      </c>
      <c r="J14" s="6"/>
      <c r="K14" s="9">
        <f t="shared" ref="K14:P14" si="5">SUM(K12:K13)</f>
        <v>0</v>
      </c>
      <c r="L14" s="9">
        <f t="shared" si="5"/>
        <v>0</v>
      </c>
      <c r="M14" s="9">
        <f t="shared" si="5"/>
        <v>0</v>
      </c>
      <c r="N14" s="9">
        <f t="shared" si="5"/>
        <v>0</v>
      </c>
      <c r="O14" s="9">
        <f t="shared" si="5"/>
        <v>0</v>
      </c>
      <c r="P14" s="9">
        <f t="shared" si="5"/>
        <v>0</v>
      </c>
      <c r="Q14" s="6">
        <f t="shared" si="1"/>
        <v>0</v>
      </c>
    </row>
    <row r="15" spans="1:17" x14ac:dyDescent="0.2">
      <c r="A15" s="4" t="s">
        <v>32</v>
      </c>
      <c r="B15" s="5" t="s">
        <v>33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f t="shared" si="0"/>
        <v>0</v>
      </c>
      <c r="J15" s="6"/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f t="shared" si="1"/>
        <v>0</v>
      </c>
    </row>
    <row r="16" spans="1:17" x14ac:dyDescent="0.2">
      <c r="A16" s="4" t="s">
        <v>34</v>
      </c>
      <c r="B16" s="5" t="s">
        <v>35</v>
      </c>
      <c r="C16" s="6">
        <v>83</v>
      </c>
      <c r="D16" s="6">
        <v>90</v>
      </c>
      <c r="E16" s="6">
        <v>16</v>
      </c>
      <c r="F16" s="6">
        <v>0</v>
      </c>
      <c r="G16" s="6">
        <v>132</v>
      </c>
      <c r="H16" s="6">
        <v>121</v>
      </c>
      <c r="I16" s="6">
        <f t="shared" si="0"/>
        <v>442</v>
      </c>
      <c r="J16" s="6"/>
      <c r="K16" s="6">
        <v>38</v>
      </c>
      <c r="L16" s="6">
        <v>31</v>
      </c>
      <c r="M16" s="6">
        <v>30</v>
      </c>
      <c r="N16" s="6">
        <v>9</v>
      </c>
      <c r="O16" s="6">
        <v>4</v>
      </c>
      <c r="P16" s="6">
        <v>109</v>
      </c>
      <c r="Q16" s="6">
        <f t="shared" si="1"/>
        <v>221</v>
      </c>
    </row>
    <row r="17" spans="1:17" x14ac:dyDescent="0.2">
      <c r="A17" s="4" t="s">
        <v>36</v>
      </c>
      <c r="B17" s="5" t="s">
        <v>37</v>
      </c>
      <c r="C17" s="6">
        <v>147</v>
      </c>
      <c r="D17" s="6">
        <v>573</v>
      </c>
      <c r="E17" s="6">
        <v>361</v>
      </c>
      <c r="F17" s="6">
        <v>2</v>
      </c>
      <c r="G17" s="6">
        <v>1675</v>
      </c>
      <c r="H17" s="6">
        <v>592272</v>
      </c>
      <c r="I17" s="6">
        <f t="shared" si="0"/>
        <v>595030</v>
      </c>
      <c r="J17" s="6"/>
      <c r="K17" s="6">
        <v>234</v>
      </c>
      <c r="L17" s="6">
        <v>744</v>
      </c>
      <c r="M17" s="6">
        <v>122</v>
      </c>
      <c r="N17" s="6">
        <v>130</v>
      </c>
      <c r="O17" s="6">
        <v>4208</v>
      </c>
      <c r="P17" s="6">
        <v>1056695</v>
      </c>
      <c r="Q17" s="6">
        <f t="shared" si="1"/>
        <v>1062133</v>
      </c>
    </row>
    <row r="18" spans="1:17" x14ac:dyDescent="0.2">
      <c r="A18" s="7">
        <v>12</v>
      </c>
      <c r="B18" s="8" t="s">
        <v>38</v>
      </c>
      <c r="C18" s="9">
        <f t="shared" ref="C18:H18" si="6">SUM(C15:C17)</f>
        <v>230</v>
      </c>
      <c r="D18" s="9">
        <f t="shared" si="6"/>
        <v>663</v>
      </c>
      <c r="E18" s="9">
        <f t="shared" si="6"/>
        <v>377</v>
      </c>
      <c r="F18" s="9">
        <f t="shared" si="6"/>
        <v>2</v>
      </c>
      <c r="G18" s="9">
        <f t="shared" si="6"/>
        <v>1807</v>
      </c>
      <c r="H18" s="9">
        <f t="shared" si="6"/>
        <v>592393</v>
      </c>
      <c r="I18" s="9">
        <f t="shared" si="0"/>
        <v>595472</v>
      </c>
      <c r="J18" s="9"/>
      <c r="K18" s="9">
        <f t="shared" ref="K18:P18" si="7">SUM(K15:K17)</f>
        <v>272</v>
      </c>
      <c r="L18" s="9">
        <f t="shared" si="7"/>
        <v>775</v>
      </c>
      <c r="M18" s="9">
        <f t="shared" si="7"/>
        <v>152</v>
      </c>
      <c r="N18" s="9">
        <f t="shared" si="7"/>
        <v>139</v>
      </c>
      <c r="O18" s="9">
        <f t="shared" si="7"/>
        <v>4212</v>
      </c>
      <c r="P18" s="9">
        <f t="shared" si="7"/>
        <v>1056804</v>
      </c>
      <c r="Q18" s="9">
        <f t="shared" si="1"/>
        <v>1062354</v>
      </c>
    </row>
    <row r="19" spans="1:17" x14ac:dyDescent="0.2">
      <c r="A19" s="4">
        <v>13</v>
      </c>
      <c r="B19" s="5" t="s">
        <v>39</v>
      </c>
      <c r="C19" s="6">
        <v>0</v>
      </c>
      <c r="D19" s="6">
        <v>58</v>
      </c>
      <c r="E19" s="6">
        <v>0</v>
      </c>
      <c r="F19" s="6">
        <v>47</v>
      </c>
      <c r="G19" s="6">
        <v>0</v>
      </c>
      <c r="H19" s="6">
        <v>104626</v>
      </c>
      <c r="I19" s="6">
        <f t="shared" si="0"/>
        <v>104731</v>
      </c>
      <c r="J19" s="6"/>
      <c r="K19" s="6">
        <v>0</v>
      </c>
      <c r="L19" s="6">
        <v>58</v>
      </c>
      <c r="M19" s="6">
        <v>0</v>
      </c>
      <c r="N19" s="6">
        <v>0</v>
      </c>
      <c r="O19" s="6">
        <v>99</v>
      </c>
      <c r="P19" s="6">
        <v>217768</v>
      </c>
      <c r="Q19" s="6">
        <f t="shared" si="1"/>
        <v>217925</v>
      </c>
    </row>
    <row r="20" spans="1:17" x14ac:dyDescent="0.2">
      <c r="A20" s="4">
        <v>14</v>
      </c>
      <c r="B20" s="5" t="s">
        <v>40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19434</v>
      </c>
      <c r="I20" s="6">
        <f t="shared" si="0"/>
        <v>19434</v>
      </c>
      <c r="J20" s="6"/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19434</v>
      </c>
      <c r="Q20" s="6">
        <f t="shared" si="1"/>
        <v>19434</v>
      </c>
    </row>
    <row r="21" spans="1:17" x14ac:dyDescent="0.2">
      <c r="A21" s="4">
        <v>15</v>
      </c>
      <c r="B21" s="5" t="s">
        <v>41</v>
      </c>
      <c r="C21" s="6">
        <v>0</v>
      </c>
      <c r="D21" s="6">
        <v>0</v>
      </c>
      <c r="E21" s="6">
        <v>0</v>
      </c>
      <c r="F21" s="6">
        <v>85</v>
      </c>
      <c r="G21" s="6">
        <v>0</v>
      </c>
      <c r="H21" s="6">
        <v>5200</v>
      </c>
      <c r="I21" s="6">
        <f t="shared" si="0"/>
        <v>5285</v>
      </c>
      <c r="J21" s="6"/>
      <c r="K21" s="6">
        <v>0</v>
      </c>
      <c r="L21" s="6">
        <v>0</v>
      </c>
      <c r="M21" s="6">
        <v>0</v>
      </c>
      <c r="N21" s="6">
        <v>77</v>
      </c>
      <c r="O21" s="6">
        <v>0</v>
      </c>
      <c r="P21" s="6">
        <v>38600</v>
      </c>
      <c r="Q21" s="6">
        <f t="shared" si="1"/>
        <v>38677</v>
      </c>
    </row>
    <row r="22" spans="1:17" x14ac:dyDescent="0.2">
      <c r="A22" s="7">
        <v>16</v>
      </c>
      <c r="B22" s="8" t="s">
        <v>42</v>
      </c>
      <c r="C22" s="9">
        <f t="shared" ref="C22:H22" si="8">SUM(C19:C21)</f>
        <v>0</v>
      </c>
      <c r="D22" s="9">
        <f t="shared" si="8"/>
        <v>58</v>
      </c>
      <c r="E22" s="9">
        <f t="shared" si="8"/>
        <v>0</v>
      </c>
      <c r="F22" s="9">
        <f t="shared" si="8"/>
        <v>132</v>
      </c>
      <c r="G22" s="9">
        <f t="shared" si="8"/>
        <v>0</v>
      </c>
      <c r="H22" s="9">
        <f t="shared" si="8"/>
        <v>129260</v>
      </c>
      <c r="I22" s="9">
        <f t="shared" si="0"/>
        <v>129450</v>
      </c>
      <c r="J22" s="9"/>
      <c r="K22" s="9">
        <f t="shared" ref="K22:P22" si="9">SUM(K19:K21)</f>
        <v>0</v>
      </c>
      <c r="L22" s="9">
        <f t="shared" si="9"/>
        <v>58</v>
      </c>
      <c r="M22" s="9">
        <f t="shared" si="9"/>
        <v>0</v>
      </c>
      <c r="N22" s="9">
        <f t="shared" si="9"/>
        <v>77</v>
      </c>
      <c r="O22" s="9">
        <f t="shared" si="9"/>
        <v>99</v>
      </c>
      <c r="P22" s="9">
        <f t="shared" si="9"/>
        <v>275802</v>
      </c>
      <c r="Q22" s="9">
        <f t="shared" si="1"/>
        <v>276036</v>
      </c>
    </row>
    <row r="23" spans="1:17" x14ac:dyDescent="0.2">
      <c r="A23" s="7">
        <v>17</v>
      </c>
      <c r="B23" s="8" t="s">
        <v>43</v>
      </c>
      <c r="C23" s="9">
        <v>42</v>
      </c>
      <c r="D23" s="9">
        <v>989</v>
      </c>
      <c r="E23" s="9">
        <v>2787</v>
      </c>
      <c r="F23" s="9">
        <v>286</v>
      </c>
      <c r="G23" s="9">
        <v>425</v>
      </c>
      <c r="H23" s="9">
        <v>372</v>
      </c>
      <c r="I23" s="9">
        <f t="shared" si="0"/>
        <v>4901</v>
      </c>
      <c r="J23" s="9"/>
      <c r="K23" s="9">
        <v>6</v>
      </c>
      <c r="L23" s="9">
        <v>678</v>
      </c>
      <c r="M23" s="9">
        <v>984</v>
      </c>
      <c r="N23" s="9">
        <v>-55</v>
      </c>
      <c r="O23" s="9">
        <v>1014</v>
      </c>
      <c r="P23" s="9">
        <v>-3678</v>
      </c>
      <c r="Q23" s="9">
        <f t="shared" si="1"/>
        <v>-1051</v>
      </c>
    </row>
    <row r="24" spans="1:17" x14ac:dyDescent="0.2">
      <c r="A24" s="7">
        <v>18</v>
      </c>
      <c r="B24" s="8" t="s">
        <v>44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f t="shared" si="0"/>
        <v>0</v>
      </c>
      <c r="J24" s="6"/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f t="shared" si="1"/>
        <v>0</v>
      </c>
    </row>
    <row r="25" spans="1:17" x14ac:dyDescent="0.2">
      <c r="A25" s="7">
        <v>19</v>
      </c>
      <c r="B25" s="8" t="s">
        <v>45</v>
      </c>
      <c r="C25" s="9">
        <f t="shared" ref="C25:H25" si="10">C11+C14+C18+C22+C23+C24</f>
        <v>693</v>
      </c>
      <c r="D25" s="9">
        <f t="shared" si="10"/>
        <v>3818</v>
      </c>
      <c r="E25" s="9">
        <f t="shared" si="10"/>
        <v>3376</v>
      </c>
      <c r="F25" s="9">
        <f t="shared" si="10"/>
        <v>2114</v>
      </c>
      <c r="G25" s="9">
        <f t="shared" si="10"/>
        <v>4095</v>
      </c>
      <c r="H25" s="9">
        <f t="shared" si="10"/>
        <v>6226981</v>
      </c>
      <c r="I25" s="9">
        <f t="shared" si="0"/>
        <v>6241077</v>
      </c>
      <c r="J25" s="9"/>
      <c r="K25" s="9">
        <f t="shared" ref="K25:P25" si="11">K11+K14+K18+K22+K23+K24</f>
        <v>376</v>
      </c>
      <c r="L25" s="9">
        <f t="shared" si="11"/>
        <v>3430</v>
      </c>
      <c r="M25" s="9">
        <f t="shared" si="11"/>
        <v>1301</v>
      </c>
      <c r="N25" s="9">
        <f t="shared" si="11"/>
        <v>1623</v>
      </c>
      <c r="O25" s="9">
        <f t="shared" si="11"/>
        <v>7040</v>
      </c>
      <c r="P25" s="9">
        <f t="shared" si="11"/>
        <v>6767540</v>
      </c>
      <c r="Q25" s="9">
        <f t="shared" si="1"/>
        <v>6781310</v>
      </c>
    </row>
    <row r="26" spans="1:17" x14ac:dyDescent="0.2">
      <c r="A26" s="4">
        <v>20</v>
      </c>
      <c r="B26" s="5" t="s">
        <v>46</v>
      </c>
      <c r="C26" s="6">
        <v>45831</v>
      </c>
      <c r="D26" s="6">
        <v>21285</v>
      </c>
      <c r="E26" s="6">
        <v>9414</v>
      </c>
      <c r="F26" s="6">
        <v>22794</v>
      </c>
      <c r="G26" s="6">
        <v>17615</v>
      </c>
      <c r="H26" s="6">
        <v>6263834</v>
      </c>
      <c r="I26" s="6">
        <f t="shared" si="0"/>
        <v>6380773</v>
      </c>
      <c r="J26" s="6"/>
      <c r="K26" s="6">
        <v>45831</v>
      </c>
      <c r="L26" s="6">
        <v>21285</v>
      </c>
      <c r="M26" s="6">
        <v>9414</v>
      </c>
      <c r="N26" s="6">
        <v>22794</v>
      </c>
      <c r="O26" s="6">
        <v>17615</v>
      </c>
      <c r="P26" s="6">
        <v>6320496</v>
      </c>
      <c r="Q26" s="6">
        <f t="shared" si="1"/>
        <v>6437435</v>
      </c>
    </row>
    <row r="27" spans="1:17" x14ac:dyDescent="0.2">
      <c r="A27" s="4">
        <v>21</v>
      </c>
      <c r="B27" s="5" t="s">
        <v>47</v>
      </c>
      <c r="C27" s="6">
        <v>-52495</v>
      </c>
      <c r="D27" s="6">
        <v>-20122</v>
      </c>
      <c r="E27" s="6">
        <v>-15880</v>
      </c>
      <c r="F27" s="6">
        <v>-21840</v>
      </c>
      <c r="G27" s="6">
        <v>-16859</v>
      </c>
      <c r="H27" s="6">
        <v>-1453729</v>
      </c>
      <c r="I27" s="6">
        <f t="shared" si="0"/>
        <v>-1580925</v>
      </c>
      <c r="J27" s="6"/>
      <c r="K27" s="6">
        <v>-52902</v>
      </c>
      <c r="L27" s="6">
        <v>-22084</v>
      </c>
      <c r="M27" s="6">
        <v>-18419</v>
      </c>
      <c r="N27" s="6">
        <v>-22728</v>
      </c>
      <c r="O27" s="6">
        <v>-15669</v>
      </c>
      <c r="P27" s="6">
        <v>-1443362</v>
      </c>
      <c r="Q27" s="6">
        <f t="shared" si="1"/>
        <v>-1575164</v>
      </c>
    </row>
    <row r="28" spans="1:17" x14ac:dyDescent="0.2">
      <c r="A28" s="4">
        <v>22</v>
      </c>
      <c r="B28" s="5" t="s">
        <v>48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f t="shared" si="0"/>
        <v>0</v>
      </c>
      <c r="J28" s="6"/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f t="shared" si="1"/>
        <v>0</v>
      </c>
    </row>
    <row r="29" spans="1:17" x14ac:dyDescent="0.2">
      <c r="A29" s="4">
        <v>23</v>
      </c>
      <c r="B29" s="5" t="s">
        <v>49</v>
      </c>
      <c r="C29" s="6">
        <v>-407</v>
      </c>
      <c r="D29" s="6">
        <v>-1962</v>
      </c>
      <c r="E29" s="6">
        <v>-2539</v>
      </c>
      <c r="F29" s="6">
        <v>-888</v>
      </c>
      <c r="G29" s="6">
        <v>1190</v>
      </c>
      <c r="H29" s="6">
        <v>10367</v>
      </c>
      <c r="I29" s="9">
        <f t="shared" si="0"/>
        <v>5761</v>
      </c>
      <c r="J29" s="6"/>
      <c r="K29" s="6">
        <v>277</v>
      </c>
      <c r="L29" s="6">
        <v>-511</v>
      </c>
      <c r="M29" s="6">
        <v>2777</v>
      </c>
      <c r="N29" s="6">
        <v>93</v>
      </c>
      <c r="O29" s="6">
        <v>2313</v>
      </c>
      <c r="P29" s="6">
        <v>-173227</v>
      </c>
      <c r="Q29" s="9">
        <f t="shared" si="1"/>
        <v>-168278</v>
      </c>
    </row>
    <row r="30" spans="1:17" x14ac:dyDescent="0.2">
      <c r="A30" s="7">
        <v>24</v>
      </c>
      <c r="B30" s="8" t="s">
        <v>50</v>
      </c>
      <c r="C30" s="9">
        <f t="shared" ref="C30:H30" si="12">SUM(C26:C29)</f>
        <v>-7071</v>
      </c>
      <c r="D30" s="9">
        <f t="shared" si="12"/>
        <v>-799</v>
      </c>
      <c r="E30" s="9">
        <f t="shared" si="12"/>
        <v>-9005</v>
      </c>
      <c r="F30" s="9">
        <f t="shared" si="12"/>
        <v>66</v>
      </c>
      <c r="G30" s="9">
        <f t="shared" si="12"/>
        <v>1946</v>
      </c>
      <c r="H30" s="9">
        <f t="shared" si="12"/>
        <v>4820472</v>
      </c>
      <c r="I30" s="9">
        <f t="shared" si="0"/>
        <v>4805609</v>
      </c>
      <c r="J30" s="9"/>
      <c r="K30" s="9">
        <f t="shared" ref="K30:P30" si="13">SUM(K26:K29)</f>
        <v>-6794</v>
      </c>
      <c r="L30" s="9">
        <f t="shared" si="13"/>
        <v>-1310</v>
      </c>
      <c r="M30" s="9">
        <f t="shared" si="13"/>
        <v>-6228</v>
      </c>
      <c r="N30" s="9">
        <f t="shared" si="13"/>
        <v>159</v>
      </c>
      <c r="O30" s="9">
        <f t="shared" si="13"/>
        <v>4259</v>
      </c>
      <c r="P30" s="9">
        <f t="shared" si="13"/>
        <v>4703907</v>
      </c>
      <c r="Q30" s="9">
        <f t="shared" si="1"/>
        <v>4693993</v>
      </c>
    </row>
    <row r="31" spans="1:17" x14ac:dyDescent="0.2">
      <c r="A31" s="4">
        <v>25</v>
      </c>
      <c r="B31" s="5" t="s">
        <v>51</v>
      </c>
      <c r="C31" s="6">
        <v>67</v>
      </c>
      <c r="D31" s="6">
        <v>158</v>
      </c>
      <c r="E31" s="6">
        <v>125</v>
      </c>
      <c r="F31" s="6">
        <v>7</v>
      </c>
      <c r="G31" s="6">
        <v>76</v>
      </c>
      <c r="H31" s="6">
        <v>3690</v>
      </c>
      <c r="I31" s="6">
        <f t="shared" si="0"/>
        <v>4123</v>
      </c>
      <c r="J31" s="6"/>
      <c r="K31" s="6">
        <v>55</v>
      </c>
      <c r="L31" s="6">
        <v>241</v>
      </c>
      <c r="M31" s="6">
        <v>0</v>
      </c>
      <c r="N31" s="6">
        <v>0</v>
      </c>
      <c r="O31" s="6">
        <v>0</v>
      </c>
      <c r="P31" s="6">
        <v>2345</v>
      </c>
      <c r="Q31" s="6">
        <f t="shared" si="1"/>
        <v>2641</v>
      </c>
    </row>
    <row r="32" spans="1:17" x14ac:dyDescent="0.2">
      <c r="A32" s="4">
        <v>26</v>
      </c>
      <c r="B32" s="5" t="s">
        <v>52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25932</v>
      </c>
      <c r="I32" s="6">
        <f t="shared" si="0"/>
        <v>25932</v>
      </c>
      <c r="J32" s="6"/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26172</v>
      </c>
      <c r="Q32" s="6">
        <f t="shared" si="1"/>
        <v>26172</v>
      </c>
    </row>
    <row r="33" spans="1:17" x14ac:dyDescent="0.2">
      <c r="A33" s="4">
        <v>27</v>
      </c>
      <c r="B33" s="5" t="s">
        <v>53</v>
      </c>
      <c r="C33" s="6">
        <v>0</v>
      </c>
      <c r="D33" s="6">
        <v>28</v>
      </c>
      <c r="E33" s="6">
        <v>0</v>
      </c>
      <c r="F33" s="6">
        <v>0</v>
      </c>
      <c r="G33" s="6">
        <v>0</v>
      </c>
      <c r="H33" s="6">
        <v>50960</v>
      </c>
      <c r="I33" s="6">
        <f t="shared" si="0"/>
        <v>50988</v>
      </c>
      <c r="J33" s="6"/>
      <c r="K33" s="6">
        <v>0</v>
      </c>
      <c r="L33" s="6">
        <v>28</v>
      </c>
      <c r="M33" s="6">
        <v>0</v>
      </c>
      <c r="N33" s="6">
        <v>0</v>
      </c>
      <c r="O33" s="6">
        <v>0</v>
      </c>
      <c r="P33" s="6">
        <v>61542</v>
      </c>
      <c r="Q33" s="6">
        <f t="shared" si="1"/>
        <v>61570</v>
      </c>
    </row>
    <row r="34" spans="1:17" x14ac:dyDescent="0.2">
      <c r="A34" s="7">
        <v>28</v>
      </c>
      <c r="B34" s="8" t="s">
        <v>54</v>
      </c>
      <c r="C34" s="9">
        <f t="shared" ref="C34:H34" si="14">SUM(C31:C33)</f>
        <v>67</v>
      </c>
      <c r="D34" s="9">
        <f t="shared" si="14"/>
        <v>186</v>
      </c>
      <c r="E34" s="9">
        <f t="shared" si="14"/>
        <v>125</v>
      </c>
      <c r="F34" s="9">
        <f t="shared" si="14"/>
        <v>7</v>
      </c>
      <c r="G34" s="9">
        <f t="shared" si="14"/>
        <v>76</v>
      </c>
      <c r="H34" s="9">
        <f t="shared" si="14"/>
        <v>80582</v>
      </c>
      <c r="I34" s="9">
        <f t="shared" si="0"/>
        <v>81043</v>
      </c>
      <c r="J34" s="9"/>
      <c r="K34" s="9">
        <f t="shared" ref="K34:P34" si="15">SUM(K31:K33)</f>
        <v>55</v>
      </c>
      <c r="L34" s="9">
        <f t="shared" si="15"/>
        <v>269</v>
      </c>
      <c r="M34" s="9">
        <f t="shared" si="15"/>
        <v>0</v>
      </c>
      <c r="N34" s="9">
        <f t="shared" si="15"/>
        <v>0</v>
      </c>
      <c r="O34" s="9">
        <f t="shared" si="15"/>
        <v>0</v>
      </c>
      <c r="P34" s="9">
        <f t="shared" si="15"/>
        <v>90059</v>
      </c>
      <c r="Q34" s="9">
        <f t="shared" si="1"/>
        <v>90383</v>
      </c>
    </row>
    <row r="35" spans="1:17" ht="25.5" x14ac:dyDescent="0.2">
      <c r="A35" s="7">
        <v>29</v>
      </c>
      <c r="B35" s="8" t="s">
        <v>55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f t="shared" si="0"/>
        <v>0</v>
      </c>
      <c r="J35" s="9"/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f t="shared" si="1"/>
        <v>0</v>
      </c>
    </row>
    <row r="36" spans="1:17" x14ac:dyDescent="0.2">
      <c r="A36" s="7">
        <v>30</v>
      </c>
      <c r="B36" s="8" t="s">
        <v>56</v>
      </c>
      <c r="C36" s="9">
        <v>7697</v>
      </c>
      <c r="D36" s="9">
        <v>4431</v>
      </c>
      <c r="E36" s="9">
        <v>12256</v>
      </c>
      <c r="F36" s="9">
        <v>2041</v>
      </c>
      <c r="G36" s="9">
        <v>2073</v>
      </c>
      <c r="H36" s="9">
        <v>1325927</v>
      </c>
      <c r="I36" s="9">
        <f t="shared" si="0"/>
        <v>1354425</v>
      </c>
      <c r="J36" s="9"/>
      <c r="K36" s="9">
        <v>7115</v>
      </c>
      <c r="L36" s="9">
        <v>4471</v>
      </c>
      <c r="M36" s="9">
        <v>7529</v>
      </c>
      <c r="N36" s="9">
        <v>1464</v>
      </c>
      <c r="O36" s="9">
        <v>2781</v>
      </c>
      <c r="P36" s="9">
        <v>1973574</v>
      </c>
      <c r="Q36" s="9">
        <f t="shared" si="1"/>
        <v>1996934</v>
      </c>
    </row>
    <row r="37" spans="1:17" x14ac:dyDescent="0.2">
      <c r="A37" s="7">
        <v>31</v>
      </c>
      <c r="B37" s="8" t="s">
        <v>57</v>
      </c>
      <c r="C37" s="9">
        <f t="shared" ref="C37:H37" si="16">C30+C34+C35+C36</f>
        <v>693</v>
      </c>
      <c r="D37" s="9">
        <f t="shared" si="16"/>
        <v>3818</v>
      </c>
      <c r="E37" s="9">
        <f t="shared" si="16"/>
        <v>3376</v>
      </c>
      <c r="F37" s="9">
        <f t="shared" si="16"/>
        <v>2114</v>
      </c>
      <c r="G37" s="9">
        <f t="shared" si="16"/>
        <v>4095</v>
      </c>
      <c r="H37" s="9">
        <f t="shared" si="16"/>
        <v>6226981</v>
      </c>
      <c r="I37" s="9">
        <f t="shared" si="0"/>
        <v>6241077</v>
      </c>
      <c r="J37" s="9"/>
      <c r="K37" s="9">
        <f t="shared" ref="K37:P37" si="17">K30+K34+K35+K36</f>
        <v>376</v>
      </c>
      <c r="L37" s="9">
        <f t="shared" si="17"/>
        <v>3430</v>
      </c>
      <c r="M37" s="9">
        <f t="shared" si="17"/>
        <v>1301</v>
      </c>
      <c r="N37" s="9">
        <f t="shared" si="17"/>
        <v>1623</v>
      </c>
      <c r="O37" s="9">
        <f t="shared" si="17"/>
        <v>7040</v>
      </c>
      <c r="P37" s="9">
        <f t="shared" si="17"/>
        <v>6767540</v>
      </c>
      <c r="Q37" s="9">
        <f t="shared" si="1"/>
        <v>6781310</v>
      </c>
    </row>
  </sheetData>
  <mergeCells count="2">
    <mergeCell ref="B2:Q2"/>
    <mergeCell ref="A4:Q4"/>
  </mergeCells>
  <pageMargins left="0.75" right="0.75" top="1" bottom="1" header="0.5" footer="0.5"/>
  <pageSetup paperSize="9" scale="42" fitToHeight="0" orientation="landscape" r:id="rId1"/>
  <headerFooter alignWithMargins="0">
    <oddHeader>&amp;C&amp;L&amp;RÉrték típus: Ezer Forint</oddHeader>
    <oddFooter>&amp;C&amp;LAdatellenőrző kód: -f6b340-356d-6f-a-28-1466a-73-5654-2a3156-3-50&amp;R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konszolidált vagyonmérleg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Kónya Emília</dc:creator>
  <cp:lastModifiedBy>Kónya Emília</cp:lastModifiedBy>
  <dcterms:created xsi:type="dcterms:W3CDTF">2021-05-20T13:41:14Z</dcterms:created>
  <dcterms:modified xsi:type="dcterms:W3CDTF">2021-05-20T13:42:15Z</dcterms:modified>
</cp:coreProperties>
</file>