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akalne.Zita\Desktop\"/>
    </mc:Choice>
  </mc:AlternateContent>
  <bookViews>
    <workbookView xWindow="0" yWindow="0" windowWidth="19200" windowHeight="7050"/>
  </bookViews>
  <sheets>
    <sheet name="Munka1" sheetId="1" r:id="rId1"/>
    <sheet name="Munka2" sheetId="2" r:id="rId2"/>
    <sheet name="Munka3" sheetId="3" r:id="rId3"/>
    <sheet name="Munka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4" l="1"/>
  <c r="D95" i="4" s="1"/>
  <c r="E95" i="4" s="1"/>
  <c r="E85" i="4"/>
  <c r="E82" i="4"/>
  <c r="D82" i="4"/>
  <c r="C82" i="4"/>
  <c r="C88" i="4" s="1"/>
  <c r="C95" i="4" s="1"/>
  <c r="E78" i="4"/>
  <c r="D66" i="4"/>
  <c r="D48" i="4"/>
  <c r="D96" i="4" s="1"/>
  <c r="E43" i="4"/>
  <c r="D43" i="4"/>
  <c r="C43" i="4"/>
  <c r="C48" i="4" s="1"/>
  <c r="E42" i="4"/>
  <c r="E40" i="4"/>
  <c r="E38" i="4"/>
  <c r="E37" i="4"/>
  <c r="E34" i="4"/>
  <c r="E33" i="4"/>
  <c r="E96" i="3"/>
  <c r="E95" i="3"/>
  <c r="E94" i="3"/>
  <c r="E93" i="3"/>
  <c r="E92" i="3"/>
  <c r="E90" i="3"/>
  <c r="E88" i="3"/>
  <c r="E86" i="3"/>
  <c r="D83" i="3"/>
  <c r="D89" i="3" s="1"/>
  <c r="E89" i="3" s="1"/>
  <c r="C83" i="3"/>
  <c r="C89" i="3" s="1"/>
  <c r="E79" i="3"/>
  <c r="D44" i="3"/>
  <c r="E43" i="3"/>
  <c r="E41" i="3"/>
  <c r="E36" i="3"/>
  <c r="E35" i="3"/>
  <c r="D19" i="3"/>
  <c r="E19" i="3" s="1"/>
  <c r="C19" i="3"/>
  <c r="C44" i="3" s="1"/>
  <c r="C49" i="3" s="1"/>
  <c r="C97" i="3" s="1"/>
  <c r="E18" i="3"/>
  <c r="C97" i="2"/>
  <c r="E96" i="2"/>
  <c r="E95" i="2"/>
  <c r="E94" i="2"/>
  <c r="E93" i="2"/>
  <c r="E92" i="2"/>
  <c r="E91" i="2"/>
  <c r="D90" i="2"/>
  <c r="D97" i="2" s="1"/>
  <c r="E97" i="2" s="1"/>
  <c r="C90" i="2"/>
  <c r="E89" i="2"/>
  <c r="E88" i="2"/>
  <c r="E87" i="2"/>
  <c r="E86" i="2"/>
  <c r="E85" i="2"/>
  <c r="E84" i="2"/>
  <c r="E83" i="2"/>
  <c r="E82" i="2"/>
  <c r="E81" i="2"/>
  <c r="C81" i="2"/>
  <c r="E80" i="2"/>
  <c r="E79" i="2"/>
  <c r="E78" i="2"/>
  <c r="E77" i="2"/>
  <c r="E76" i="2"/>
  <c r="E75" i="2"/>
  <c r="E74" i="2"/>
  <c r="E73" i="2"/>
  <c r="E72" i="2"/>
  <c r="E71" i="2"/>
  <c r="E70" i="2"/>
  <c r="E69" i="2"/>
  <c r="E67" i="2"/>
  <c r="E66" i="2"/>
  <c r="E65" i="2"/>
  <c r="D62" i="2"/>
  <c r="E62" i="2" s="1"/>
  <c r="E59" i="2"/>
  <c r="E58" i="2"/>
  <c r="E56" i="2"/>
  <c r="D56" i="2"/>
  <c r="E55" i="2"/>
  <c r="E51" i="2"/>
  <c r="D50" i="2"/>
  <c r="E50" i="2" s="1"/>
  <c r="E48" i="2"/>
  <c r="D45" i="2"/>
  <c r="E45" i="2" s="1"/>
  <c r="C45" i="2"/>
  <c r="C44" i="2"/>
  <c r="E44" i="2" s="1"/>
  <c r="E43" i="2"/>
  <c r="E42" i="2"/>
  <c r="E41" i="2"/>
  <c r="C41" i="2"/>
  <c r="E40" i="2"/>
  <c r="E39" i="2"/>
  <c r="E38" i="2"/>
  <c r="E37" i="2"/>
  <c r="E36" i="2"/>
  <c r="E35" i="2"/>
  <c r="E34" i="2"/>
  <c r="D33" i="2"/>
  <c r="E33" i="2" s="1"/>
  <c r="C33" i="2"/>
  <c r="E32" i="2"/>
  <c r="D31" i="2"/>
  <c r="E31" i="2" s="1"/>
  <c r="C31" i="2"/>
  <c r="E30" i="2"/>
  <c r="C30" i="2"/>
  <c r="E29" i="2"/>
  <c r="E28" i="2"/>
  <c r="E27" i="2"/>
  <c r="E26" i="2"/>
  <c r="C25" i="2"/>
  <c r="E25" i="2" s="1"/>
  <c r="E24" i="2"/>
  <c r="E23" i="2"/>
  <c r="E22" i="2"/>
  <c r="E21" i="2"/>
  <c r="E20" i="2"/>
  <c r="E18" i="2"/>
  <c r="E17" i="2"/>
  <c r="E16" i="2"/>
  <c r="E15" i="2"/>
  <c r="E14" i="2"/>
  <c r="D13" i="2"/>
  <c r="E13" i="2" s="1"/>
  <c r="C13" i="2"/>
  <c r="C19" i="2" s="1"/>
  <c r="C68" i="2" s="1"/>
  <c r="C98" i="2" s="1"/>
  <c r="E12" i="2"/>
  <c r="E11" i="2"/>
  <c r="E10" i="2"/>
  <c r="E8" i="2"/>
  <c r="E7" i="2"/>
  <c r="E6" i="2"/>
  <c r="E97" i="1"/>
  <c r="H96" i="1"/>
  <c r="H95" i="1"/>
  <c r="H94" i="1"/>
  <c r="H93" i="1"/>
  <c r="H92" i="1"/>
  <c r="H91" i="1"/>
  <c r="E90" i="1"/>
  <c r="C90" i="1"/>
  <c r="C97" i="1" s="1"/>
  <c r="H89" i="1"/>
  <c r="H88" i="1"/>
  <c r="H87" i="1"/>
  <c r="H86" i="1"/>
  <c r="H85" i="1"/>
  <c r="G84" i="1"/>
  <c r="G90" i="1" s="1"/>
  <c r="F84" i="1"/>
  <c r="F90" i="1" s="1"/>
  <c r="F97" i="1" s="1"/>
  <c r="E84" i="1"/>
  <c r="D84" i="1"/>
  <c r="D90" i="1" s="1"/>
  <c r="D97" i="1" s="1"/>
  <c r="C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G67" i="1"/>
  <c r="F67" i="1"/>
  <c r="E67" i="1"/>
  <c r="D67" i="1"/>
  <c r="C66" i="1"/>
  <c r="C67" i="1" s="1"/>
  <c r="H64" i="1"/>
  <c r="H63" i="1"/>
  <c r="H65" i="1" s="1"/>
  <c r="G62" i="1"/>
  <c r="H61" i="1"/>
  <c r="H60" i="1"/>
  <c r="H59" i="1"/>
  <c r="H58" i="1"/>
  <c r="H57" i="1"/>
  <c r="H62" i="1" s="1"/>
  <c r="H56" i="1"/>
  <c r="G56" i="1"/>
  <c r="H55" i="1"/>
  <c r="H54" i="1"/>
  <c r="H53" i="1"/>
  <c r="H52" i="1"/>
  <c r="H51" i="1"/>
  <c r="D50" i="1"/>
  <c r="H49" i="1"/>
  <c r="G49" i="1"/>
  <c r="H48" i="1"/>
  <c r="H47" i="1"/>
  <c r="H46" i="1"/>
  <c r="G45" i="1"/>
  <c r="G50" i="1" s="1"/>
  <c r="F45" i="1"/>
  <c r="F50" i="1" s="1"/>
  <c r="F98" i="1" s="1"/>
  <c r="E45" i="1"/>
  <c r="E50" i="1" s="1"/>
  <c r="E98" i="1" s="1"/>
  <c r="D45" i="1"/>
  <c r="C45" i="1"/>
  <c r="H45" i="1" s="1"/>
  <c r="H50" i="1" s="1"/>
  <c r="H44" i="1"/>
  <c r="H43" i="1"/>
  <c r="H42" i="1"/>
  <c r="H41" i="1"/>
  <c r="H40" i="1"/>
  <c r="H39" i="1"/>
  <c r="H38" i="1"/>
  <c r="H37" i="1"/>
  <c r="H36" i="1"/>
  <c r="H35" i="1"/>
  <c r="H34" i="1"/>
  <c r="G33" i="1"/>
  <c r="H33" i="1" s="1"/>
  <c r="D33" i="1"/>
  <c r="H32" i="1"/>
  <c r="G31" i="1"/>
  <c r="H31" i="1" s="1"/>
  <c r="D31" i="1"/>
  <c r="C31" i="1"/>
  <c r="C33" i="1" s="1"/>
  <c r="H30" i="1"/>
  <c r="H29" i="1"/>
  <c r="H28" i="1"/>
  <c r="H27" i="1"/>
  <c r="H26" i="1"/>
  <c r="H25" i="1"/>
  <c r="H24" i="1"/>
  <c r="H23" i="1"/>
  <c r="H22" i="1"/>
  <c r="H21" i="1"/>
  <c r="H20" i="1"/>
  <c r="D19" i="1"/>
  <c r="D68" i="1" s="1"/>
  <c r="D98" i="1" s="1"/>
  <c r="H18" i="1"/>
  <c r="H17" i="1"/>
  <c r="H16" i="1"/>
  <c r="H15" i="1"/>
  <c r="H14" i="1"/>
  <c r="G13" i="1"/>
  <c r="G19" i="1" s="1"/>
  <c r="F13" i="1"/>
  <c r="F19" i="1" s="1"/>
  <c r="E13" i="1"/>
  <c r="E19" i="1" s="1"/>
  <c r="E68" i="1" s="1"/>
  <c r="D13" i="1"/>
  <c r="C13" i="1"/>
  <c r="H13" i="1" s="1"/>
  <c r="H12" i="1"/>
  <c r="H11" i="1"/>
  <c r="H10" i="1"/>
  <c r="H8" i="1"/>
  <c r="H7" i="1"/>
  <c r="H6" i="1"/>
  <c r="E96" i="4" l="1"/>
  <c r="C66" i="4"/>
  <c r="E66" i="4" s="1"/>
  <c r="C96" i="4"/>
  <c r="E88" i="4"/>
  <c r="E48" i="4"/>
  <c r="E67" i="3"/>
  <c r="E44" i="3"/>
  <c r="E83" i="3"/>
  <c r="D49" i="3"/>
  <c r="E90" i="2"/>
  <c r="D19" i="2"/>
  <c r="H90" i="1"/>
  <c r="G97" i="1"/>
  <c r="H97" i="1" s="1"/>
  <c r="F68" i="1"/>
  <c r="G68" i="1"/>
  <c r="G98" i="1" s="1"/>
  <c r="C19" i="1"/>
  <c r="C50" i="1"/>
  <c r="H66" i="1"/>
  <c r="H67" i="1" s="1"/>
  <c r="H84" i="1"/>
  <c r="D97" i="3" l="1"/>
  <c r="E97" i="3" s="1"/>
  <c r="E49" i="3"/>
  <c r="E19" i="2"/>
  <c r="D68" i="2"/>
  <c r="C68" i="1"/>
  <c r="C98" i="1" s="1"/>
  <c r="H98" i="1" s="1"/>
  <c r="H19" i="1"/>
  <c r="H68" i="1" s="1"/>
  <c r="D98" i="2" l="1"/>
  <c r="E68" i="2"/>
  <c r="E98" i="2" s="1"/>
</calcChain>
</file>

<file path=xl/sharedStrings.xml><?xml version="1.0" encoding="utf-8"?>
<sst xmlns="http://schemas.openxmlformats.org/spreadsheetml/2006/main" count="756" uniqueCount="200">
  <si>
    <t>Módosított előirányzat</t>
  </si>
  <si>
    <t>Különbözet</t>
  </si>
  <si>
    <t>BEVÉTELEK ÖSSZESEN (B1-8)</t>
  </si>
  <si>
    <t>2. számú melléklet a  7/2021 (V.27.) önkormányzati rendelethez</t>
  </si>
  <si>
    <t>Iván Községi Önkormányzat 2020. évi költségvetése</t>
  </si>
  <si>
    <t>Bevételek ( Ft)</t>
  </si>
  <si>
    <t>ÖNKORMÁNYZAT ÉS KÖLTSÉGVETÉSI SZERVEI ELŐIRÁNYZATA MINDÖSSZESEN</t>
  </si>
  <si>
    <t>Rovat megnevezése</t>
  </si>
  <si>
    <t>Rovat-
szám</t>
  </si>
  <si>
    <t>Eredeti előirányzat</t>
  </si>
  <si>
    <t>önk</t>
  </si>
  <si>
    <t>köh</t>
  </si>
  <si>
    <t>óvoda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</si>
  <si>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</si>
  <si>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</si>
  <si>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</si>
  <si>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</si>
  <si>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</si>
  <si>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</si>
  <si>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gyermekeétkeztetési feladatainak támogatása</t>
  </si>
  <si>
    <t>B1132</t>
  </si>
  <si>
    <t>Települési önkormányzatok kulturális feladatainak támogatása</t>
  </si>
  <si>
    <t>B114</t>
  </si>
  <si>
    <t>Működési célú központosított előirányzatok</t>
  </si>
  <si>
    <t>B115</t>
  </si>
  <si>
    <t>Elszámolásból származó bevételek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</si>
  <si>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</si>
  <si>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</si>
  <si>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</si>
  <si>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</si>
  <si>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</si>
  <si>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</si>
  <si>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</si>
  <si>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</si>
  <si>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</si>
  <si>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</si>
  <si>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</si>
  <si>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</si>
  <si>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</si>
  <si>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</si>
  <si>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</si>
  <si>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</si>
  <si>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</si>
  <si>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</si>
  <si>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</si>
  <si>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</si>
  <si>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</si>
  <si>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</si>
  <si>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</si>
  <si>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</si>
  <si>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</si>
  <si>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</si>
  <si>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</si>
  <si>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</si>
  <si>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</si>
  <si>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</si>
  <si>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</si>
  <si>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</si>
  <si>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</si>
  <si>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</si>
  <si>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</si>
  <si>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</si>
  <si>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</si>
  <si>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</si>
  <si>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</si>
  <si>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</si>
  <si>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</si>
  <si>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</si>
  <si>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</si>
  <si>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</si>
  <si>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</si>
  <si>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</si>
  <si>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</si>
  <si>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</si>
  <si>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</si>
  <si>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</si>
  <si>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</si>
  <si>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</si>
  <si>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</si>
  <si>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</si>
  <si>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</si>
  <si>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</si>
  <si>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</si>
  <si>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</si>
  <si>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</si>
  <si>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</si>
  <si>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</si>
  <si>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</si>
  <si>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</si>
  <si>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</si>
  <si>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</si>
  <si>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</si>
  <si>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</si>
  <si>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</si>
  <si>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</si>
  <si>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</si>
  <si>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</si>
  <si>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</si>
  <si>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</si>
  <si>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</si>
  <si>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</si>
  <si>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költségvetés előirányzat csoport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</si>
  <si>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</si>
  <si>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</si>
  <si>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</si>
  <si>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</si>
  <si>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</si>
  <si>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</si>
  <si>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</si>
  <si>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</si>
  <si>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</si>
  <si>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</si>
  <si>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</si>
  <si>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</si>
  <si>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</si>
  <si>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</si>
  <si>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</si>
  <si>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</si>
  <si>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</si>
  <si>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</si>
  <si>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</si>
  <si>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</si>
  <si>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</si>
  <si>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</si>
  <si>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</si>
  <si>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</si>
  <si>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</si>
  <si>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</si>
  <si>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</si>
  <si>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</si>
  <si>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</si>
  <si>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</si>
  <si>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</si>
  <si>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</si>
  <si>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Felhalmozási költségvetés előirányzat csoport 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</si>
  <si>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</si>
  <si>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</si>
  <si>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</si>
  <si>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</si>
  <si>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</si>
  <si>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</si>
  <si>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</si>
  <si>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</si>
  <si>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</si>
  <si>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</si>
  <si>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</si>
  <si>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</si>
  <si>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</si>
  <si>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</si>
  <si>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</si>
  <si>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</si>
  <si>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</si>
  <si>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</si>
  <si>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</si>
  <si>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</si>
  <si>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</si>
  <si>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</si>
  <si>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</si>
  <si>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</si>
  <si>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</si>
  <si>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</si>
  <si>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</si>
  <si>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</si>
  <si>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</si>
  <si>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</si>
  <si>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</si>
  <si>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</si>
  <si>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</si>
  <si>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</si>
  <si>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</si>
  <si>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</si>
  <si>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</si>
  <si>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</si>
  <si>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</si>
  <si>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</si>
  <si>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</si>
  <si>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</si>
  <si>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</si>
  <si>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</si>
  <si>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</si>
  <si>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</si>
  <si>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</si>
  <si>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</si>
  <si>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</si>
  <si>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</si>
  <si>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</si>
  <si>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</si>
  <si>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</si>
  <si>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</si>
  <si>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</si>
  <si>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</si>
  <si>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2.1 számú melléklet a 7/2021 (V.27.) számú önkormányzati rendelethez</t>
  </si>
  <si>
    <t>ÖNKORMÁNYZATI ELŐIRÁNYZATOK</t>
  </si>
  <si>
    <t>Települési önkormányzatok gyermekétkeztetési feladatainak támogatás</t>
  </si>
  <si>
    <t>2.2 számú melléklet a 7/2021 (V.27.)  számú önkormányzati rendelethez</t>
  </si>
  <si>
    <t>Iváni Közös Önkormányzati Hivatal</t>
  </si>
  <si>
    <t>Helyi önkormányzatok kiegészítő támogatásai</t>
  </si>
  <si>
    <t xml:space="preserve"> </t>
  </si>
  <si>
    <t>2.3 számú melléklet a 7/2021. (V.27.)  számú önkormányzati rendelethez</t>
  </si>
  <si>
    <t>Iváni Napköziotthonos Óvoda és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</si>
</sst>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b/>
      <sz val="9"/>
      <name val="Bookman Old Style"/>
      <family val="1"/>
      <charset val="238"/>
    </font>
    <font>
      <b/>
      <i/>
      <u/>
      <sz val="9"/>
      <color indexed="8"/>
      <name val="Bookman Old Style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" fontId="7" fillId="0" borderId="1" xfId="1" applyNumberFormat="1" applyFont="1" applyBorder="1"/>
    <xf numFmtId="164" fontId="7" fillId="0" borderId="1" xfId="1" applyNumberFormat="1" applyFont="1" applyBorder="1"/>
    <xf numFmtId="164" fontId="8" fillId="0" borderId="1" xfId="1" applyNumberFormat="1" applyFont="1" applyBorder="1"/>
    <xf numFmtId="164" fontId="9" fillId="0" borderId="1" xfId="1" applyNumberFormat="1" applyFont="1" applyBorder="1"/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3" fontId="9" fillId="0" borderId="1" xfId="1" applyNumberFormat="1" applyFont="1" applyBorder="1"/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3" borderId="1" xfId="0" applyFont="1" applyFill="1" applyBorder="1"/>
    <xf numFmtId="0" fontId="13" fillId="3" borderId="1" xfId="0" applyFont="1" applyFill="1" applyBorder="1" applyAlignment="1">
      <alignment horizontal="left" vertical="center"/>
    </xf>
    <xf numFmtId="164" fontId="9" fillId="0" borderId="1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2" borderId="1" xfId="0" applyFont="1" applyFill="1" applyBorder="1"/>
    <xf numFmtId="0" fontId="8" fillId="2" borderId="1" xfId="0" applyFont="1" applyFill="1" applyBorder="1"/>
    <xf numFmtId="0" fontId="5" fillId="0" borderId="0" xfId="0" applyFont="1" applyAlignment="1">
      <alignment horizont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3" borderId="1" xfId="0" applyFont="1" applyFill="1" applyBorder="1"/>
    <xf numFmtId="0" fontId="18" fillId="3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5" borderId="1" xfId="0" applyFont="1" applyFill="1" applyBorder="1"/>
    <xf numFmtId="0" fontId="18" fillId="5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0" fontId="18" fillId="2" borderId="1" xfId="0" applyFont="1" applyFill="1" applyBorder="1"/>
    <xf numFmtId="0" fontId="19" fillId="2" borderId="1" xfId="0" applyFont="1" applyFill="1" applyBorder="1"/>
    <xf numFmtId="0" fontId="23" fillId="0" borderId="0" xfId="0" applyFont="1"/>
    <xf numFmtId="0" fontId="0" fillId="0" borderId="0" xfId="0" applyFont="1" applyAlignment="1">
      <alignment horizontal="right"/>
    </xf>
    <xf numFmtId="3" fontId="9" fillId="0" borderId="1" xfId="0" applyNumberFormat="1" applyFont="1" applyBorder="1"/>
    <xf numFmtId="0" fontId="9" fillId="0" borderId="1" xfId="0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view="pageBreakPreview" zoomScale="60" zoomScaleNormal="100" workbookViewId="0">
      <selection activeCell="G13" sqref="G13"/>
    </sheetView>
  </sheetViews>
  <sheetFormatPr defaultRowHeight="14.5" x14ac:dyDescent="0.35"/>
  <cols>
    <col min="1" max="1" width="54.36328125" bestFit="1" customWidth="1"/>
    <col min="2" max="2" width="5.6328125" bestFit="1" customWidth="1"/>
    <col min="3" max="3" width="11.453125" bestFit="1" customWidth="1"/>
    <col min="4" max="4" width="14.81640625" bestFit="1" customWidth="1"/>
    <col min="5" max="5" width="9.36328125" bestFit="1" customWidth="1"/>
    <col min="6" max="6" width="10.36328125" bestFit="1" customWidth="1"/>
    <col min="7" max="7" width="11.453125" bestFit="1" customWidth="1"/>
    <col min="8" max="8" width="14.81640625" bestFit="1" customWidth="1"/>
  </cols>
  <sheetData>
    <row r="1" spans="1:8" x14ac:dyDescent="0.35">
      <c r="A1" s="7" t="s">
        <v>3</v>
      </c>
      <c r="B1" s="8"/>
      <c r="C1" s="8"/>
      <c r="D1" s="1"/>
      <c r="E1" s="4"/>
      <c r="F1" s="4"/>
      <c r="G1" s="1"/>
      <c r="H1" s="1"/>
    </row>
    <row r="2" spans="1:8" ht="17.5" x14ac:dyDescent="0.35">
      <c r="A2" s="9" t="s">
        <v>4</v>
      </c>
      <c r="B2" s="10"/>
      <c r="C2" s="10"/>
      <c r="D2" s="1"/>
      <c r="E2" s="11"/>
      <c r="F2" s="12"/>
      <c r="G2" s="1"/>
      <c r="H2" s="1"/>
    </row>
    <row r="3" spans="1:8" ht="17.5" x14ac:dyDescent="0.35">
      <c r="A3" s="13" t="s">
        <v>5</v>
      </c>
      <c r="B3" s="10"/>
      <c r="C3" s="10"/>
      <c r="D3" s="1"/>
      <c r="E3" s="14"/>
      <c r="F3" s="15"/>
      <c r="G3" s="1"/>
      <c r="H3" s="1"/>
    </row>
    <row r="4" spans="1:8" x14ac:dyDescent="0.35">
      <c r="A4" s="16" t="s">
        <v>6</v>
      </c>
      <c r="B4" s="1"/>
      <c r="C4" s="1"/>
      <c r="D4" s="1"/>
      <c r="E4" s="1"/>
      <c r="F4" s="1"/>
      <c r="G4" s="1"/>
      <c r="H4" s="1"/>
    </row>
    <row r="5" spans="1:8" ht="56.5" x14ac:dyDescent="0.35">
      <c r="A5" s="17" t="s">
        <v>7</v>
      </c>
      <c r="B5" s="18" t="s">
        <v>8</v>
      </c>
      <c r="C5" s="19" t="s">
        <v>9</v>
      </c>
      <c r="D5" s="19" t="s">
        <v>10</v>
      </c>
      <c r="E5" s="19" t="s">
        <v>11</v>
      </c>
      <c r="F5" s="19" t="s">
        <v>12</v>
      </c>
      <c r="G5" s="19" t="s">
        <v>0</v>
      </c>
      <c r="H5" s="19" t="s">
        <v>1</v>
      </c>
    </row>
    <row r="6" spans="1:8" x14ac:dyDescent="0.35">
      <c r="A6" s="20" t="s">
        <v>13</v>
      </c>
      <c r="B6" s="21" t="s">
        <v>14</v>
      </c>
      <c r="C6" s="22">
        <v>81924733</v>
      </c>
      <c r="D6" s="23">
        <v>67843383</v>
      </c>
      <c r="E6" s="23"/>
      <c r="F6" s="24"/>
      <c r="G6" s="22">
        <v>82818360</v>
      </c>
      <c r="H6" s="25">
        <f t="shared" ref="H6:H45" si="0">SUM(G6-C6)</f>
        <v>893627</v>
      </c>
    </row>
    <row r="7" spans="1:8" x14ac:dyDescent="0.35">
      <c r="A7" s="26" t="s">
        <v>15</v>
      </c>
      <c r="B7" s="21" t="s">
        <v>16</v>
      </c>
      <c r="C7" s="22">
        <v>22807630</v>
      </c>
      <c r="D7" s="23">
        <v>22026716</v>
      </c>
      <c r="E7" s="23"/>
      <c r="F7" s="24"/>
      <c r="G7" s="22">
        <v>24885305</v>
      </c>
      <c r="H7" s="25">
        <f t="shared" si="0"/>
        <v>2077675</v>
      </c>
    </row>
    <row r="8" spans="1:8" x14ac:dyDescent="0.35">
      <c r="A8" s="26" t="s">
        <v>17</v>
      </c>
      <c r="B8" s="21" t="s">
        <v>18</v>
      </c>
      <c r="C8" s="22">
        <v>17062200</v>
      </c>
      <c r="D8" s="23">
        <v>25174611</v>
      </c>
      <c r="E8" s="23"/>
      <c r="F8" s="24"/>
      <c r="G8" s="22">
        <v>20373582</v>
      </c>
      <c r="H8" s="25">
        <f t="shared" si="0"/>
        <v>3311382</v>
      </c>
    </row>
    <row r="9" spans="1:8" x14ac:dyDescent="0.35">
      <c r="A9" s="26" t="s">
        <v>19</v>
      </c>
      <c r="B9" s="21" t="s">
        <v>20</v>
      </c>
      <c r="C9" s="22">
        <v>6452650</v>
      </c>
      <c r="D9" s="23"/>
      <c r="E9" s="23"/>
      <c r="F9" s="24"/>
      <c r="G9" s="22">
        <v>7135527</v>
      </c>
      <c r="H9" s="25"/>
    </row>
    <row r="10" spans="1:8" x14ac:dyDescent="0.35">
      <c r="A10" s="26" t="s">
        <v>21</v>
      </c>
      <c r="B10" s="21" t="s">
        <v>22</v>
      </c>
      <c r="C10" s="22">
        <v>1800000</v>
      </c>
      <c r="D10" s="23">
        <v>1800000</v>
      </c>
      <c r="E10" s="23"/>
      <c r="F10" s="24"/>
      <c r="G10" s="22">
        <v>2335780</v>
      </c>
      <c r="H10" s="25">
        <f t="shared" si="0"/>
        <v>535780</v>
      </c>
    </row>
    <row r="11" spans="1:8" x14ac:dyDescent="0.35">
      <c r="A11" s="26" t="s">
        <v>23</v>
      </c>
      <c r="B11" s="21" t="s">
        <v>24</v>
      </c>
      <c r="C11" s="25"/>
      <c r="D11" s="23">
        <v>6876000</v>
      </c>
      <c r="E11" s="23"/>
      <c r="F11" s="24"/>
      <c r="G11" s="22"/>
      <c r="H11" s="25">
        <f t="shared" si="0"/>
        <v>0</v>
      </c>
    </row>
    <row r="12" spans="1:8" x14ac:dyDescent="0.35">
      <c r="A12" s="26" t="s">
        <v>25</v>
      </c>
      <c r="B12" s="21" t="s">
        <v>26</v>
      </c>
      <c r="C12" s="25"/>
      <c r="D12" s="23"/>
      <c r="E12" s="23"/>
      <c r="F12" s="24"/>
      <c r="G12" s="22">
        <v>1209823</v>
      </c>
      <c r="H12" s="25">
        <f t="shared" si="0"/>
        <v>1209823</v>
      </c>
    </row>
    <row r="13" spans="1:8" x14ac:dyDescent="0.35">
      <c r="A13" s="27" t="s">
        <v>27</v>
      </c>
      <c r="B13" s="28" t="s">
        <v>28</v>
      </c>
      <c r="C13" s="29">
        <f>SUM(C6:C12)</f>
        <v>130047213</v>
      </c>
      <c r="D13" s="29">
        <f>SUM(D6:D12)</f>
        <v>123720710</v>
      </c>
      <c r="E13" s="29">
        <f>SUM(E6:E12)</f>
        <v>0</v>
      </c>
      <c r="F13" s="29">
        <f>SUM(F6:F12)</f>
        <v>0</v>
      </c>
      <c r="G13" s="29">
        <f>SUM(G6:G12)</f>
        <v>138758377</v>
      </c>
      <c r="H13" s="25">
        <f t="shared" si="0"/>
        <v>8711164</v>
      </c>
    </row>
    <row r="14" spans="1:8" x14ac:dyDescent="0.35">
      <c r="A14" s="26" t="s">
        <v>29</v>
      </c>
      <c r="B14" s="21" t="s">
        <v>30</v>
      </c>
      <c r="C14" s="25"/>
      <c r="D14" s="23"/>
      <c r="E14" s="23"/>
      <c r="F14" s="24"/>
      <c r="G14" s="25"/>
      <c r="H14" s="25">
        <f t="shared" si="0"/>
        <v>0</v>
      </c>
    </row>
    <row r="15" spans="1:8" ht="23" x14ac:dyDescent="0.35">
      <c r="A15" s="26" t="s">
        <v>31</v>
      </c>
      <c r="B15" s="21" t="s">
        <v>32</v>
      </c>
      <c r="C15" s="25"/>
      <c r="D15" s="23"/>
      <c r="E15" s="23"/>
      <c r="F15" s="24"/>
      <c r="G15" s="25"/>
      <c r="H15" s="25">
        <f t="shared" si="0"/>
        <v>0</v>
      </c>
    </row>
    <row r="16" spans="1:8" ht="23" x14ac:dyDescent="0.35">
      <c r="A16" s="26" t="s">
        <v>33</v>
      </c>
      <c r="B16" s="21" t="s">
        <v>34</v>
      </c>
      <c r="C16" s="25"/>
      <c r="D16" s="23"/>
      <c r="E16" s="23"/>
      <c r="F16" s="24"/>
      <c r="G16" s="25"/>
      <c r="H16" s="25">
        <f t="shared" si="0"/>
        <v>0</v>
      </c>
    </row>
    <row r="17" spans="1:8" ht="23" x14ac:dyDescent="0.35">
      <c r="A17" s="26" t="s">
        <v>35</v>
      </c>
      <c r="B17" s="21" t="s">
        <v>36</v>
      </c>
      <c r="C17" s="25"/>
      <c r="D17" s="23"/>
      <c r="E17" s="23"/>
      <c r="F17" s="24"/>
      <c r="G17" s="25"/>
      <c r="H17" s="25">
        <f t="shared" si="0"/>
        <v>0</v>
      </c>
    </row>
    <row r="18" spans="1:8" x14ac:dyDescent="0.35">
      <c r="A18" s="26" t="s">
        <v>37</v>
      </c>
      <c r="B18" s="21" t="s">
        <v>38</v>
      </c>
      <c r="C18" s="22">
        <v>15180183</v>
      </c>
      <c r="D18" s="23">
        <v>43568978</v>
      </c>
      <c r="E18" s="22">
        <v>7975268</v>
      </c>
      <c r="F18" s="24"/>
      <c r="G18" s="22">
        <v>14972666</v>
      </c>
      <c r="H18" s="25">
        <f t="shared" si="0"/>
        <v>-207517</v>
      </c>
    </row>
    <row r="19" spans="1:8" x14ac:dyDescent="0.35">
      <c r="A19" s="27" t="s">
        <v>39</v>
      </c>
      <c r="B19" s="28" t="s">
        <v>40</v>
      </c>
      <c r="C19" s="29">
        <f>SUM(C13+C18)</f>
        <v>145227396</v>
      </c>
      <c r="D19" s="29">
        <f>SUM(D13+D18)</f>
        <v>167289688</v>
      </c>
      <c r="E19" s="29">
        <f>SUM(E13+E18)</f>
        <v>7975268</v>
      </c>
      <c r="F19" s="29">
        <f>SUM(F13+F18)</f>
        <v>0</v>
      </c>
      <c r="G19" s="29">
        <f>SUM(G13+G18)</f>
        <v>153731043</v>
      </c>
      <c r="H19" s="25">
        <f t="shared" si="0"/>
        <v>8503647</v>
      </c>
    </row>
    <row r="20" spans="1:8" x14ac:dyDescent="0.35">
      <c r="A20" s="26" t="s">
        <v>41</v>
      </c>
      <c r="B20" s="21" t="s">
        <v>42</v>
      </c>
      <c r="C20" s="25"/>
      <c r="D20" s="23"/>
      <c r="E20" s="23"/>
      <c r="F20" s="24"/>
      <c r="G20" s="25"/>
      <c r="H20" s="25">
        <f t="shared" si="0"/>
        <v>0</v>
      </c>
    </row>
    <row r="21" spans="1:8" x14ac:dyDescent="0.35">
      <c r="A21" s="26" t="s">
        <v>43</v>
      </c>
      <c r="B21" s="21" t="s">
        <v>44</v>
      </c>
      <c r="C21" s="25"/>
      <c r="D21" s="23"/>
      <c r="E21" s="23"/>
      <c r="F21" s="24"/>
      <c r="G21" s="25"/>
      <c r="H21" s="25">
        <f t="shared" si="0"/>
        <v>0</v>
      </c>
    </row>
    <row r="22" spans="1:8" x14ac:dyDescent="0.35">
      <c r="A22" s="27" t="s">
        <v>45</v>
      </c>
      <c r="B22" s="28" t="s">
        <v>46</v>
      </c>
      <c r="C22" s="25"/>
      <c r="D22" s="23"/>
      <c r="E22" s="23"/>
      <c r="F22" s="24"/>
      <c r="G22" s="25"/>
      <c r="H22" s="25">
        <f t="shared" si="0"/>
        <v>0</v>
      </c>
    </row>
    <row r="23" spans="1:8" x14ac:dyDescent="0.35">
      <c r="A23" s="26" t="s">
        <v>47</v>
      </c>
      <c r="B23" s="21" t="s">
        <v>48</v>
      </c>
      <c r="C23" s="25"/>
      <c r="D23" s="23"/>
      <c r="E23" s="23"/>
      <c r="F23" s="24"/>
      <c r="G23" s="25"/>
      <c r="H23" s="25">
        <f t="shared" si="0"/>
        <v>0</v>
      </c>
    </row>
    <row r="24" spans="1:8" x14ac:dyDescent="0.35">
      <c r="A24" s="26" t="s">
        <v>49</v>
      </c>
      <c r="B24" s="21" t="s">
        <v>50</v>
      </c>
      <c r="C24" s="25"/>
      <c r="D24" s="23"/>
      <c r="E24" s="23"/>
      <c r="F24" s="24"/>
      <c r="G24" s="25"/>
      <c r="H24" s="25">
        <f t="shared" si="0"/>
        <v>0</v>
      </c>
    </row>
    <row r="25" spans="1:8" x14ac:dyDescent="0.35">
      <c r="A25" s="26" t="s">
        <v>51</v>
      </c>
      <c r="B25" s="21" t="s">
        <v>52</v>
      </c>
      <c r="C25" s="25"/>
      <c r="D25" s="23"/>
      <c r="E25" s="23"/>
      <c r="F25" s="24"/>
      <c r="G25" s="25"/>
      <c r="H25" s="25">
        <f t="shared" si="0"/>
        <v>0</v>
      </c>
    </row>
    <row r="26" spans="1:8" x14ac:dyDescent="0.35">
      <c r="A26" s="26" t="s">
        <v>53</v>
      </c>
      <c r="B26" s="21" t="s">
        <v>54</v>
      </c>
      <c r="C26" s="22">
        <v>17500000</v>
      </c>
      <c r="D26" s="23">
        <v>23680909</v>
      </c>
      <c r="E26" s="23"/>
      <c r="F26" s="24"/>
      <c r="G26" s="22">
        <v>14288514</v>
      </c>
      <c r="H26" s="25">
        <f t="shared" si="0"/>
        <v>-3211486</v>
      </c>
    </row>
    <row r="27" spans="1:8" x14ac:dyDescent="0.35">
      <c r="A27" s="26" t="s">
        <v>55</v>
      </c>
      <c r="B27" s="21" t="s">
        <v>56</v>
      </c>
      <c r="C27" s="25"/>
      <c r="D27" s="23"/>
      <c r="E27" s="23"/>
      <c r="F27" s="24"/>
      <c r="G27" s="22"/>
      <c r="H27" s="25">
        <f t="shared" si="0"/>
        <v>0</v>
      </c>
    </row>
    <row r="28" spans="1:8" x14ac:dyDescent="0.35">
      <c r="A28" s="26" t="s">
        <v>57</v>
      </c>
      <c r="B28" s="21" t="s">
        <v>58</v>
      </c>
      <c r="C28" s="25"/>
      <c r="D28" s="23"/>
      <c r="E28" s="23"/>
      <c r="F28" s="24"/>
      <c r="G28" s="25"/>
      <c r="H28" s="25">
        <f t="shared" si="0"/>
        <v>0</v>
      </c>
    </row>
    <row r="29" spans="1:8" x14ac:dyDescent="0.35">
      <c r="A29" s="26" t="s">
        <v>59</v>
      </c>
      <c r="B29" s="21" t="s">
        <v>60</v>
      </c>
      <c r="C29" s="22">
        <v>3500000</v>
      </c>
      <c r="D29" s="23">
        <v>3574558</v>
      </c>
      <c r="E29" s="23"/>
      <c r="F29" s="24"/>
      <c r="G29" s="22"/>
      <c r="H29" s="25">
        <f t="shared" si="0"/>
        <v>-3500000</v>
      </c>
    </row>
    <row r="30" spans="1:8" x14ac:dyDescent="0.35">
      <c r="A30" s="26" t="s">
        <v>61</v>
      </c>
      <c r="B30" s="21" t="s">
        <v>62</v>
      </c>
      <c r="C30" s="25"/>
      <c r="D30" s="23"/>
      <c r="E30" s="23"/>
      <c r="F30" s="24"/>
      <c r="G30" s="25"/>
      <c r="H30" s="25">
        <f t="shared" si="0"/>
        <v>0</v>
      </c>
    </row>
    <row r="31" spans="1:8" x14ac:dyDescent="0.35">
      <c r="A31" s="27" t="s">
        <v>63</v>
      </c>
      <c r="B31" s="28" t="s">
        <v>64</v>
      </c>
      <c r="C31" s="29">
        <f>SUM(C23:C30)</f>
        <v>21000000</v>
      </c>
      <c r="D31" s="23">
        <f>SUM(D26:D30)</f>
        <v>27255467</v>
      </c>
      <c r="E31" s="23"/>
      <c r="F31" s="24"/>
      <c r="G31" s="29">
        <f>SUM(G23:G30)</f>
        <v>14288514</v>
      </c>
      <c r="H31" s="25">
        <f t="shared" si="0"/>
        <v>-6711486</v>
      </c>
    </row>
    <row r="32" spans="1:8" x14ac:dyDescent="0.35">
      <c r="A32" s="26" t="s">
        <v>65</v>
      </c>
      <c r="B32" s="21" t="s">
        <v>66</v>
      </c>
      <c r="C32" s="25"/>
      <c r="D32" s="23">
        <v>374871</v>
      </c>
      <c r="E32" s="23"/>
      <c r="F32" s="24"/>
      <c r="G32" s="22">
        <v>61189</v>
      </c>
      <c r="H32" s="25">
        <f t="shared" si="0"/>
        <v>61189</v>
      </c>
    </row>
    <row r="33" spans="1:8" x14ac:dyDescent="0.35">
      <c r="A33" s="27" t="s">
        <v>67</v>
      </c>
      <c r="B33" s="28" t="s">
        <v>68</v>
      </c>
      <c r="C33" s="29">
        <f>SUM(C31+C32)</f>
        <v>21000000</v>
      </c>
      <c r="D33" s="25">
        <f>SUM(D31+D32)</f>
        <v>27630338</v>
      </c>
      <c r="E33" s="23"/>
      <c r="F33" s="24"/>
      <c r="G33" s="29">
        <f>SUM(G31+G32)</f>
        <v>14349703</v>
      </c>
      <c r="H33" s="25">
        <f t="shared" si="0"/>
        <v>-6650297</v>
      </c>
    </row>
    <row r="34" spans="1:8" x14ac:dyDescent="0.35">
      <c r="A34" s="30" t="s">
        <v>69</v>
      </c>
      <c r="B34" s="21" t="s">
        <v>70</v>
      </c>
      <c r="C34" s="25"/>
      <c r="D34" s="23"/>
      <c r="E34" s="23"/>
      <c r="F34" s="22">
        <v>15750</v>
      </c>
      <c r="G34" s="22"/>
      <c r="H34" s="25">
        <f t="shared" si="0"/>
        <v>0</v>
      </c>
    </row>
    <row r="35" spans="1:8" x14ac:dyDescent="0.35">
      <c r="A35" s="30" t="s">
        <v>71</v>
      </c>
      <c r="B35" s="21" t="s">
        <v>72</v>
      </c>
      <c r="C35" s="22">
        <v>446725</v>
      </c>
      <c r="D35" s="23">
        <v>139902</v>
      </c>
      <c r="E35" s="23"/>
      <c r="F35" s="22">
        <v>417528</v>
      </c>
      <c r="G35" s="22">
        <v>618911</v>
      </c>
      <c r="H35" s="25">
        <f t="shared" si="0"/>
        <v>172186</v>
      </c>
    </row>
    <row r="36" spans="1:8" x14ac:dyDescent="0.35">
      <c r="A36" s="30" t="s">
        <v>73</v>
      </c>
      <c r="B36" s="21" t="s">
        <v>74</v>
      </c>
      <c r="C36" s="22">
        <v>1062000</v>
      </c>
      <c r="D36" s="23">
        <v>90915</v>
      </c>
      <c r="E36" s="22">
        <v>958767</v>
      </c>
      <c r="F36" s="22"/>
      <c r="G36" s="22">
        <v>1300896</v>
      </c>
      <c r="H36" s="25">
        <f t="shared" si="0"/>
        <v>238896</v>
      </c>
    </row>
    <row r="37" spans="1:8" x14ac:dyDescent="0.35">
      <c r="A37" s="30" t="s">
        <v>75</v>
      </c>
      <c r="B37" s="21" t="s">
        <v>76</v>
      </c>
      <c r="C37" s="22">
        <v>3223307</v>
      </c>
      <c r="D37" s="23">
        <v>4940186</v>
      </c>
      <c r="E37" s="23"/>
      <c r="F37" s="22"/>
      <c r="G37" s="22">
        <v>6324729</v>
      </c>
      <c r="H37" s="25">
        <f t="shared" si="0"/>
        <v>3101422</v>
      </c>
    </row>
    <row r="38" spans="1:8" x14ac:dyDescent="0.35">
      <c r="A38" s="30" t="s">
        <v>77</v>
      </c>
      <c r="B38" s="21" t="s">
        <v>78</v>
      </c>
      <c r="C38" s="22">
        <v>9915030</v>
      </c>
      <c r="D38" s="23">
        <v>135908</v>
      </c>
      <c r="E38" s="23"/>
      <c r="F38" s="22">
        <v>9328617</v>
      </c>
      <c r="G38" s="22">
        <v>9300788</v>
      </c>
      <c r="H38" s="25">
        <f t="shared" si="0"/>
        <v>-614242</v>
      </c>
    </row>
    <row r="39" spans="1:8" x14ac:dyDescent="0.35">
      <c r="A39" s="30" t="s">
        <v>79</v>
      </c>
      <c r="B39" s="21" t="s">
        <v>80</v>
      </c>
      <c r="C39" s="22">
        <v>3667967</v>
      </c>
      <c r="D39" s="23">
        <v>1432883</v>
      </c>
      <c r="E39" s="23"/>
      <c r="F39" s="22">
        <v>2637099</v>
      </c>
      <c r="G39" s="22">
        <v>4097278</v>
      </c>
      <c r="H39" s="25">
        <f t="shared" si="0"/>
        <v>429311</v>
      </c>
    </row>
    <row r="40" spans="1:8" x14ac:dyDescent="0.35">
      <c r="A40" s="30" t="s">
        <v>81</v>
      </c>
      <c r="B40" s="21" t="s">
        <v>82</v>
      </c>
      <c r="C40" s="25"/>
      <c r="D40" s="23">
        <v>64452</v>
      </c>
      <c r="E40" s="23"/>
      <c r="F40" s="22"/>
      <c r="G40" s="22"/>
      <c r="H40" s="25">
        <f t="shared" si="0"/>
        <v>0</v>
      </c>
    </row>
    <row r="41" spans="1:8" x14ac:dyDescent="0.35">
      <c r="A41" s="30" t="s">
        <v>83</v>
      </c>
      <c r="B41" s="21" t="s">
        <v>84</v>
      </c>
      <c r="C41" s="25"/>
      <c r="D41" s="23">
        <v>45802</v>
      </c>
      <c r="E41" s="22">
        <v>6585</v>
      </c>
      <c r="F41" s="22">
        <v>7596</v>
      </c>
      <c r="G41" s="22">
        <v>52615</v>
      </c>
      <c r="H41" s="25">
        <f t="shared" si="0"/>
        <v>52615</v>
      </c>
    </row>
    <row r="42" spans="1:8" x14ac:dyDescent="0.35">
      <c r="A42" s="30" t="s">
        <v>85</v>
      </c>
      <c r="B42" s="21" t="s">
        <v>86</v>
      </c>
      <c r="C42" s="25"/>
      <c r="D42" s="23"/>
      <c r="E42" s="23"/>
      <c r="F42" s="22"/>
      <c r="G42" s="25"/>
      <c r="H42" s="25">
        <f t="shared" si="0"/>
        <v>0</v>
      </c>
    </row>
    <row r="43" spans="1:8" x14ac:dyDescent="0.35">
      <c r="A43" s="30" t="s">
        <v>87</v>
      </c>
      <c r="B43" s="21" t="s">
        <v>88</v>
      </c>
      <c r="C43" s="25"/>
      <c r="D43" s="23"/>
      <c r="E43" s="23"/>
      <c r="F43" s="22"/>
      <c r="G43" s="22">
        <v>126420</v>
      </c>
      <c r="H43" s="25">
        <f t="shared" si="0"/>
        <v>126420</v>
      </c>
    </row>
    <row r="44" spans="1:8" x14ac:dyDescent="0.35">
      <c r="A44" s="30" t="s">
        <v>89</v>
      </c>
      <c r="B44" s="21" t="s">
        <v>90</v>
      </c>
      <c r="C44" s="25"/>
      <c r="D44" s="23">
        <v>540227</v>
      </c>
      <c r="E44" s="22">
        <v>37</v>
      </c>
      <c r="F44" s="22">
        <v>5160</v>
      </c>
      <c r="G44" s="22">
        <v>362399</v>
      </c>
      <c r="H44" s="25">
        <f t="shared" si="0"/>
        <v>362399</v>
      </c>
    </row>
    <row r="45" spans="1:8" x14ac:dyDescent="0.35">
      <c r="A45" s="31" t="s">
        <v>91</v>
      </c>
      <c r="B45" s="28" t="s">
        <v>92</v>
      </c>
      <c r="C45" s="29">
        <f>SUM(C34:C44)</f>
        <v>18315029</v>
      </c>
      <c r="D45" s="29">
        <f>SUM(D34:D44)</f>
        <v>7390275</v>
      </c>
      <c r="E45" s="29">
        <f>SUM(E34:E44)</f>
        <v>965389</v>
      </c>
      <c r="F45" s="29">
        <f>SUM(F34:F44)</f>
        <v>12411750</v>
      </c>
      <c r="G45" s="29">
        <f>SUM(G34:G44)</f>
        <v>22184036</v>
      </c>
      <c r="H45" s="25">
        <f t="shared" si="0"/>
        <v>3869007</v>
      </c>
    </row>
    <row r="46" spans="1:8" ht="23" x14ac:dyDescent="0.35">
      <c r="A46" s="30" t="s">
        <v>93</v>
      </c>
      <c r="B46" s="21" t="s">
        <v>94</v>
      </c>
      <c r="C46" s="25"/>
      <c r="D46" s="23"/>
      <c r="E46" s="23"/>
      <c r="F46" s="22"/>
      <c r="G46" s="25"/>
      <c r="H46" s="25">
        <f>SUM(G46)</f>
        <v>0</v>
      </c>
    </row>
    <row r="47" spans="1:8" ht="23" x14ac:dyDescent="0.35">
      <c r="A47" s="26" t="s">
        <v>95</v>
      </c>
      <c r="B47" s="21" t="s">
        <v>96</v>
      </c>
      <c r="C47" s="25"/>
      <c r="D47" s="23"/>
      <c r="E47" s="23"/>
      <c r="F47" s="22"/>
      <c r="G47" s="25"/>
      <c r="H47" s="25">
        <f>SUM(G47)</f>
        <v>0</v>
      </c>
    </row>
    <row r="48" spans="1:8" x14ac:dyDescent="0.35">
      <c r="A48" s="30" t="s">
        <v>97</v>
      </c>
      <c r="B48" s="21" t="s">
        <v>98</v>
      </c>
      <c r="C48" s="25"/>
      <c r="D48" s="23"/>
      <c r="E48" s="23"/>
      <c r="F48" s="22"/>
      <c r="G48" s="22">
        <v>160000</v>
      </c>
      <c r="H48" s="25">
        <f>SUM(G48)</f>
        <v>160000</v>
      </c>
    </row>
    <row r="49" spans="1:8" x14ac:dyDescent="0.35">
      <c r="A49" s="27" t="s">
        <v>99</v>
      </c>
      <c r="B49" s="28" t="s">
        <v>100</v>
      </c>
      <c r="C49" s="25"/>
      <c r="D49" s="25"/>
      <c r="E49" s="23"/>
      <c r="F49" s="22"/>
      <c r="G49" s="29">
        <f>SUM(G46:G48)</f>
        <v>160000</v>
      </c>
      <c r="H49" s="25">
        <f>SUM(G49)</f>
        <v>160000</v>
      </c>
    </row>
    <row r="50" spans="1:8" x14ac:dyDescent="0.35">
      <c r="A50" s="32" t="s">
        <v>101</v>
      </c>
      <c r="B50" s="33"/>
      <c r="C50" s="29">
        <f t="shared" ref="C50:H50" si="1">SUM(C45+C49)</f>
        <v>18315029</v>
      </c>
      <c r="D50" s="29">
        <f t="shared" si="1"/>
        <v>7390275</v>
      </c>
      <c r="E50" s="29">
        <f t="shared" si="1"/>
        <v>965389</v>
      </c>
      <c r="F50" s="29">
        <f t="shared" si="1"/>
        <v>12411750</v>
      </c>
      <c r="G50" s="29">
        <f t="shared" si="1"/>
        <v>22344036</v>
      </c>
      <c r="H50" s="29">
        <f t="shared" si="1"/>
        <v>4029007</v>
      </c>
    </row>
    <row r="51" spans="1:8" x14ac:dyDescent="0.35">
      <c r="A51" s="26" t="s">
        <v>102</v>
      </c>
      <c r="B51" s="21" t="s">
        <v>103</v>
      </c>
      <c r="C51" s="25"/>
      <c r="D51" s="23"/>
      <c r="E51" s="23"/>
      <c r="F51" s="22"/>
      <c r="G51" s="22">
        <v>12920000</v>
      </c>
      <c r="H51" s="25">
        <f t="shared" ref="H51:H61" si="2">SUM(G51)</f>
        <v>12920000</v>
      </c>
    </row>
    <row r="52" spans="1:8" ht="23" x14ac:dyDescent="0.35">
      <c r="A52" s="26" t="s">
        <v>104</v>
      </c>
      <c r="B52" s="21" t="s">
        <v>105</v>
      </c>
      <c r="C52" s="25"/>
      <c r="D52" s="23"/>
      <c r="E52" s="23"/>
      <c r="F52" s="22"/>
      <c r="G52" s="25"/>
      <c r="H52" s="25">
        <f t="shared" si="2"/>
        <v>0</v>
      </c>
    </row>
    <row r="53" spans="1:8" ht="23" x14ac:dyDescent="0.35">
      <c r="A53" s="26" t="s">
        <v>106</v>
      </c>
      <c r="B53" s="21" t="s">
        <v>107</v>
      </c>
      <c r="C53" s="25"/>
      <c r="D53" s="23"/>
      <c r="E53" s="23"/>
      <c r="F53" s="22"/>
      <c r="G53" s="25"/>
      <c r="H53" s="25">
        <f t="shared" si="2"/>
        <v>0</v>
      </c>
    </row>
    <row r="54" spans="1:8" ht="23" x14ac:dyDescent="0.35">
      <c r="A54" s="26" t="s">
        <v>108</v>
      </c>
      <c r="B54" s="21" t="s">
        <v>109</v>
      </c>
      <c r="C54" s="25"/>
      <c r="D54" s="23"/>
      <c r="E54" s="23"/>
      <c r="F54" s="22"/>
      <c r="G54" s="25"/>
      <c r="H54" s="25">
        <f t="shared" si="2"/>
        <v>0</v>
      </c>
    </row>
    <row r="55" spans="1:8" x14ac:dyDescent="0.35">
      <c r="A55" s="26" t="s">
        <v>110</v>
      </c>
      <c r="B55" s="21" t="s">
        <v>111</v>
      </c>
      <c r="C55" s="25"/>
      <c r="D55" s="23"/>
      <c r="E55" s="23"/>
      <c r="F55" s="22"/>
      <c r="G55" s="22">
        <v>64951477</v>
      </c>
      <c r="H55" s="25">
        <f t="shared" si="2"/>
        <v>64951477</v>
      </c>
    </row>
    <row r="56" spans="1:8" x14ac:dyDescent="0.35">
      <c r="A56" s="27" t="s">
        <v>112</v>
      </c>
      <c r="B56" s="28" t="s">
        <v>113</v>
      </c>
      <c r="C56" s="25"/>
      <c r="D56" s="25"/>
      <c r="E56" s="23"/>
      <c r="F56" s="22"/>
      <c r="G56" s="29">
        <f>SUM(G51:G55)</f>
        <v>77871477</v>
      </c>
      <c r="H56" s="25">
        <f t="shared" si="2"/>
        <v>77871477</v>
      </c>
    </row>
    <row r="57" spans="1:8" x14ac:dyDescent="0.35">
      <c r="A57" s="30" t="s">
        <v>114</v>
      </c>
      <c r="B57" s="21" t="s">
        <v>115</v>
      </c>
      <c r="C57" s="25"/>
      <c r="D57" s="23"/>
      <c r="E57" s="23"/>
      <c r="F57" s="22"/>
      <c r="G57" s="25"/>
      <c r="H57" s="25">
        <f t="shared" si="2"/>
        <v>0</v>
      </c>
    </row>
    <row r="58" spans="1:8" x14ac:dyDescent="0.35">
      <c r="A58" s="30" t="s">
        <v>116</v>
      </c>
      <c r="B58" s="21" t="s">
        <v>117</v>
      </c>
      <c r="C58" s="25"/>
      <c r="D58" s="23"/>
      <c r="E58" s="23"/>
      <c r="F58" s="22"/>
      <c r="G58" s="22">
        <v>10000000</v>
      </c>
      <c r="H58" s="25">
        <f t="shared" si="2"/>
        <v>10000000</v>
      </c>
    </row>
    <row r="59" spans="1:8" x14ac:dyDescent="0.35">
      <c r="A59" s="30" t="s">
        <v>118</v>
      </c>
      <c r="B59" s="21" t="s">
        <v>119</v>
      </c>
      <c r="C59" s="25"/>
      <c r="D59" s="23"/>
      <c r="E59" s="23"/>
      <c r="F59" s="22"/>
      <c r="G59" s="22">
        <v>110236</v>
      </c>
      <c r="H59" s="25">
        <f t="shared" si="2"/>
        <v>110236</v>
      </c>
    </row>
    <row r="60" spans="1:8" x14ac:dyDescent="0.35">
      <c r="A60" s="30" t="s">
        <v>120</v>
      </c>
      <c r="B60" s="21" t="s">
        <v>121</v>
      </c>
      <c r="C60" s="25"/>
      <c r="D60" s="23"/>
      <c r="E60" s="23"/>
      <c r="F60" s="22"/>
      <c r="G60" s="25"/>
      <c r="H60" s="25">
        <f t="shared" si="2"/>
        <v>0</v>
      </c>
    </row>
    <row r="61" spans="1:8" x14ac:dyDescent="0.35">
      <c r="A61" s="30" t="s">
        <v>122</v>
      </c>
      <c r="B61" s="21" t="s">
        <v>123</v>
      </c>
      <c r="C61" s="25"/>
      <c r="D61" s="23"/>
      <c r="E61" s="23"/>
      <c r="F61" s="22"/>
      <c r="G61" s="25"/>
      <c r="H61" s="25">
        <f t="shared" si="2"/>
        <v>0</v>
      </c>
    </row>
    <row r="62" spans="1:8" x14ac:dyDescent="0.35">
      <c r="A62" s="27" t="s">
        <v>124</v>
      </c>
      <c r="B62" s="28" t="s">
        <v>125</v>
      </c>
      <c r="C62" s="25"/>
      <c r="D62" s="25"/>
      <c r="E62" s="23"/>
      <c r="F62" s="22"/>
      <c r="G62" s="29">
        <f>SUM(G57:G61)</f>
        <v>10110236</v>
      </c>
      <c r="H62" s="34">
        <f>SUM(H57:H61)</f>
        <v>10110236</v>
      </c>
    </row>
    <row r="63" spans="1:8" ht="23" x14ac:dyDescent="0.35">
      <c r="A63" s="30" t="s">
        <v>126</v>
      </c>
      <c r="B63" s="21" t="s">
        <v>127</v>
      </c>
      <c r="C63" s="25"/>
      <c r="D63" s="23"/>
      <c r="E63" s="23"/>
      <c r="F63" s="22"/>
      <c r="G63" s="35"/>
      <c r="H63" s="25">
        <f>SUM(C63:G63)</f>
        <v>0</v>
      </c>
    </row>
    <row r="64" spans="1:8" ht="23" x14ac:dyDescent="0.35">
      <c r="A64" s="26" t="s">
        <v>128</v>
      </c>
      <c r="B64" s="21" t="s">
        <v>129</v>
      </c>
      <c r="C64" s="25"/>
      <c r="D64" s="23"/>
      <c r="E64" s="23"/>
      <c r="F64" s="22"/>
      <c r="G64" s="25"/>
      <c r="H64" s="25">
        <f>SUM(C64:G64)</f>
        <v>0</v>
      </c>
    </row>
    <row r="65" spans="1:8" x14ac:dyDescent="0.35">
      <c r="A65" s="30" t="s">
        <v>130</v>
      </c>
      <c r="B65" s="21" t="s">
        <v>131</v>
      </c>
      <c r="C65" s="22">
        <v>1020992</v>
      </c>
      <c r="D65" s="23">
        <v>1020992</v>
      </c>
      <c r="E65" s="23"/>
      <c r="F65" s="22"/>
      <c r="G65" s="22">
        <v>1696096</v>
      </c>
      <c r="H65" s="25">
        <f>SUM(H63:H64)</f>
        <v>0</v>
      </c>
    </row>
    <row r="66" spans="1:8" x14ac:dyDescent="0.35">
      <c r="A66" s="27" t="s">
        <v>132</v>
      </c>
      <c r="B66" s="28" t="s">
        <v>133</v>
      </c>
      <c r="C66" s="22">
        <f>SUM(C63+C64+C65)</f>
        <v>1020992</v>
      </c>
      <c r="D66" s="23">
        <v>1020992</v>
      </c>
      <c r="E66" s="23"/>
      <c r="F66" s="22"/>
      <c r="G66" s="22">
        <v>1696096</v>
      </c>
      <c r="H66" s="25">
        <f>SUM(C66:G66)</f>
        <v>3738080</v>
      </c>
    </row>
    <row r="67" spans="1:8" x14ac:dyDescent="0.35">
      <c r="A67" s="32" t="s">
        <v>134</v>
      </c>
      <c r="B67" s="33"/>
      <c r="C67" s="29">
        <f t="shared" ref="C67:H67" si="3">SUM(C56+C62+C66)</f>
        <v>1020992</v>
      </c>
      <c r="D67" s="29">
        <f t="shared" si="3"/>
        <v>1020992</v>
      </c>
      <c r="E67" s="29">
        <f t="shared" si="3"/>
        <v>0</v>
      </c>
      <c r="F67" s="29">
        <f t="shared" si="3"/>
        <v>0</v>
      </c>
      <c r="G67" s="29">
        <f t="shared" si="3"/>
        <v>89677809</v>
      </c>
      <c r="H67" s="29">
        <f t="shared" si="3"/>
        <v>91719793</v>
      </c>
    </row>
    <row r="68" spans="1:8" x14ac:dyDescent="0.35">
      <c r="A68" s="36" t="s">
        <v>135</v>
      </c>
      <c r="B68" s="37" t="s">
        <v>136</v>
      </c>
      <c r="C68" s="29">
        <f>SUM(C19+C33+C50+C67)</f>
        <v>185563417</v>
      </c>
      <c r="D68" s="29">
        <f>SUM(D19+D33+D50+D67)</f>
        <v>203331293</v>
      </c>
      <c r="E68" s="29">
        <f>SUM(E19+E33+E50+E67)</f>
        <v>8940657</v>
      </c>
      <c r="F68" s="29">
        <f>SUM(F19+F33+F50+F67)</f>
        <v>12411750</v>
      </c>
      <c r="G68" s="29">
        <f>SUM(G19+G33+G50+G67)</f>
        <v>280102591</v>
      </c>
      <c r="H68" s="29">
        <f>SUM(H19+H33+H45+H67)</f>
        <v>97442150</v>
      </c>
    </row>
    <row r="69" spans="1:8" x14ac:dyDescent="0.35">
      <c r="A69" s="38" t="s">
        <v>137</v>
      </c>
      <c r="B69" s="39"/>
      <c r="C69" s="25"/>
      <c r="D69" s="23"/>
      <c r="E69" s="23"/>
      <c r="F69" s="22"/>
      <c r="G69" s="25"/>
      <c r="H69" s="25">
        <f t="shared" ref="H69:H98" si="4">SUM(G69-C69)</f>
        <v>0</v>
      </c>
    </row>
    <row r="70" spans="1:8" x14ac:dyDescent="0.35">
      <c r="A70" s="38" t="s">
        <v>138</v>
      </c>
      <c r="B70" s="39"/>
      <c r="C70" s="25"/>
      <c r="D70" s="23"/>
      <c r="E70" s="23"/>
      <c r="F70" s="22"/>
      <c r="G70" s="25"/>
      <c r="H70" s="25">
        <f t="shared" si="4"/>
        <v>0</v>
      </c>
    </row>
    <row r="71" spans="1:8" x14ac:dyDescent="0.35">
      <c r="A71" s="40" t="s">
        <v>139</v>
      </c>
      <c r="B71" s="26" t="s">
        <v>140</v>
      </c>
      <c r="C71" s="25"/>
      <c r="D71" s="23"/>
      <c r="E71" s="23"/>
      <c r="F71" s="22"/>
      <c r="G71" s="25"/>
      <c r="H71" s="25">
        <f t="shared" si="4"/>
        <v>0</v>
      </c>
    </row>
    <row r="72" spans="1:8" x14ac:dyDescent="0.35">
      <c r="A72" s="30" t="s">
        <v>141</v>
      </c>
      <c r="B72" s="26" t="s">
        <v>142</v>
      </c>
      <c r="C72" s="25"/>
      <c r="D72" s="23"/>
      <c r="E72" s="23"/>
      <c r="F72" s="22"/>
      <c r="G72" s="25"/>
      <c r="H72" s="25">
        <f t="shared" si="4"/>
        <v>0</v>
      </c>
    </row>
    <row r="73" spans="1:8" x14ac:dyDescent="0.35">
      <c r="A73" s="40" t="s">
        <v>143</v>
      </c>
      <c r="B73" s="26" t="s">
        <v>144</v>
      </c>
      <c r="C73" s="25"/>
      <c r="D73" s="23"/>
      <c r="E73" s="23"/>
      <c r="F73" s="22"/>
      <c r="G73" s="25"/>
      <c r="H73" s="25">
        <f t="shared" si="4"/>
        <v>0</v>
      </c>
    </row>
    <row r="74" spans="1:8" x14ac:dyDescent="0.35">
      <c r="A74" s="31" t="s">
        <v>145</v>
      </c>
      <c r="B74" s="27" t="s">
        <v>146</v>
      </c>
      <c r="C74" s="25"/>
      <c r="D74" s="23"/>
      <c r="E74" s="23"/>
      <c r="F74" s="22"/>
      <c r="G74" s="25"/>
      <c r="H74" s="25">
        <f t="shared" si="4"/>
        <v>0</v>
      </c>
    </row>
    <row r="75" spans="1:8" x14ac:dyDescent="0.35">
      <c r="A75" s="30" t="s">
        <v>147</v>
      </c>
      <c r="B75" s="26" t="s">
        <v>148</v>
      </c>
      <c r="C75" s="25"/>
      <c r="D75" s="23"/>
      <c r="E75" s="23"/>
      <c r="F75" s="22"/>
      <c r="G75" s="25"/>
      <c r="H75" s="25">
        <f t="shared" si="4"/>
        <v>0</v>
      </c>
    </row>
    <row r="76" spans="1:8" x14ac:dyDescent="0.35">
      <c r="A76" s="40" t="s">
        <v>149</v>
      </c>
      <c r="B76" s="26" t="s">
        <v>150</v>
      </c>
      <c r="C76" s="25"/>
      <c r="D76" s="23"/>
      <c r="E76" s="23"/>
      <c r="F76" s="22"/>
      <c r="G76" s="25"/>
      <c r="H76" s="25">
        <f t="shared" si="4"/>
        <v>0</v>
      </c>
    </row>
    <row r="77" spans="1:8" x14ac:dyDescent="0.35">
      <c r="A77" s="30" t="s">
        <v>151</v>
      </c>
      <c r="B77" s="26" t="s">
        <v>152</v>
      </c>
      <c r="C77" s="25"/>
      <c r="D77" s="23"/>
      <c r="E77" s="23"/>
      <c r="F77" s="22"/>
      <c r="G77" s="25"/>
      <c r="H77" s="25">
        <f t="shared" si="4"/>
        <v>0</v>
      </c>
    </row>
    <row r="78" spans="1:8" x14ac:dyDescent="0.35">
      <c r="A78" s="40" t="s">
        <v>153</v>
      </c>
      <c r="B78" s="26" t="s">
        <v>154</v>
      </c>
      <c r="C78" s="25"/>
      <c r="D78" s="23"/>
      <c r="E78" s="23"/>
      <c r="F78" s="22"/>
      <c r="G78" s="25"/>
      <c r="H78" s="25">
        <f t="shared" si="4"/>
        <v>0</v>
      </c>
    </row>
    <row r="79" spans="1:8" x14ac:dyDescent="0.35">
      <c r="A79" s="41" t="s">
        <v>155</v>
      </c>
      <c r="B79" s="27" t="s">
        <v>156</v>
      </c>
      <c r="C79" s="25"/>
      <c r="D79" s="23"/>
      <c r="E79" s="23"/>
      <c r="F79" s="22"/>
      <c r="G79" s="25"/>
      <c r="H79" s="25">
        <f t="shared" si="4"/>
        <v>0</v>
      </c>
    </row>
    <row r="80" spans="1:8" x14ac:dyDescent="0.35">
      <c r="A80" s="26" t="s">
        <v>157</v>
      </c>
      <c r="B80" s="26" t="s">
        <v>158</v>
      </c>
      <c r="C80" s="22">
        <v>55501136</v>
      </c>
      <c r="D80" s="23">
        <v>17386372</v>
      </c>
      <c r="E80" s="22">
        <v>608275</v>
      </c>
      <c r="F80" s="29">
        <v>1715952</v>
      </c>
      <c r="G80" s="22">
        <v>67182120</v>
      </c>
      <c r="H80" s="25">
        <f t="shared" si="4"/>
        <v>11680984</v>
      </c>
    </row>
    <row r="81" spans="1:8" x14ac:dyDescent="0.35">
      <c r="A81" s="26" t="s">
        <v>159</v>
      </c>
      <c r="B81" s="26" t="s">
        <v>158</v>
      </c>
      <c r="C81" s="25"/>
      <c r="D81" s="23"/>
      <c r="E81" s="23"/>
      <c r="F81" s="22"/>
      <c r="G81" s="25"/>
      <c r="H81" s="25">
        <f t="shared" si="4"/>
        <v>0</v>
      </c>
    </row>
    <row r="82" spans="1:8" x14ac:dyDescent="0.35">
      <c r="A82" s="26" t="s">
        <v>160</v>
      </c>
      <c r="B82" s="26" t="s">
        <v>161</v>
      </c>
      <c r="C82" s="25"/>
      <c r="D82" s="23"/>
      <c r="E82" s="23"/>
      <c r="F82" s="22"/>
      <c r="G82" s="25"/>
      <c r="H82" s="25">
        <f t="shared" si="4"/>
        <v>0</v>
      </c>
    </row>
    <row r="83" spans="1:8" x14ac:dyDescent="0.35">
      <c r="A83" s="26" t="s">
        <v>162</v>
      </c>
      <c r="B83" s="26" t="s">
        <v>161</v>
      </c>
      <c r="C83" s="25"/>
      <c r="D83" s="23"/>
      <c r="E83" s="23"/>
      <c r="F83" s="22"/>
      <c r="G83" s="25"/>
      <c r="H83" s="25">
        <f t="shared" si="4"/>
        <v>0</v>
      </c>
    </row>
    <row r="84" spans="1:8" x14ac:dyDescent="0.35">
      <c r="A84" s="27" t="s">
        <v>163</v>
      </c>
      <c r="B84" s="27" t="s">
        <v>164</v>
      </c>
      <c r="C84" s="29">
        <f>SUM(C80:C83)</f>
        <v>55501136</v>
      </c>
      <c r="D84" s="29">
        <f>SUM(D80:D83)</f>
        <v>17386372</v>
      </c>
      <c r="E84" s="29">
        <f>SUM(E80:E83)</f>
        <v>608275</v>
      </c>
      <c r="F84" s="29">
        <f>SUM(F80:F83)</f>
        <v>1715952</v>
      </c>
      <c r="G84" s="29">
        <f>SUM(G80:G83)</f>
        <v>67182120</v>
      </c>
      <c r="H84" s="25">
        <f t="shared" si="4"/>
        <v>11680984</v>
      </c>
    </row>
    <row r="85" spans="1:8" x14ac:dyDescent="0.35">
      <c r="A85" s="40" t="s">
        <v>165</v>
      </c>
      <c r="B85" s="26" t="s">
        <v>166</v>
      </c>
      <c r="C85" s="25"/>
      <c r="D85" s="23"/>
      <c r="E85" s="23"/>
      <c r="F85" s="22"/>
      <c r="G85" s="25"/>
      <c r="H85" s="25">
        <f t="shared" si="4"/>
        <v>0</v>
      </c>
    </row>
    <row r="86" spans="1:8" x14ac:dyDescent="0.35">
      <c r="A86" s="40" t="s">
        <v>167</v>
      </c>
      <c r="B86" s="26" t="s">
        <v>168</v>
      </c>
      <c r="C86" s="25"/>
      <c r="D86" s="23"/>
      <c r="E86" s="23"/>
      <c r="F86" s="22"/>
      <c r="G86" s="25"/>
      <c r="H86" s="25">
        <f t="shared" si="4"/>
        <v>0</v>
      </c>
    </row>
    <row r="87" spans="1:8" x14ac:dyDescent="0.35">
      <c r="A87" s="40" t="s">
        <v>169</v>
      </c>
      <c r="B87" s="26" t="s">
        <v>170</v>
      </c>
      <c r="C87" s="25"/>
      <c r="D87" s="23"/>
      <c r="E87" s="29"/>
      <c r="F87" s="29"/>
      <c r="G87" s="22"/>
      <c r="H87" s="25">
        <f t="shared" si="4"/>
        <v>0</v>
      </c>
    </row>
    <row r="88" spans="1:8" x14ac:dyDescent="0.35">
      <c r="A88" s="40" t="s">
        <v>171</v>
      </c>
      <c r="B88" s="26" t="s">
        <v>172</v>
      </c>
      <c r="C88" s="25"/>
      <c r="D88" s="23"/>
      <c r="E88" s="23"/>
      <c r="F88" s="22"/>
      <c r="G88" s="25"/>
      <c r="H88" s="25">
        <f t="shared" si="4"/>
        <v>0</v>
      </c>
    </row>
    <row r="89" spans="1:8" x14ac:dyDescent="0.35">
      <c r="A89" s="30" t="s">
        <v>173</v>
      </c>
      <c r="B89" s="26" t="s">
        <v>174</v>
      </c>
      <c r="C89" s="25"/>
      <c r="D89" s="23"/>
      <c r="E89" s="23"/>
      <c r="F89" s="22"/>
      <c r="G89" s="25"/>
      <c r="H89" s="25">
        <f t="shared" si="4"/>
        <v>0</v>
      </c>
    </row>
    <row r="90" spans="1:8" x14ac:dyDescent="0.35">
      <c r="A90" s="31" t="s">
        <v>175</v>
      </c>
      <c r="B90" s="27" t="s">
        <v>176</v>
      </c>
      <c r="C90" s="29">
        <f>SUM(C84:C89)</f>
        <v>55501136</v>
      </c>
      <c r="D90" s="29">
        <f>SUM(D84:D89)</f>
        <v>17386372</v>
      </c>
      <c r="E90" s="29">
        <f>SUM(E84:E89)</f>
        <v>608275</v>
      </c>
      <c r="F90" s="29">
        <f>SUM(F84:F89)</f>
        <v>1715952</v>
      </c>
      <c r="G90" s="29">
        <f>SUM(G84:G89)</f>
        <v>67182120</v>
      </c>
      <c r="H90" s="25">
        <f t="shared" si="4"/>
        <v>11680984</v>
      </c>
    </row>
    <row r="91" spans="1:8" x14ac:dyDescent="0.35">
      <c r="A91" s="30" t="s">
        <v>177</v>
      </c>
      <c r="B91" s="26" t="s">
        <v>178</v>
      </c>
      <c r="C91" s="25"/>
      <c r="D91" s="23"/>
      <c r="E91" s="23"/>
      <c r="F91" s="22"/>
      <c r="G91" s="25"/>
      <c r="H91" s="25">
        <f t="shared" si="4"/>
        <v>0</v>
      </c>
    </row>
    <row r="92" spans="1:8" x14ac:dyDescent="0.35">
      <c r="A92" s="30" t="s">
        <v>179</v>
      </c>
      <c r="B92" s="26" t="s">
        <v>180</v>
      </c>
      <c r="C92" s="25"/>
      <c r="D92" s="23"/>
      <c r="E92" s="23"/>
      <c r="F92" s="22"/>
      <c r="G92" s="25"/>
      <c r="H92" s="25">
        <f t="shared" si="4"/>
        <v>0</v>
      </c>
    </row>
    <row r="93" spans="1:8" x14ac:dyDescent="0.35">
      <c r="A93" s="40" t="s">
        <v>181</v>
      </c>
      <c r="B93" s="26" t="s">
        <v>182</v>
      </c>
      <c r="C93" s="25"/>
      <c r="D93" s="23"/>
      <c r="E93" s="23"/>
      <c r="F93" s="22"/>
      <c r="G93" s="25"/>
      <c r="H93" s="25">
        <f t="shared" si="4"/>
        <v>0</v>
      </c>
    </row>
    <row r="94" spans="1:8" x14ac:dyDescent="0.35">
      <c r="A94" s="40" t="s">
        <v>183</v>
      </c>
      <c r="B94" s="26" t="s">
        <v>184</v>
      </c>
      <c r="C94" s="25"/>
      <c r="D94" s="23"/>
      <c r="E94" s="23"/>
      <c r="F94" s="22"/>
      <c r="G94" s="25"/>
      <c r="H94" s="25">
        <f t="shared" si="4"/>
        <v>0</v>
      </c>
    </row>
    <row r="95" spans="1:8" x14ac:dyDescent="0.35">
      <c r="A95" s="41" t="s">
        <v>185</v>
      </c>
      <c r="B95" s="27" t="s">
        <v>186</v>
      </c>
      <c r="C95" s="25"/>
      <c r="D95" s="23"/>
      <c r="E95" s="23"/>
      <c r="F95" s="22"/>
      <c r="G95" s="25"/>
      <c r="H95" s="25">
        <f t="shared" si="4"/>
        <v>0</v>
      </c>
    </row>
    <row r="96" spans="1:8" x14ac:dyDescent="0.35">
      <c r="A96" s="31" t="s">
        <v>187</v>
      </c>
      <c r="B96" s="27" t="s">
        <v>188</v>
      </c>
      <c r="C96" s="25"/>
      <c r="D96" s="23"/>
      <c r="E96" s="23"/>
      <c r="F96" s="22"/>
      <c r="G96" s="25"/>
      <c r="H96" s="25">
        <f t="shared" si="4"/>
        <v>0</v>
      </c>
    </row>
    <row r="97" spans="1:8" x14ac:dyDescent="0.35">
      <c r="A97" s="42" t="s">
        <v>189</v>
      </c>
      <c r="B97" s="43" t="s">
        <v>190</v>
      </c>
      <c r="C97" s="29">
        <f>SUM(C90:C96)</f>
        <v>55501136</v>
      </c>
      <c r="D97" s="29">
        <f>SUM(D90:D96)</f>
        <v>17386372</v>
      </c>
      <c r="E97" s="29">
        <f>SUM(E90:E96)</f>
        <v>608275</v>
      </c>
      <c r="F97" s="29">
        <f>SUM(F90:F96)</f>
        <v>1715952</v>
      </c>
      <c r="G97" s="29">
        <f>SUM(G90:G96)</f>
        <v>67182120</v>
      </c>
      <c r="H97" s="25">
        <f t="shared" si="4"/>
        <v>11680984</v>
      </c>
    </row>
    <row r="98" spans="1:8" x14ac:dyDescent="0.35">
      <c r="A98" s="44" t="s">
        <v>2</v>
      </c>
      <c r="B98" s="45"/>
      <c r="C98" s="29">
        <f>SUM(C68+C97)</f>
        <v>241064553</v>
      </c>
      <c r="D98" s="25">
        <f>SUM(D68+D97)</f>
        <v>220717665</v>
      </c>
      <c r="E98" s="29">
        <f>SUM(E50+E90)</f>
        <v>1573664</v>
      </c>
      <c r="F98" s="29">
        <f>SUM(F50+F90)</f>
        <v>14127702</v>
      </c>
      <c r="G98" s="29">
        <f>SUM(G68+G97)</f>
        <v>347284711</v>
      </c>
      <c r="H98" s="25">
        <f t="shared" si="4"/>
        <v>106220158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6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view="pageBreakPreview" zoomScale="60" zoomScaleNormal="100" workbookViewId="0">
      <selection activeCell="A2" sqref="A2:C2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5" width="14.7265625" bestFit="1" customWidth="1"/>
  </cols>
  <sheetData>
    <row r="1" spans="1:5" x14ac:dyDescent="0.35">
      <c r="A1" s="2" t="s">
        <v>191</v>
      </c>
      <c r="B1" s="3"/>
      <c r="C1" s="3"/>
      <c r="D1" s="1"/>
      <c r="E1" s="1"/>
    </row>
    <row r="2" spans="1:5" x14ac:dyDescent="0.35">
      <c r="A2" s="46" t="s">
        <v>4</v>
      </c>
      <c r="B2" s="6"/>
      <c r="C2" s="6"/>
      <c r="D2" s="1"/>
      <c r="E2" s="1"/>
    </row>
    <row r="3" spans="1:5" x14ac:dyDescent="0.35">
      <c r="A3" s="5" t="s">
        <v>5</v>
      </c>
      <c r="B3" s="6"/>
      <c r="C3" s="6"/>
      <c r="D3" s="1"/>
      <c r="E3" s="1"/>
    </row>
    <row r="4" spans="1:5" x14ac:dyDescent="0.35">
      <c r="A4" s="47" t="s">
        <v>192</v>
      </c>
      <c r="C4" s="1"/>
      <c r="D4" s="1"/>
      <c r="E4" s="1"/>
    </row>
    <row r="5" spans="1:5" ht="56.5" x14ac:dyDescent="0.35">
      <c r="A5" s="48" t="s">
        <v>7</v>
      </c>
      <c r="B5" s="49" t="s">
        <v>8</v>
      </c>
      <c r="C5" s="19" t="s">
        <v>9</v>
      </c>
      <c r="D5" s="19" t="s">
        <v>0</v>
      </c>
      <c r="E5" s="19" t="s">
        <v>1</v>
      </c>
    </row>
    <row r="6" spans="1:5" ht="92" x14ac:dyDescent="0.35">
      <c r="A6" s="50" t="s">
        <v>13</v>
      </c>
      <c r="B6" s="51" t="s">
        <v>14</v>
      </c>
      <c r="C6" s="23">
        <v>81924733</v>
      </c>
      <c r="D6" s="23">
        <v>82818360</v>
      </c>
      <c r="E6" s="23">
        <f>SUM(D6-C6)</f>
        <v>893627</v>
      </c>
    </row>
    <row r="7" spans="1:5" ht="126.5" x14ac:dyDescent="0.35">
      <c r="A7" s="52" t="s">
        <v>15</v>
      </c>
      <c r="B7" s="51" t="s">
        <v>16</v>
      </c>
      <c r="C7" s="23">
        <v>22807630</v>
      </c>
      <c r="D7" s="23">
        <v>24885305</v>
      </c>
      <c r="E7" s="23">
        <f t="shared" ref="E7:E32" si="0">SUM(D7-C7)</f>
        <v>2077675</v>
      </c>
    </row>
    <row r="8" spans="1:5" ht="138" x14ac:dyDescent="0.35">
      <c r="A8" s="52" t="s">
        <v>17</v>
      </c>
      <c r="B8" s="51" t="s">
        <v>18</v>
      </c>
      <c r="C8" s="23">
        <v>17062200</v>
      </c>
      <c r="D8" s="23">
        <v>20373582</v>
      </c>
      <c r="E8" s="23">
        <f t="shared" si="0"/>
        <v>3311382</v>
      </c>
    </row>
    <row r="9" spans="1:5" ht="115" x14ac:dyDescent="0.35">
      <c r="A9" s="52" t="s">
        <v>193</v>
      </c>
      <c r="B9" s="51" t="s">
        <v>20</v>
      </c>
      <c r="C9" s="23">
        <v>6452650</v>
      </c>
      <c r="D9" s="23">
        <v>7135527</v>
      </c>
      <c r="E9" s="23"/>
    </row>
    <row r="10" spans="1:5" ht="103.5" x14ac:dyDescent="0.35">
      <c r="A10" s="52" t="s">
        <v>21</v>
      </c>
      <c r="B10" s="51" t="s">
        <v>22</v>
      </c>
      <c r="C10" s="23">
        <v>1800000</v>
      </c>
      <c r="D10" s="23">
        <v>2335780</v>
      </c>
      <c r="E10" s="23">
        <f t="shared" si="0"/>
        <v>535780</v>
      </c>
    </row>
    <row r="11" spans="1:5" ht="69" x14ac:dyDescent="0.35">
      <c r="A11" s="52" t="s">
        <v>23</v>
      </c>
      <c r="B11" s="51" t="s">
        <v>24</v>
      </c>
      <c r="C11" s="23"/>
      <c r="D11" s="23"/>
      <c r="E11" s="23">
        <f t="shared" si="0"/>
        <v>0</v>
      </c>
    </row>
    <row r="12" spans="1:5" ht="46" x14ac:dyDescent="0.35">
      <c r="A12" s="52" t="s">
        <v>25</v>
      </c>
      <c r="B12" s="51" t="s">
        <v>26</v>
      </c>
      <c r="C12" s="23"/>
      <c r="D12" s="23">
        <v>1209823</v>
      </c>
      <c r="E12" s="23">
        <f t="shared" si="0"/>
        <v>1209823</v>
      </c>
    </row>
    <row r="13" spans="1:5" ht="69" x14ac:dyDescent="0.35">
      <c r="A13" s="53" t="s">
        <v>27</v>
      </c>
      <c r="B13" s="54" t="s">
        <v>28</v>
      </c>
      <c r="C13" s="23">
        <f>SUM(C6:C12)</f>
        <v>130047213</v>
      </c>
      <c r="D13" s="23">
        <f>SUM(D6:D12)</f>
        <v>138758377</v>
      </c>
      <c r="E13" s="23">
        <f t="shared" si="0"/>
        <v>8711164</v>
      </c>
    </row>
    <row r="14" spans="1:5" ht="57.5" x14ac:dyDescent="0.35">
      <c r="A14" s="52" t="s">
        <v>29</v>
      </c>
      <c r="B14" s="51" t="s">
        <v>30</v>
      </c>
      <c r="C14" s="23"/>
      <c r="D14" s="23"/>
      <c r="E14" s="23">
        <f t="shared" si="0"/>
        <v>0</v>
      </c>
    </row>
    <row r="15" spans="1:5" ht="149.5" x14ac:dyDescent="0.35">
      <c r="A15" s="52" t="s">
        <v>31</v>
      </c>
      <c r="B15" s="51" t="s">
        <v>32</v>
      </c>
      <c r="C15" s="23"/>
      <c r="D15" s="23"/>
      <c r="E15" s="23">
        <f t="shared" si="0"/>
        <v>0</v>
      </c>
    </row>
    <row r="16" spans="1:5" ht="149.5" x14ac:dyDescent="0.35">
      <c r="A16" s="52" t="s">
        <v>33</v>
      </c>
      <c r="B16" s="51" t="s">
        <v>34</v>
      </c>
      <c r="C16" s="23"/>
      <c r="D16" s="23"/>
      <c r="E16" s="23">
        <f t="shared" si="0"/>
        <v>0</v>
      </c>
    </row>
    <row r="17" spans="1:5" ht="149.5" x14ac:dyDescent="0.35">
      <c r="A17" s="52" t="s">
        <v>35</v>
      </c>
      <c r="B17" s="51" t="s">
        <v>36</v>
      </c>
      <c r="C17" s="23"/>
      <c r="D17" s="23"/>
      <c r="E17" s="23">
        <f t="shared" si="0"/>
        <v>0</v>
      </c>
    </row>
    <row r="18" spans="1:5" ht="103.5" x14ac:dyDescent="0.35">
      <c r="A18" s="52" t="s">
        <v>37</v>
      </c>
      <c r="B18" s="51" t="s">
        <v>38</v>
      </c>
      <c r="C18" s="23">
        <v>15180183</v>
      </c>
      <c r="D18" s="23">
        <v>13674213</v>
      </c>
      <c r="E18" s="23">
        <f t="shared" si="0"/>
        <v>-1505970</v>
      </c>
    </row>
    <row r="19" spans="1:5" ht="80.5" x14ac:dyDescent="0.35">
      <c r="A19" s="53" t="s">
        <v>39</v>
      </c>
      <c r="B19" s="54" t="s">
        <v>40</v>
      </c>
      <c r="C19" s="25">
        <f>SUM(C13:C18)</f>
        <v>145227396</v>
      </c>
      <c r="D19" s="25">
        <f>SUM(D13:D18)</f>
        <v>152432590</v>
      </c>
      <c r="E19" s="23">
        <f t="shared" si="0"/>
        <v>7205194</v>
      </c>
    </row>
    <row r="20" spans="1:5" ht="46" x14ac:dyDescent="0.35">
      <c r="A20" s="52" t="s">
        <v>41</v>
      </c>
      <c r="B20" s="51" t="s">
        <v>42</v>
      </c>
      <c r="C20" s="23"/>
      <c r="D20" s="23"/>
      <c r="E20" s="23">
        <f t="shared" si="0"/>
        <v>0</v>
      </c>
    </row>
    <row r="21" spans="1:5" ht="46" x14ac:dyDescent="0.35">
      <c r="A21" s="52" t="s">
        <v>43</v>
      </c>
      <c r="B21" s="51" t="s">
        <v>44</v>
      </c>
      <c r="C21" s="23"/>
      <c r="D21" s="23"/>
      <c r="E21" s="23">
        <f t="shared" si="0"/>
        <v>0</v>
      </c>
    </row>
    <row r="22" spans="1:5" ht="23" x14ac:dyDescent="0.35">
      <c r="A22" s="53" t="s">
        <v>45</v>
      </c>
      <c r="B22" s="54" t="s">
        <v>46</v>
      </c>
      <c r="C22" s="23"/>
      <c r="D22" s="23"/>
      <c r="E22" s="23">
        <f t="shared" si="0"/>
        <v>0</v>
      </c>
    </row>
    <row r="23" spans="1:5" ht="57.5" x14ac:dyDescent="0.35">
      <c r="A23" s="52" t="s">
        <v>47</v>
      </c>
      <c r="B23" s="51" t="s">
        <v>48</v>
      </c>
      <c r="C23" s="23"/>
      <c r="D23" s="23"/>
      <c r="E23" s="23">
        <f t="shared" si="0"/>
        <v>0</v>
      </c>
    </row>
    <row r="24" spans="1:5" ht="69" x14ac:dyDescent="0.35">
      <c r="A24" s="52" t="s">
        <v>49</v>
      </c>
      <c r="B24" s="51" t="s">
        <v>50</v>
      </c>
      <c r="C24" s="23"/>
      <c r="D24" s="23"/>
      <c r="E24" s="23">
        <f t="shared" si="0"/>
        <v>0</v>
      </c>
    </row>
    <row r="25" spans="1:5" ht="34.5" x14ac:dyDescent="0.35">
      <c r="A25" s="52" t="s">
        <v>51</v>
      </c>
      <c r="B25" s="51" t="s">
        <v>52</v>
      </c>
      <c r="C25" s="23">
        <f>SUM(B25:B25)</f>
        <v>0</v>
      </c>
      <c r="D25" s="23"/>
      <c r="E25" s="23">
        <f t="shared" si="0"/>
        <v>0</v>
      </c>
    </row>
    <row r="26" spans="1:5" ht="46" x14ac:dyDescent="0.35">
      <c r="A26" s="52" t="s">
        <v>53</v>
      </c>
      <c r="B26" s="51" t="s">
        <v>54</v>
      </c>
      <c r="C26" s="23">
        <v>17500000</v>
      </c>
      <c r="D26" s="23">
        <v>14288514</v>
      </c>
      <c r="E26" s="23">
        <f t="shared" si="0"/>
        <v>-3211486</v>
      </c>
    </row>
    <row r="27" spans="1:5" ht="23" x14ac:dyDescent="0.35">
      <c r="A27" s="52" t="s">
        <v>55</v>
      </c>
      <c r="B27" s="51" t="s">
        <v>56</v>
      </c>
      <c r="C27" s="23"/>
      <c r="D27" s="23"/>
      <c r="E27" s="23">
        <f t="shared" si="0"/>
        <v>0</v>
      </c>
    </row>
    <row r="28" spans="1:5" ht="69" x14ac:dyDescent="0.35">
      <c r="A28" s="52" t="s">
        <v>57</v>
      </c>
      <c r="B28" s="51" t="s">
        <v>58</v>
      </c>
      <c r="C28" s="23"/>
      <c r="D28" s="23"/>
      <c r="E28" s="23">
        <f t="shared" si="0"/>
        <v>0</v>
      </c>
    </row>
    <row r="29" spans="1:5" ht="23" x14ac:dyDescent="0.35">
      <c r="A29" s="52" t="s">
        <v>59</v>
      </c>
      <c r="B29" s="51" t="s">
        <v>60</v>
      </c>
      <c r="C29" s="23">
        <v>3500000</v>
      </c>
      <c r="D29" s="23">
        <v>0</v>
      </c>
      <c r="E29" s="23">
        <f t="shared" si="0"/>
        <v>-3500000</v>
      </c>
    </row>
    <row r="30" spans="1:5" ht="57.5" x14ac:dyDescent="0.35">
      <c r="A30" s="52" t="s">
        <v>61</v>
      </c>
      <c r="B30" s="51" t="s">
        <v>62</v>
      </c>
      <c r="C30" s="23">
        <f>SUM(B30:B30)</f>
        <v>0</v>
      </c>
      <c r="D30" s="23"/>
      <c r="E30" s="23">
        <f t="shared" si="0"/>
        <v>0</v>
      </c>
    </row>
    <row r="31" spans="1:5" ht="57.5" x14ac:dyDescent="0.35">
      <c r="A31" s="53" t="s">
        <v>63</v>
      </c>
      <c r="B31" s="54" t="s">
        <v>64</v>
      </c>
      <c r="C31" s="23">
        <f>SUM(C26:C30)</f>
        <v>21000000</v>
      </c>
      <c r="D31" s="23">
        <f>SUM(D26:D30)</f>
        <v>14288514</v>
      </c>
      <c r="E31" s="23">
        <f t="shared" si="0"/>
        <v>-6711486</v>
      </c>
    </row>
    <row r="32" spans="1:5" ht="46" x14ac:dyDescent="0.35">
      <c r="A32" s="52" t="s">
        <v>65</v>
      </c>
      <c r="B32" s="51" t="s">
        <v>66</v>
      </c>
      <c r="C32" s="23"/>
      <c r="D32" s="23">
        <v>61189</v>
      </c>
      <c r="E32" s="23">
        <f t="shared" si="0"/>
        <v>61189</v>
      </c>
    </row>
    <row r="33" spans="1:5" ht="46" x14ac:dyDescent="0.35">
      <c r="A33" s="53" t="s">
        <v>67</v>
      </c>
      <c r="B33" s="54" t="s">
        <v>68</v>
      </c>
      <c r="C33" s="25">
        <f>SUM(C31+C32)</f>
        <v>21000000</v>
      </c>
      <c r="D33" s="25">
        <f>SUM(D31+D32)</f>
        <v>14349703</v>
      </c>
      <c r="E33" s="23">
        <f>SUM(D33-C33)</f>
        <v>-6650297</v>
      </c>
    </row>
    <row r="34" spans="1:5" ht="57.5" x14ac:dyDescent="0.35">
      <c r="A34" s="55" t="s">
        <v>69</v>
      </c>
      <c r="B34" s="51" t="s">
        <v>70</v>
      </c>
      <c r="C34" s="23"/>
      <c r="D34" s="23"/>
      <c r="E34" s="23">
        <f t="shared" ref="E34:E45" si="1">SUM(D34-C34)</f>
        <v>0</v>
      </c>
    </row>
    <row r="35" spans="1:5" ht="46" x14ac:dyDescent="0.35">
      <c r="A35" s="55" t="s">
        <v>71</v>
      </c>
      <c r="B35" s="51" t="s">
        <v>72</v>
      </c>
      <c r="C35" s="23">
        <v>90000</v>
      </c>
      <c r="D35" s="23">
        <v>227300</v>
      </c>
      <c r="E35" s="23">
        <f t="shared" si="1"/>
        <v>137300</v>
      </c>
    </row>
    <row r="36" spans="1:5" ht="57.5" x14ac:dyDescent="0.35">
      <c r="A36" s="55" t="s">
        <v>73</v>
      </c>
      <c r="B36" s="51" t="s">
        <v>74</v>
      </c>
      <c r="C36" s="23">
        <v>102000</v>
      </c>
      <c r="D36" s="23">
        <v>49606</v>
      </c>
      <c r="E36" s="23">
        <f t="shared" si="1"/>
        <v>-52394</v>
      </c>
    </row>
    <row r="37" spans="1:5" ht="34.5" x14ac:dyDescent="0.35">
      <c r="A37" s="55" t="s">
        <v>75</v>
      </c>
      <c r="B37" s="51" t="s">
        <v>76</v>
      </c>
      <c r="C37" s="23">
        <v>3223307</v>
      </c>
      <c r="D37" s="23">
        <v>6324729</v>
      </c>
      <c r="E37" s="23">
        <f t="shared" si="1"/>
        <v>3101422</v>
      </c>
    </row>
    <row r="38" spans="1:5" ht="23" x14ac:dyDescent="0.35">
      <c r="A38" s="55" t="s">
        <v>77</v>
      </c>
      <c r="B38" s="51" t="s">
        <v>78</v>
      </c>
      <c r="C38" s="23">
        <v>130000</v>
      </c>
      <c r="D38" s="23">
        <v>163341</v>
      </c>
      <c r="E38" s="23">
        <f t="shared" si="1"/>
        <v>33341</v>
      </c>
    </row>
    <row r="39" spans="1:5" ht="57.5" x14ac:dyDescent="0.35">
      <c r="A39" s="55" t="s">
        <v>79</v>
      </c>
      <c r="B39" s="51" t="s">
        <v>80</v>
      </c>
      <c r="C39" s="23">
        <v>929693</v>
      </c>
      <c r="D39" s="23">
        <v>1525035</v>
      </c>
      <c r="E39" s="23">
        <f t="shared" si="1"/>
        <v>595342</v>
      </c>
    </row>
    <row r="40" spans="1:5" ht="57.5" x14ac:dyDescent="0.35">
      <c r="A40" s="55" t="s">
        <v>81</v>
      </c>
      <c r="B40" s="51" t="s">
        <v>82</v>
      </c>
      <c r="C40" s="23"/>
      <c r="D40" s="23"/>
      <c r="E40" s="23">
        <f t="shared" si="1"/>
        <v>0</v>
      </c>
    </row>
    <row r="41" spans="1:5" ht="23" x14ac:dyDescent="0.35">
      <c r="A41" s="55" t="s">
        <v>83</v>
      </c>
      <c r="B41" s="51" t="s">
        <v>84</v>
      </c>
      <c r="C41" s="23">
        <f>SUM(B41:B41)</f>
        <v>0</v>
      </c>
      <c r="D41" s="23">
        <v>51062</v>
      </c>
      <c r="E41" s="23">
        <f t="shared" si="1"/>
        <v>51062</v>
      </c>
    </row>
    <row r="42" spans="1:5" ht="57.5" x14ac:dyDescent="0.35">
      <c r="A42" s="55" t="s">
        <v>85</v>
      </c>
      <c r="B42" s="51" t="s">
        <v>86</v>
      </c>
      <c r="C42" s="23"/>
      <c r="D42" s="23"/>
      <c r="E42" s="23">
        <f t="shared" si="1"/>
        <v>0</v>
      </c>
    </row>
    <row r="43" spans="1:5" ht="46" x14ac:dyDescent="0.35">
      <c r="A43" s="55" t="s">
        <v>87</v>
      </c>
      <c r="B43" s="51" t="s">
        <v>88</v>
      </c>
      <c r="C43" s="23"/>
      <c r="D43" s="23">
        <v>126420</v>
      </c>
      <c r="E43" s="23">
        <f t="shared" si="1"/>
        <v>126420</v>
      </c>
    </row>
    <row r="44" spans="1:5" ht="34.5" x14ac:dyDescent="0.35">
      <c r="A44" s="55" t="s">
        <v>89</v>
      </c>
      <c r="B44" s="51" t="s">
        <v>90</v>
      </c>
      <c r="C44" s="23">
        <f>SUM(B44:B44)</f>
        <v>0</v>
      </c>
      <c r="D44" s="23">
        <v>15716</v>
      </c>
      <c r="E44" s="23">
        <f t="shared" si="1"/>
        <v>15716</v>
      </c>
    </row>
    <row r="45" spans="1:5" ht="46" x14ac:dyDescent="0.35">
      <c r="A45" s="56" t="s">
        <v>91</v>
      </c>
      <c r="B45" s="54" t="s">
        <v>92</v>
      </c>
      <c r="C45" s="25">
        <f>SUM(C34:C44)</f>
        <v>4475000</v>
      </c>
      <c r="D45" s="25">
        <f>SUM(D34:D44)</f>
        <v>8483209</v>
      </c>
      <c r="E45" s="25">
        <f t="shared" si="1"/>
        <v>4008209</v>
      </c>
    </row>
    <row r="46" spans="1:5" ht="149.5" x14ac:dyDescent="0.35">
      <c r="A46" s="55" t="s">
        <v>93</v>
      </c>
      <c r="B46" s="51" t="s">
        <v>94</v>
      </c>
      <c r="C46" s="23"/>
      <c r="D46" s="23"/>
      <c r="E46" s="23"/>
    </row>
    <row r="47" spans="1:5" ht="149.5" x14ac:dyDescent="0.35">
      <c r="A47" s="52" t="s">
        <v>95</v>
      </c>
      <c r="B47" s="51" t="s">
        <v>96</v>
      </c>
      <c r="C47" s="23"/>
      <c r="D47" s="23"/>
      <c r="E47" s="23"/>
    </row>
    <row r="48" spans="1:5" ht="69" x14ac:dyDescent="0.35">
      <c r="A48" s="55" t="s">
        <v>97</v>
      </c>
      <c r="B48" s="51" t="s">
        <v>98</v>
      </c>
      <c r="C48" s="23"/>
      <c r="D48" s="23">
        <v>160000</v>
      </c>
      <c r="E48" s="25">
        <f>SUM(D48)</f>
        <v>160000</v>
      </c>
    </row>
    <row r="49" spans="1:5" ht="57.5" x14ac:dyDescent="0.35">
      <c r="A49" s="53" t="s">
        <v>99</v>
      </c>
      <c r="B49" s="54" t="s">
        <v>100</v>
      </c>
      <c r="C49" s="25"/>
      <c r="D49" s="25"/>
      <c r="E49" s="25"/>
    </row>
    <row r="50" spans="1:5" x14ac:dyDescent="0.35">
      <c r="A50" s="57" t="s">
        <v>101</v>
      </c>
      <c r="B50" s="58"/>
      <c r="C50" s="23"/>
      <c r="D50" s="25">
        <f>SUM(D48:D49)</f>
        <v>160000</v>
      </c>
      <c r="E50" s="25">
        <f>SUM(D50)</f>
        <v>160000</v>
      </c>
    </row>
    <row r="51" spans="1:5" ht="69" x14ac:dyDescent="0.35">
      <c r="A51" s="52" t="s">
        <v>102</v>
      </c>
      <c r="B51" s="51" t="s">
        <v>103</v>
      </c>
      <c r="C51" s="23"/>
      <c r="D51" s="23">
        <v>12920000</v>
      </c>
      <c r="E51" s="25">
        <f>SUM(D51)</f>
        <v>12920000</v>
      </c>
    </row>
    <row r="52" spans="1:5" ht="149.5" x14ac:dyDescent="0.35">
      <c r="A52" s="52" t="s">
        <v>104</v>
      </c>
      <c r="B52" s="51" t="s">
        <v>105</v>
      </c>
      <c r="C52" s="23"/>
      <c r="D52" s="23"/>
      <c r="E52" s="23"/>
    </row>
    <row r="53" spans="1:5" ht="149.5" x14ac:dyDescent="0.35">
      <c r="A53" s="52" t="s">
        <v>106</v>
      </c>
      <c r="B53" s="51" t="s">
        <v>107</v>
      </c>
      <c r="C53" s="23"/>
      <c r="D53" s="23"/>
      <c r="E53" s="23"/>
    </row>
    <row r="54" spans="1:5" ht="149.5" x14ac:dyDescent="0.35">
      <c r="A54" s="52" t="s">
        <v>108</v>
      </c>
      <c r="B54" s="51" t="s">
        <v>109</v>
      </c>
      <c r="C54" s="23"/>
      <c r="D54" s="23"/>
      <c r="E54" s="23"/>
    </row>
    <row r="55" spans="1:5" ht="103.5" x14ac:dyDescent="0.35">
      <c r="A55" s="52" t="s">
        <v>110</v>
      </c>
      <c r="B55" s="51" t="s">
        <v>111</v>
      </c>
      <c r="C55" s="23"/>
      <c r="D55" s="23">
        <v>64951477</v>
      </c>
      <c r="E55" s="25">
        <f>SUM(D55)</f>
        <v>64951477</v>
      </c>
    </row>
    <row r="56" spans="1:5" ht="80.5" x14ac:dyDescent="0.35">
      <c r="A56" s="53" t="s">
        <v>112</v>
      </c>
      <c r="B56" s="54" t="s">
        <v>113</v>
      </c>
      <c r="C56" s="25"/>
      <c r="D56" s="25">
        <f>SUM(D51:D55)</f>
        <v>77871477</v>
      </c>
      <c r="E56" s="25">
        <f>SUM(D56)</f>
        <v>77871477</v>
      </c>
    </row>
    <row r="57" spans="1:5" ht="46" x14ac:dyDescent="0.35">
      <c r="A57" s="55" t="s">
        <v>114</v>
      </c>
      <c r="B57" s="51" t="s">
        <v>115</v>
      </c>
      <c r="C57" s="23"/>
      <c r="D57" s="23"/>
      <c r="E57" s="23"/>
    </row>
    <row r="58" spans="1:5" ht="46" x14ac:dyDescent="0.35">
      <c r="A58" s="55" t="s">
        <v>116</v>
      </c>
      <c r="B58" s="51" t="s">
        <v>117</v>
      </c>
      <c r="C58" s="23"/>
      <c r="D58" s="23">
        <v>10000000</v>
      </c>
      <c r="E58" s="25">
        <f>SUM(D58)</f>
        <v>10000000</v>
      </c>
    </row>
    <row r="59" spans="1:5" ht="57.5" x14ac:dyDescent="0.35">
      <c r="A59" s="55" t="s">
        <v>118</v>
      </c>
      <c r="B59" s="51" t="s">
        <v>119</v>
      </c>
      <c r="C59" s="23"/>
      <c r="D59" s="23">
        <v>110236</v>
      </c>
      <c r="E59" s="25">
        <f>SUM(D59)</f>
        <v>110236</v>
      </c>
    </row>
    <row r="60" spans="1:5" ht="46" x14ac:dyDescent="0.35">
      <c r="A60" s="55" t="s">
        <v>120</v>
      </c>
      <c r="B60" s="51" t="s">
        <v>121</v>
      </c>
      <c r="C60" s="23"/>
      <c r="D60" s="23"/>
      <c r="E60" s="23"/>
    </row>
    <row r="61" spans="1:5" ht="80.5" x14ac:dyDescent="0.35">
      <c r="A61" s="55" t="s">
        <v>122</v>
      </c>
      <c r="B61" s="51" t="s">
        <v>123</v>
      </c>
      <c r="C61" s="23"/>
      <c r="D61" s="23"/>
      <c r="E61" s="23"/>
    </row>
    <row r="62" spans="1:5" ht="46" x14ac:dyDescent="0.35">
      <c r="A62" s="53" t="s">
        <v>124</v>
      </c>
      <c r="B62" s="54" t="s">
        <v>125</v>
      </c>
      <c r="C62" s="25"/>
      <c r="D62" s="25">
        <f>SUM(D58:D61)</f>
        <v>10110236</v>
      </c>
      <c r="E62" s="25">
        <f>SUM(D62)</f>
        <v>10110236</v>
      </c>
    </row>
    <row r="63" spans="1:5" ht="149.5" x14ac:dyDescent="0.35">
      <c r="A63" s="55" t="s">
        <v>126</v>
      </c>
      <c r="B63" s="51" t="s">
        <v>127</v>
      </c>
      <c r="C63" s="23"/>
      <c r="D63" s="23"/>
      <c r="E63" s="23"/>
    </row>
    <row r="64" spans="1:5" ht="149.5" x14ac:dyDescent="0.35">
      <c r="A64" s="52" t="s">
        <v>128</v>
      </c>
      <c r="B64" s="51" t="s">
        <v>129</v>
      </c>
      <c r="C64" s="23"/>
      <c r="D64" s="23"/>
      <c r="E64" s="23"/>
    </row>
    <row r="65" spans="1:5" ht="69" x14ac:dyDescent="0.35">
      <c r="A65" s="55" t="s">
        <v>130</v>
      </c>
      <c r="B65" s="51" t="s">
        <v>131</v>
      </c>
      <c r="C65" s="23">
        <v>1020992</v>
      </c>
      <c r="D65" s="23">
        <v>1696096</v>
      </c>
      <c r="E65" s="23">
        <f>SUM(D65-C65)</f>
        <v>675104</v>
      </c>
    </row>
    <row r="66" spans="1:5" ht="57.5" x14ac:dyDescent="0.35">
      <c r="A66" s="53" t="s">
        <v>132</v>
      </c>
      <c r="B66" s="54" t="s">
        <v>133</v>
      </c>
      <c r="C66" s="25"/>
      <c r="D66" s="25"/>
      <c r="E66" s="23">
        <f t="shared" ref="E66:E97" si="2">SUM(D66-C66)</f>
        <v>0</v>
      </c>
    </row>
    <row r="67" spans="1:5" x14ac:dyDescent="0.35">
      <c r="A67" s="57" t="s">
        <v>134</v>
      </c>
      <c r="B67" s="58"/>
      <c r="C67" s="23"/>
      <c r="D67" s="23"/>
      <c r="E67" s="23">
        <f t="shared" si="2"/>
        <v>0</v>
      </c>
    </row>
    <row r="68" spans="1:5" ht="46" x14ac:dyDescent="0.35">
      <c r="A68" s="59" t="s">
        <v>135</v>
      </c>
      <c r="B68" s="60" t="s">
        <v>136</v>
      </c>
      <c r="C68" s="25">
        <f>SUM(C19+C33+C45+C49+C56+C62+C65)</f>
        <v>171723388</v>
      </c>
      <c r="D68" s="25">
        <f>SUM(D19+D33+D45+D49+D50+D56+D62+D65)</f>
        <v>265103311</v>
      </c>
      <c r="E68" s="25">
        <f t="shared" si="2"/>
        <v>93379923</v>
      </c>
    </row>
    <row r="69" spans="1:5" x14ac:dyDescent="0.35">
      <c r="A69" s="61" t="s">
        <v>137</v>
      </c>
      <c r="B69" s="62"/>
      <c r="C69" s="23"/>
      <c r="D69" s="23"/>
      <c r="E69" s="23">
        <f t="shared" si="2"/>
        <v>0</v>
      </c>
    </row>
    <row r="70" spans="1:5" x14ac:dyDescent="0.35">
      <c r="A70" s="61" t="s">
        <v>138</v>
      </c>
      <c r="B70" s="62"/>
      <c r="C70" s="23"/>
      <c r="D70" s="23"/>
      <c r="E70" s="23">
        <f t="shared" si="2"/>
        <v>0</v>
      </c>
    </row>
    <row r="71" spans="1:5" x14ac:dyDescent="0.35">
      <c r="A71" s="63" t="s">
        <v>139</v>
      </c>
      <c r="B71" s="52" t="s">
        <v>140</v>
      </c>
      <c r="C71" s="23"/>
      <c r="D71" s="23"/>
      <c r="E71" s="23">
        <f t="shared" si="2"/>
        <v>0</v>
      </c>
    </row>
    <row r="72" spans="1:5" ht="103.5" x14ac:dyDescent="0.35">
      <c r="A72" s="55" t="s">
        <v>141</v>
      </c>
      <c r="B72" s="52" t="s">
        <v>142</v>
      </c>
      <c r="C72" s="23"/>
      <c r="D72" s="23"/>
      <c r="E72" s="23">
        <f t="shared" si="2"/>
        <v>0</v>
      </c>
    </row>
    <row r="73" spans="1:5" x14ac:dyDescent="0.35">
      <c r="A73" s="63" t="s">
        <v>143</v>
      </c>
      <c r="B73" s="52" t="s">
        <v>144</v>
      </c>
      <c r="C73" s="23"/>
      <c r="D73" s="23"/>
      <c r="E73" s="23">
        <f t="shared" si="2"/>
        <v>0</v>
      </c>
    </row>
    <row r="74" spans="1:5" ht="69" x14ac:dyDescent="0.35">
      <c r="A74" s="56" t="s">
        <v>145</v>
      </c>
      <c r="B74" s="53" t="s">
        <v>146</v>
      </c>
      <c r="C74" s="23"/>
      <c r="D74" s="23"/>
      <c r="E74" s="23">
        <f t="shared" si="2"/>
        <v>0</v>
      </c>
    </row>
    <row r="75" spans="1:5" ht="103.5" x14ac:dyDescent="0.35">
      <c r="A75" s="55" t="s">
        <v>147</v>
      </c>
      <c r="B75" s="52" t="s">
        <v>148</v>
      </c>
      <c r="C75" s="23"/>
      <c r="D75" s="23"/>
      <c r="E75" s="23">
        <f t="shared" si="2"/>
        <v>0</v>
      </c>
    </row>
    <row r="76" spans="1:5" x14ac:dyDescent="0.35">
      <c r="A76" s="63" t="s">
        <v>149</v>
      </c>
      <c r="B76" s="52" t="s">
        <v>150</v>
      </c>
      <c r="C76" s="23"/>
      <c r="D76" s="23"/>
      <c r="E76" s="23">
        <f t="shared" si="2"/>
        <v>0</v>
      </c>
    </row>
    <row r="77" spans="1:5" ht="103.5" x14ac:dyDescent="0.35">
      <c r="A77" s="55" t="s">
        <v>151</v>
      </c>
      <c r="B77" s="52" t="s">
        <v>152</v>
      </c>
      <c r="C77" s="23"/>
      <c r="D77" s="23"/>
      <c r="E77" s="23">
        <f t="shared" si="2"/>
        <v>0</v>
      </c>
    </row>
    <row r="78" spans="1:5" x14ac:dyDescent="0.35">
      <c r="A78" s="63" t="s">
        <v>153</v>
      </c>
      <c r="B78" s="52" t="s">
        <v>154</v>
      </c>
      <c r="C78" s="23"/>
      <c r="D78" s="23"/>
      <c r="E78" s="23">
        <f t="shared" si="2"/>
        <v>0</v>
      </c>
    </row>
    <row r="79" spans="1:5" x14ac:dyDescent="0.35">
      <c r="A79" s="64" t="s">
        <v>155</v>
      </c>
      <c r="B79" s="53" t="s">
        <v>156</v>
      </c>
      <c r="C79" s="23"/>
      <c r="D79" s="23"/>
      <c r="E79" s="23">
        <f t="shared" si="2"/>
        <v>0</v>
      </c>
    </row>
    <row r="80" spans="1:5" ht="103.5" x14ac:dyDescent="0.35">
      <c r="A80" s="52" t="s">
        <v>157</v>
      </c>
      <c r="B80" s="52" t="s">
        <v>158</v>
      </c>
      <c r="C80" s="23">
        <v>53445103</v>
      </c>
      <c r="D80" s="23">
        <v>58769967</v>
      </c>
      <c r="E80" s="23">
        <f t="shared" si="2"/>
        <v>5324864</v>
      </c>
    </row>
    <row r="81" spans="1:5" ht="115" x14ac:dyDescent="0.35">
      <c r="A81" s="52" t="s">
        <v>159</v>
      </c>
      <c r="B81" s="52" t="s">
        <v>158</v>
      </c>
      <c r="C81" s="23">
        <f>SUM(B81:B81)</f>
        <v>0</v>
      </c>
      <c r="D81" s="23"/>
      <c r="E81" s="23">
        <f t="shared" si="2"/>
        <v>0</v>
      </c>
    </row>
    <row r="82" spans="1:5" ht="103.5" x14ac:dyDescent="0.35">
      <c r="A82" s="52" t="s">
        <v>160</v>
      </c>
      <c r="B82" s="52" t="s">
        <v>161</v>
      </c>
      <c r="C82" s="23"/>
      <c r="D82" s="23"/>
      <c r="E82" s="23">
        <f t="shared" si="2"/>
        <v>0</v>
      </c>
    </row>
    <row r="83" spans="1:5" ht="115" x14ac:dyDescent="0.35">
      <c r="A83" s="52" t="s">
        <v>162</v>
      </c>
      <c r="B83" s="52" t="s">
        <v>161</v>
      </c>
      <c r="C83" s="23"/>
      <c r="D83" s="23"/>
      <c r="E83" s="23">
        <f t="shared" si="2"/>
        <v>0</v>
      </c>
    </row>
    <row r="84" spans="1:5" ht="46" x14ac:dyDescent="0.35">
      <c r="A84" s="53" t="s">
        <v>163</v>
      </c>
      <c r="B84" s="53" t="s">
        <v>164</v>
      </c>
      <c r="C84" s="23">
        <v>53445103</v>
      </c>
      <c r="D84" s="23">
        <v>58769967</v>
      </c>
      <c r="E84" s="23">
        <f t="shared" si="2"/>
        <v>5324864</v>
      </c>
    </row>
    <row r="85" spans="1:5" x14ac:dyDescent="0.35">
      <c r="A85" s="63" t="s">
        <v>165</v>
      </c>
      <c r="B85" s="52" t="s">
        <v>166</v>
      </c>
      <c r="C85" s="23"/>
      <c r="D85" s="23">
        <v>5930540</v>
      </c>
      <c r="E85" s="23">
        <f t="shared" si="2"/>
        <v>5930540</v>
      </c>
    </row>
    <row r="86" spans="1:5" x14ac:dyDescent="0.35">
      <c r="A86" s="63" t="s">
        <v>167</v>
      </c>
      <c r="B86" s="52" t="s">
        <v>168</v>
      </c>
      <c r="C86" s="23"/>
      <c r="D86" s="23"/>
      <c r="E86" s="23">
        <f t="shared" si="2"/>
        <v>0</v>
      </c>
    </row>
    <row r="87" spans="1:5" x14ac:dyDescent="0.35">
      <c r="A87" s="63" t="s">
        <v>169</v>
      </c>
      <c r="B87" s="52" t="s">
        <v>170</v>
      </c>
      <c r="C87" s="23"/>
      <c r="D87" s="23"/>
      <c r="E87" s="23">
        <f t="shared" si="2"/>
        <v>0</v>
      </c>
    </row>
    <row r="88" spans="1:5" x14ac:dyDescent="0.35">
      <c r="A88" s="63" t="s">
        <v>171</v>
      </c>
      <c r="B88" s="52" t="s">
        <v>172</v>
      </c>
      <c r="C88" s="23"/>
      <c r="D88" s="23"/>
      <c r="E88" s="23">
        <f t="shared" si="2"/>
        <v>0</v>
      </c>
    </row>
    <row r="89" spans="1:5" ht="80.5" x14ac:dyDescent="0.35">
      <c r="A89" s="55" t="s">
        <v>173</v>
      </c>
      <c r="B89" s="52" t="s">
        <v>174</v>
      </c>
      <c r="C89" s="23"/>
      <c r="D89" s="23"/>
      <c r="E89" s="23">
        <f t="shared" si="2"/>
        <v>0</v>
      </c>
    </row>
    <row r="90" spans="1:5" ht="46" x14ac:dyDescent="0.35">
      <c r="A90" s="56" t="s">
        <v>175</v>
      </c>
      <c r="B90" s="53" t="s">
        <v>176</v>
      </c>
      <c r="C90" s="23">
        <f>SUM(C84:C89)</f>
        <v>53445103</v>
      </c>
      <c r="D90" s="23">
        <f>SUM(D84:D89)</f>
        <v>64700507</v>
      </c>
      <c r="E90" s="23">
        <f t="shared" si="2"/>
        <v>11255404</v>
      </c>
    </row>
    <row r="91" spans="1:5" ht="103.5" x14ac:dyDescent="0.35">
      <c r="A91" s="55" t="s">
        <v>177</v>
      </c>
      <c r="B91" s="52" t="s">
        <v>178</v>
      </c>
      <c r="C91" s="23"/>
      <c r="D91" s="23"/>
      <c r="E91" s="23">
        <f t="shared" si="2"/>
        <v>0</v>
      </c>
    </row>
    <row r="92" spans="1:5" ht="103.5" x14ac:dyDescent="0.35">
      <c r="A92" s="55" t="s">
        <v>179</v>
      </c>
      <c r="B92" s="52" t="s">
        <v>180</v>
      </c>
      <c r="C92" s="23"/>
      <c r="D92" s="23"/>
      <c r="E92" s="23">
        <f t="shared" si="2"/>
        <v>0</v>
      </c>
    </row>
    <row r="93" spans="1:5" x14ac:dyDescent="0.35">
      <c r="A93" s="63" t="s">
        <v>181</v>
      </c>
      <c r="B93" s="52" t="s">
        <v>182</v>
      </c>
      <c r="C93" s="23"/>
      <c r="D93" s="23"/>
      <c r="E93" s="23">
        <f t="shared" si="2"/>
        <v>0</v>
      </c>
    </row>
    <row r="94" spans="1:5" x14ac:dyDescent="0.35">
      <c r="A94" s="63" t="s">
        <v>183</v>
      </c>
      <c r="B94" s="52" t="s">
        <v>184</v>
      </c>
      <c r="C94" s="23"/>
      <c r="D94" s="23"/>
      <c r="E94" s="23">
        <f t="shared" si="2"/>
        <v>0</v>
      </c>
    </row>
    <row r="95" spans="1:5" x14ac:dyDescent="0.35">
      <c r="A95" s="64" t="s">
        <v>185</v>
      </c>
      <c r="B95" s="53" t="s">
        <v>186</v>
      </c>
      <c r="C95" s="23"/>
      <c r="D95" s="23"/>
      <c r="E95" s="23">
        <f t="shared" si="2"/>
        <v>0</v>
      </c>
    </row>
    <row r="96" spans="1:5" ht="92" x14ac:dyDescent="0.35">
      <c r="A96" s="56" t="s">
        <v>187</v>
      </c>
      <c r="B96" s="53" t="s">
        <v>188</v>
      </c>
      <c r="C96" s="23"/>
      <c r="D96" s="23"/>
      <c r="E96" s="23">
        <f t="shared" si="2"/>
        <v>0</v>
      </c>
    </row>
    <row r="97" spans="1:5" x14ac:dyDescent="0.35">
      <c r="A97" s="65" t="s">
        <v>189</v>
      </c>
      <c r="B97" s="66" t="s">
        <v>190</v>
      </c>
      <c r="C97" s="25">
        <f>SUM(C90:C96)</f>
        <v>53445103</v>
      </c>
      <c r="D97" s="25">
        <f>SUM(D90:D96)</f>
        <v>64700507</v>
      </c>
      <c r="E97" s="23">
        <f t="shared" si="2"/>
        <v>11255404</v>
      </c>
    </row>
    <row r="98" spans="1:5" x14ac:dyDescent="0.35">
      <c r="A98" s="67" t="s">
        <v>2</v>
      </c>
      <c r="B98" s="68"/>
      <c r="C98" s="25">
        <f>SUM(C68+C97)</f>
        <v>225168491</v>
      </c>
      <c r="D98" s="25">
        <f>SUM(D68+D97)</f>
        <v>329803818</v>
      </c>
      <c r="E98" s="25">
        <f>SUM(E68+E97)</f>
        <v>104635327</v>
      </c>
    </row>
    <row r="99" spans="1:5" x14ac:dyDescent="0.35">
      <c r="C99" s="1"/>
      <c r="D99" s="1"/>
      <c r="E99" s="1"/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9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view="pageBreakPreview" topLeftCell="A80" zoomScale="60" zoomScaleNormal="100" workbookViewId="0">
      <selection activeCell="A95" sqref="A95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4" width="10.36328125" bestFit="1" customWidth="1"/>
    <col min="5" max="5" width="10.26953125" bestFit="1" customWidth="1"/>
  </cols>
  <sheetData>
    <row r="1" spans="1:5" x14ac:dyDescent="0.35">
      <c r="C1" s="69"/>
      <c r="D1" s="1"/>
      <c r="E1" s="69"/>
    </row>
    <row r="2" spans="1:5" x14ac:dyDescent="0.35">
      <c r="A2" s="2" t="s">
        <v>194</v>
      </c>
      <c r="B2" s="70"/>
      <c r="C2" s="70"/>
      <c r="D2" s="4"/>
      <c r="E2" s="1"/>
    </row>
    <row r="3" spans="1:5" x14ac:dyDescent="0.35">
      <c r="A3" s="46" t="s">
        <v>4</v>
      </c>
      <c r="B3" s="6"/>
      <c r="C3" s="6"/>
      <c r="D3" s="11"/>
      <c r="E3" s="1"/>
    </row>
    <row r="4" spans="1:5" x14ac:dyDescent="0.35">
      <c r="A4" s="5" t="s">
        <v>5</v>
      </c>
      <c r="B4" s="6"/>
      <c r="C4" s="6"/>
      <c r="D4" s="14"/>
      <c r="E4" s="1"/>
    </row>
    <row r="5" spans="1:5" x14ac:dyDescent="0.35">
      <c r="A5" s="47" t="s">
        <v>195</v>
      </c>
      <c r="C5" s="69"/>
      <c r="D5" s="1"/>
      <c r="E5" s="69"/>
    </row>
    <row r="6" spans="1:5" ht="56.5" x14ac:dyDescent="0.35">
      <c r="A6" s="48" t="s">
        <v>7</v>
      </c>
      <c r="B6" s="49" t="s">
        <v>8</v>
      </c>
      <c r="C6" s="19" t="s">
        <v>9</v>
      </c>
      <c r="D6" s="19" t="s">
        <v>0</v>
      </c>
      <c r="E6" s="19" t="s">
        <v>1</v>
      </c>
    </row>
    <row r="7" spans="1:5" ht="23" x14ac:dyDescent="0.35">
      <c r="A7" s="50" t="s">
        <v>13</v>
      </c>
      <c r="B7" s="51" t="s">
        <v>14</v>
      </c>
      <c r="C7" s="29"/>
      <c r="D7" s="23"/>
      <c r="E7" s="29"/>
    </row>
    <row r="8" spans="1:5" ht="23" x14ac:dyDescent="0.35">
      <c r="A8" s="52" t="s">
        <v>15</v>
      </c>
      <c r="B8" s="51" t="s">
        <v>16</v>
      </c>
      <c r="C8" s="29"/>
      <c r="D8" s="23"/>
      <c r="E8" s="29"/>
    </row>
    <row r="9" spans="1:5" ht="23" x14ac:dyDescent="0.35">
      <c r="A9" s="52" t="s">
        <v>17</v>
      </c>
      <c r="B9" s="51" t="s">
        <v>18</v>
      </c>
      <c r="C9" s="29"/>
      <c r="D9" s="23"/>
      <c r="E9" s="29"/>
    </row>
    <row r="10" spans="1:5" ht="23" x14ac:dyDescent="0.35">
      <c r="A10" s="52" t="s">
        <v>21</v>
      </c>
      <c r="B10" s="51" t="s">
        <v>22</v>
      </c>
      <c r="C10" s="29"/>
      <c r="D10" s="23"/>
      <c r="E10" s="29"/>
    </row>
    <row r="11" spans="1:5" x14ac:dyDescent="0.35">
      <c r="A11" s="52" t="s">
        <v>23</v>
      </c>
      <c r="B11" s="51" t="s">
        <v>24</v>
      </c>
      <c r="C11" s="29"/>
      <c r="D11" s="23"/>
      <c r="E11" s="29"/>
    </row>
    <row r="12" spans="1:5" x14ac:dyDescent="0.35">
      <c r="A12" s="52" t="s">
        <v>196</v>
      </c>
      <c r="B12" s="51" t="s">
        <v>26</v>
      </c>
      <c r="C12" s="29"/>
      <c r="D12" s="23"/>
      <c r="E12" s="29"/>
    </row>
    <row r="13" spans="1:5" x14ac:dyDescent="0.35">
      <c r="A13" s="53" t="s">
        <v>27</v>
      </c>
      <c r="B13" s="54" t="s">
        <v>28</v>
      </c>
      <c r="C13" s="29"/>
      <c r="D13" s="23"/>
      <c r="E13" s="29"/>
    </row>
    <row r="14" spans="1:5" x14ac:dyDescent="0.35">
      <c r="A14" s="52" t="s">
        <v>29</v>
      </c>
      <c r="B14" s="51" t="s">
        <v>30</v>
      </c>
      <c r="C14" s="29"/>
      <c r="D14" s="23"/>
      <c r="E14" s="29"/>
    </row>
    <row r="15" spans="1:5" ht="23" x14ac:dyDescent="0.35">
      <c r="A15" s="52" t="s">
        <v>31</v>
      </c>
      <c r="B15" s="51" t="s">
        <v>32</v>
      </c>
      <c r="C15" s="29"/>
      <c r="D15" s="23"/>
      <c r="E15" s="29"/>
    </row>
    <row r="16" spans="1:5" ht="23" x14ac:dyDescent="0.35">
      <c r="A16" s="52" t="s">
        <v>33</v>
      </c>
      <c r="B16" s="51" t="s">
        <v>34</v>
      </c>
      <c r="C16" s="29"/>
      <c r="D16" s="23"/>
      <c r="E16" s="29"/>
    </row>
    <row r="17" spans="1:5" ht="23" x14ac:dyDescent="0.35">
      <c r="A17" s="52" t="s">
        <v>35</v>
      </c>
      <c r="B17" s="51" t="s">
        <v>36</v>
      </c>
      <c r="C17" s="29"/>
      <c r="D17" s="23"/>
      <c r="E17" s="29"/>
    </row>
    <row r="18" spans="1:5" ht="23" x14ac:dyDescent="0.35">
      <c r="A18" s="52" t="s">
        <v>37</v>
      </c>
      <c r="B18" s="51" t="s">
        <v>38</v>
      </c>
      <c r="C18" s="22"/>
      <c r="D18" s="22">
        <v>1298453</v>
      </c>
      <c r="E18" s="22">
        <f>SUM(D18-C18)</f>
        <v>1298453</v>
      </c>
    </row>
    <row r="19" spans="1:5" ht="23" x14ac:dyDescent="0.35">
      <c r="A19" s="53" t="s">
        <v>39</v>
      </c>
      <c r="B19" s="54" t="s">
        <v>40</v>
      </c>
      <c r="C19" s="29">
        <f>SUM(C18)</f>
        <v>0</v>
      </c>
      <c r="D19" s="29">
        <f>SUM(D18)</f>
        <v>1298453</v>
      </c>
      <c r="E19" s="29">
        <f>SUM(D19-C19)</f>
        <v>1298453</v>
      </c>
    </row>
    <row r="20" spans="1:5" x14ac:dyDescent="0.35">
      <c r="A20" s="52" t="s">
        <v>41</v>
      </c>
      <c r="B20" s="51" t="s">
        <v>42</v>
      </c>
      <c r="C20" s="29"/>
      <c r="D20" s="23"/>
      <c r="E20" s="29"/>
    </row>
    <row r="21" spans="1:5" x14ac:dyDescent="0.35">
      <c r="A21" s="52" t="s">
        <v>43</v>
      </c>
      <c r="B21" s="51" t="s">
        <v>44</v>
      </c>
      <c r="C21" s="29"/>
      <c r="D21" s="23"/>
      <c r="E21" s="29"/>
    </row>
    <row r="22" spans="1:5" ht="23" x14ac:dyDescent="0.35">
      <c r="A22" s="53" t="s">
        <v>45</v>
      </c>
      <c r="B22" s="54" t="s">
        <v>46</v>
      </c>
      <c r="C22" s="29"/>
      <c r="D22" s="23"/>
      <c r="E22" s="29"/>
    </row>
    <row r="23" spans="1:5" x14ac:dyDescent="0.35">
      <c r="A23" s="52" t="s">
        <v>47</v>
      </c>
      <c r="B23" s="51" t="s">
        <v>48</v>
      </c>
      <c r="C23" s="29"/>
      <c r="D23" s="23"/>
      <c r="E23" s="29"/>
    </row>
    <row r="24" spans="1:5" x14ac:dyDescent="0.35">
      <c r="A24" s="52" t="s">
        <v>49</v>
      </c>
      <c r="B24" s="51" t="s">
        <v>50</v>
      </c>
      <c r="C24" s="29"/>
      <c r="D24" s="23"/>
      <c r="E24" s="29"/>
    </row>
    <row r="25" spans="1:5" x14ac:dyDescent="0.35">
      <c r="A25" s="52" t="s">
        <v>51</v>
      </c>
      <c r="B25" s="51" t="s">
        <v>52</v>
      </c>
      <c r="C25" s="29"/>
      <c r="D25" s="23"/>
      <c r="E25" s="29"/>
    </row>
    <row r="26" spans="1:5" x14ac:dyDescent="0.35">
      <c r="A26" s="52" t="s">
        <v>53</v>
      </c>
      <c r="B26" s="51" t="s">
        <v>54</v>
      </c>
      <c r="C26" s="29"/>
      <c r="D26" s="23"/>
      <c r="E26" s="29"/>
    </row>
    <row r="27" spans="1:5" ht="23" x14ac:dyDescent="0.35">
      <c r="A27" s="52" t="s">
        <v>55</v>
      </c>
      <c r="B27" s="51" t="s">
        <v>56</v>
      </c>
      <c r="C27" s="29"/>
      <c r="D27" s="23"/>
      <c r="E27" s="29"/>
    </row>
    <row r="28" spans="1:5" x14ac:dyDescent="0.35">
      <c r="A28" s="52" t="s">
        <v>57</v>
      </c>
      <c r="B28" s="51" t="s">
        <v>58</v>
      </c>
      <c r="C28" s="29"/>
      <c r="D28" s="23"/>
      <c r="E28" s="29"/>
    </row>
    <row r="29" spans="1:5" ht="23" x14ac:dyDescent="0.35">
      <c r="A29" s="52" t="s">
        <v>59</v>
      </c>
      <c r="B29" s="51" t="s">
        <v>60</v>
      </c>
      <c r="C29" s="29"/>
      <c r="D29" s="23"/>
      <c r="E29" s="29"/>
    </row>
    <row r="30" spans="1:5" x14ac:dyDescent="0.35">
      <c r="A30" s="52" t="s">
        <v>61</v>
      </c>
      <c r="B30" s="51" t="s">
        <v>62</v>
      </c>
      <c r="C30" s="29"/>
      <c r="D30" s="23"/>
      <c r="E30" s="29"/>
    </row>
    <row r="31" spans="1:5" x14ac:dyDescent="0.35">
      <c r="A31" s="53" t="s">
        <v>63</v>
      </c>
      <c r="B31" s="54" t="s">
        <v>64</v>
      </c>
      <c r="C31" s="29"/>
      <c r="D31" s="23"/>
      <c r="E31" s="29"/>
    </row>
    <row r="32" spans="1:5" x14ac:dyDescent="0.35">
      <c r="A32" s="52" t="s">
        <v>65</v>
      </c>
      <c r="B32" s="51" t="s">
        <v>66</v>
      </c>
      <c r="C32" s="29"/>
      <c r="D32" s="23"/>
      <c r="E32" s="29"/>
    </row>
    <row r="33" spans="1:5" x14ac:dyDescent="0.35">
      <c r="A33" s="53" t="s">
        <v>67</v>
      </c>
      <c r="B33" s="54" t="s">
        <v>68</v>
      </c>
      <c r="C33" s="29"/>
      <c r="D33" s="23"/>
      <c r="E33" s="29"/>
    </row>
    <row r="34" spans="1:5" x14ac:dyDescent="0.35">
      <c r="A34" s="55" t="s">
        <v>69</v>
      </c>
      <c r="B34" s="51" t="s">
        <v>70</v>
      </c>
      <c r="C34" s="29"/>
      <c r="D34" s="23"/>
      <c r="E34" s="29"/>
    </row>
    <row r="35" spans="1:5" x14ac:dyDescent="0.35">
      <c r="A35" s="55" t="s">
        <v>71</v>
      </c>
      <c r="B35" s="51" t="s">
        <v>72</v>
      </c>
      <c r="C35" s="22"/>
      <c r="D35" s="23"/>
      <c r="E35" s="22">
        <f>SUM(D35-C35)</f>
        <v>0</v>
      </c>
    </row>
    <row r="36" spans="1:5" x14ac:dyDescent="0.35">
      <c r="A36" s="55" t="s">
        <v>73</v>
      </c>
      <c r="B36" s="51" t="s">
        <v>74</v>
      </c>
      <c r="C36" s="22">
        <v>960000</v>
      </c>
      <c r="D36" s="22">
        <v>1251290</v>
      </c>
      <c r="E36" s="22">
        <f>SUM(D36-C36)</f>
        <v>291290</v>
      </c>
    </row>
    <row r="37" spans="1:5" x14ac:dyDescent="0.35">
      <c r="A37" s="55" t="s">
        <v>75</v>
      </c>
      <c r="B37" s="51" t="s">
        <v>76</v>
      </c>
      <c r="C37" s="29"/>
      <c r="D37" s="23"/>
      <c r="E37" s="29"/>
    </row>
    <row r="38" spans="1:5" x14ac:dyDescent="0.35">
      <c r="A38" s="55" t="s">
        <v>77</v>
      </c>
      <c r="B38" s="51" t="s">
        <v>78</v>
      </c>
      <c r="C38" s="29"/>
      <c r="D38" s="23"/>
      <c r="E38" s="29"/>
    </row>
    <row r="39" spans="1:5" x14ac:dyDescent="0.35">
      <c r="A39" s="55" t="s">
        <v>79</v>
      </c>
      <c r="B39" s="51" t="s">
        <v>80</v>
      </c>
      <c r="C39" s="29"/>
      <c r="D39" s="23"/>
      <c r="E39" s="29"/>
    </row>
    <row r="40" spans="1:5" x14ac:dyDescent="0.35">
      <c r="A40" s="55" t="s">
        <v>81</v>
      </c>
      <c r="B40" s="51" t="s">
        <v>82</v>
      </c>
      <c r="C40" s="29"/>
      <c r="D40" s="23"/>
      <c r="E40" s="29"/>
    </row>
    <row r="41" spans="1:5" x14ac:dyDescent="0.35">
      <c r="A41" s="55" t="s">
        <v>83</v>
      </c>
      <c r="B41" s="51" t="s">
        <v>84</v>
      </c>
      <c r="C41" s="22"/>
      <c r="D41" s="22">
        <v>1553</v>
      </c>
      <c r="E41" s="22">
        <f>SUM(D41-C41)</f>
        <v>1553</v>
      </c>
    </row>
    <row r="42" spans="1:5" x14ac:dyDescent="0.35">
      <c r="A42" s="55" t="s">
        <v>85</v>
      </c>
      <c r="B42" s="51" t="s">
        <v>86</v>
      </c>
      <c r="C42" s="29"/>
      <c r="D42" s="23"/>
      <c r="E42" s="29"/>
    </row>
    <row r="43" spans="1:5" x14ac:dyDescent="0.35">
      <c r="A43" s="55" t="s">
        <v>89</v>
      </c>
      <c r="B43" s="51" t="s">
        <v>90</v>
      </c>
      <c r="C43" s="22"/>
      <c r="D43" s="22">
        <v>4</v>
      </c>
      <c r="E43" s="22">
        <f>SUM(D43-C43)</f>
        <v>4</v>
      </c>
    </row>
    <row r="44" spans="1:5" x14ac:dyDescent="0.35">
      <c r="A44" s="56" t="s">
        <v>91</v>
      </c>
      <c r="B44" s="54" t="s">
        <v>92</v>
      </c>
      <c r="C44" s="71">
        <f>SUM(C19:C43)</f>
        <v>960000</v>
      </c>
      <c r="D44" s="29">
        <f>SUM(D19:D43)</f>
        <v>2551300</v>
      </c>
      <c r="E44" s="29">
        <f>SUM(D44-C44)</f>
        <v>1591300</v>
      </c>
    </row>
    <row r="45" spans="1:5" ht="23" x14ac:dyDescent="0.35">
      <c r="A45" s="55" t="s">
        <v>93</v>
      </c>
      <c r="B45" s="51" t="s">
        <v>94</v>
      </c>
      <c r="C45" s="29"/>
      <c r="D45" s="23"/>
      <c r="E45" s="29"/>
    </row>
    <row r="46" spans="1:5" ht="23" x14ac:dyDescent="0.35">
      <c r="A46" s="52" t="s">
        <v>95</v>
      </c>
      <c r="B46" s="51" t="s">
        <v>96</v>
      </c>
      <c r="C46" s="29"/>
      <c r="D46" s="23"/>
      <c r="E46" s="29"/>
    </row>
    <row r="47" spans="1:5" ht="69" x14ac:dyDescent="0.35">
      <c r="A47" s="55" t="s">
        <v>97</v>
      </c>
      <c r="B47" s="51" t="s">
        <v>98</v>
      </c>
      <c r="C47" s="29"/>
      <c r="D47" s="23"/>
      <c r="E47" s="29"/>
    </row>
    <row r="48" spans="1:5" x14ac:dyDescent="0.35">
      <c r="A48" s="53" t="s">
        <v>99</v>
      </c>
      <c r="B48" s="54" t="s">
        <v>100</v>
      </c>
      <c r="C48" s="29"/>
      <c r="D48" s="23"/>
      <c r="E48" s="29"/>
    </row>
    <row r="49" spans="1:5" x14ac:dyDescent="0.35">
      <c r="A49" s="57" t="s">
        <v>101</v>
      </c>
      <c r="B49" s="58"/>
      <c r="C49" s="29">
        <f>SUM(C44)</f>
        <v>960000</v>
      </c>
      <c r="D49" s="29">
        <f>SUM(D44)</f>
        <v>2551300</v>
      </c>
      <c r="E49" s="29">
        <f>SUM(D49-C49)</f>
        <v>1591300</v>
      </c>
    </row>
    <row r="50" spans="1:5" x14ac:dyDescent="0.35">
      <c r="A50" s="52" t="s">
        <v>102</v>
      </c>
      <c r="B50" s="51" t="s">
        <v>103</v>
      </c>
      <c r="C50" s="29"/>
      <c r="D50" s="23"/>
      <c r="E50" s="29"/>
    </row>
    <row r="51" spans="1:5" ht="23" x14ac:dyDescent="0.35">
      <c r="A51" s="52" t="s">
        <v>104</v>
      </c>
      <c r="B51" s="51" t="s">
        <v>105</v>
      </c>
      <c r="C51" s="29"/>
      <c r="D51" s="23"/>
      <c r="E51" s="29"/>
    </row>
    <row r="52" spans="1:5" ht="23" x14ac:dyDescent="0.35">
      <c r="A52" s="52" t="s">
        <v>106</v>
      </c>
      <c r="B52" s="51" t="s">
        <v>107</v>
      </c>
      <c r="C52" s="29"/>
      <c r="D52" s="23"/>
      <c r="E52" s="29"/>
    </row>
    <row r="53" spans="1:5" ht="23" x14ac:dyDescent="0.35">
      <c r="A53" s="52" t="s">
        <v>108</v>
      </c>
      <c r="B53" s="51" t="s">
        <v>109</v>
      </c>
      <c r="C53" s="29"/>
      <c r="D53" s="23"/>
      <c r="E53" s="29"/>
    </row>
    <row r="54" spans="1:5" ht="23" x14ac:dyDescent="0.35">
      <c r="A54" s="52" t="s">
        <v>110</v>
      </c>
      <c r="B54" s="51" t="s">
        <v>111</v>
      </c>
      <c r="C54" s="29"/>
      <c r="D54" s="23"/>
      <c r="E54" s="29"/>
    </row>
    <row r="55" spans="1:5" ht="23" x14ac:dyDescent="0.35">
      <c r="A55" s="53" t="s">
        <v>112</v>
      </c>
      <c r="B55" s="54" t="s">
        <v>113</v>
      </c>
      <c r="C55" s="29"/>
      <c r="D55" s="23"/>
      <c r="E55" s="29"/>
    </row>
    <row r="56" spans="1:5" x14ac:dyDescent="0.35">
      <c r="A56" s="55" t="s">
        <v>114</v>
      </c>
      <c r="B56" s="51" t="s">
        <v>115</v>
      </c>
      <c r="C56" s="29"/>
      <c r="D56" s="23"/>
      <c r="E56" s="29"/>
    </row>
    <row r="57" spans="1:5" x14ac:dyDescent="0.35">
      <c r="A57" s="55" t="s">
        <v>116</v>
      </c>
      <c r="B57" s="51" t="s">
        <v>117</v>
      </c>
      <c r="C57" s="29"/>
      <c r="D57" s="23"/>
      <c r="E57" s="29"/>
    </row>
    <row r="58" spans="1:5" x14ac:dyDescent="0.35">
      <c r="A58" s="55" t="s">
        <v>118</v>
      </c>
      <c r="B58" s="51" t="s">
        <v>119</v>
      </c>
      <c r="C58" s="29"/>
      <c r="D58" s="23"/>
      <c r="E58" s="29"/>
    </row>
    <row r="59" spans="1:5" x14ac:dyDescent="0.35">
      <c r="A59" s="55" t="s">
        <v>120</v>
      </c>
      <c r="B59" s="51" t="s">
        <v>121</v>
      </c>
      <c r="C59" s="29"/>
      <c r="D59" s="23"/>
      <c r="E59" s="29"/>
    </row>
    <row r="60" spans="1:5" ht="23" x14ac:dyDescent="0.35">
      <c r="A60" s="55" t="s">
        <v>122</v>
      </c>
      <c r="B60" s="51" t="s">
        <v>123</v>
      </c>
      <c r="C60" s="29"/>
      <c r="D60" s="23"/>
      <c r="E60" s="29"/>
    </row>
    <row r="61" spans="1:5" x14ac:dyDescent="0.35">
      <c r="A61" s="53" t="s">
        <v>124</v>
      </c>
      <c r="B61" s="54" t="s">
        <v>125</v>
      </c>
      <c r="C61" s="29"/>
      <c r="D61" s="23"/>
      <c r="E61" s="29"/>
    </row>
    <row r="62" spans="1:5" ht="23" x14ac:dyDescent="0.35">
      <c r="A62" s="55" t="s">
        <v>126</v>
      </c>
      <c r="B62" s="51" t="s">
        <v>127</v>
      </c>
      <c r="C62" s="29"/>
      <c r="D62" s="23"/>
      <c r="E62" s="29"/>
    </row>
    <row r="63" spans="1:5" ht="23" x14ac:dyDescent="0.35">
      <c r="A63" s="52" t="s">
        <v>128</v>
      </c>
      <c r="B63" s="51" t="s">
        <v>129</v>
      </c>
      <c r="C63" s="29"/>
      <c r="D63" s="23"/>
      <c r="E63" s="29"/>
    </row>
    <row r="64" spans="1:5" x14ac:dyDescent="0.35">
      <c r="A64" s="55" t="s">
        <v>130</v>
      </c>
      <c r="B64" s="51" t="s">
        <v>131</v>
      </c>
      <c r="C64" s="29"/>
      <c r="D64" s="23"/>
      <c r="E64" s="29"/>
    </row>
    <row r="65" spans="1:5" x14ac:dyDescent="0.35">
      <c r="A65" s="53" t="s">
        <v>132</v>
      </c>
      <c r="B65" s="54" t="s">
        <v>133</v>
      </c>
      <c r="C65" s="29"/>
      <c r="D65" s="23"/>
      <c r="E65" s="29"/>
    </row>
    <row r="66" spans="1:5" x14ac:dyDescent="0.35">
      <c r="A66" s="57" t="s">
        <v>134</v>
      </c>
      <c r="B66" s="58"/>
      <c r="C66" s="29"/>
      <c r="D66" s="23"/>
      <c r="E66" s="29"/>
    </row>
    <row r="67" spans="1:5" x14ac:dyDescent="0.35">
      <c r="A67" s="59" t="s">
        <v>135</v>
      </c>
      <c r="B67" s="60" t="s">
        <v>136</v>
      </c>
      <c r="C67" s="29">
        <v>960000</v>
      </c>
      <c r="D67" s="29">
        <v>2551300</v>
      </c>
      <c r="E67" s="29">
        <f>SUM(D44-C44)</f>
        <v>1591300</v>
      </c>
    </row>
    <row r="68" spans="1:5" x14ac:dyDescent="0.35">
      <c r="A68" s="61" t="s">
        <v>137</v>
      </c>
      <c r="B68" s="62"/>
      <c r="C68" s="29"/>
      <c r="D68" s="23"/>
      <c r="E68" s="29"/>
    </row>
    <row r="69" spans="1:5" x14ac:dyDescent="0.35">
      <c r="A69" s="61" t="s">
        <v>138</v>
      </c>
      <c r="B69" s="62"/>
      <c r="C69" s="29"/>
      <c r="D69" s="23"/>
      <c r="E69" s="29"/>
    </row>
    <row r="70" spans="1:5" x14ac:dyDescent="0.35">
      <c r="A70" s="63" t="s">
        <v>139</v>
      </c>
      <c r="B70" s="52" t="s">
        <v>140</v>
      </c>
      <c r="C70" s="29"/>
      <c r="D70" s="23"/>
      <c r="E70" s="29"/>
    </row>
    <row r="71" spans="1:5" ht="23" x14ac:dyDescent="0.35">
      <c r="A71" s="55" t="s">
        <v>141</v>
      </c>
      <c r="B71" s="52" t="s">
        <v>142</v>
      </c>
      <c r="C71" s="29"/>
      <c r="D71" s="23"/>
      <c r="E71" s="29"/>
    </row>
    <row r="72" spans="1:5" x14ac:dyDescent="0.35">
      <c r="A72" s="63" t="s">
        <v>143</v>
      </c>
      <c r="B72" s="52" t="s">
        <v>144</v>
      </c>
      <c r="C72" s="29"/>
      <c r="D72" s="23"/>
      <c r="E72" s="29"/>
    </row>
    <row r="73" spans="1:5" x14ac:dyDescent="0.35">
      <c r="A73" s="56" t="s">
        <v>145</v>
      </c>
      <c r="B73" s="53" t="s">
        <v>146</v>
      </c>
      <c r="C73" s="29"/>
      <c r="D73" s="23"/>
      <c r="E73" s="29"/>
    </row>
    <row r="74" spans="1:5" ht="23" x14ac:dyDescent="0.35">
      <c r="A74" s="55" t="s">
        <v>147</v>
      </c>
      <c r="B74" s="52" t="s">
        <v>148</v>
      </c>
      <c r="C74" s="29"/>
      <c r="D74" s="23"/>
      <c r="E74" s="29"/>
    </row>
    <row r="75" spans="1:5" x14ac:dyDescent="0.35">
      <c r="A75" s="63" t="s">
        <v>149</v>
      </c>
      <c r="B75" s="52" t="s">
        <v>150</v>
      </c>
      <c r="C75" s="29"/>
      <c r="D75" s="23"/>
      <c r="E75" s="29"/>
    </row>
    <row r="76" spans="1:5" ht="23" x14ac:dyDescent="0.35">
      <c r="A76" s="55" t="s">
        <v>151</v>
      </c>
      <c r="B76" s="52" t="s">
        <v>152</v>
      </c>
      <c r="C76" s="29"/>
      <c r="D76" s="23"/>
      <c r="E76" s="29"/>
    </row>
    <row r="77" spans="1:5" x14ac:dyDescent="0.35">
      <c r="A77" s="63" t="s">
        <v>153</v>
      </c>
      <c r="B77" s="52" t="s">
        <v>154</v>
      </c>
      <c r="C77" s="29"/>
      <c r="D77" s="23"/>
      <c r="E77" s="29"/>
    </row>
    <row r="78" spans="1:5" x14ac:dyDescent="0.35">
      <c r="A78" s="64" t="s">
        <v>155</v>
      </c>
      <c r="B78" s="53" t="s">
        <v>156</v>
      </c>
      <c r="C78" s="29"/>
      <c r="D78" s="23"/>
      <c r="E78" s="29"/>
    </row>
    <row r="79" spans="1:5" ht="23" x14ac:dyDescent="0.35">
      <c r="A79" s="52" t="s">
        <v>157</v>
      </c>
      <c r="B79" s="52" t="s">
        <v>158</v>
      </c>
      <c r="C79" s="22">
        <v>152595</v>
      </c>
      <c r="D79" s="22">
        <v>510495</v>
      </c>
      <c r="E79" s="29">
        <f>SUM(D79-C79)</f>
        <v>357900</v>
      </c>
    </row>
    <row r="80" spans="1:5" ht="23" x14ac:dyDescent="0.35">
      <c r="A80" s="52" t="s">
        <v>159</v>
      </c>
      <c r="B80" s="52" t="s">
        <v>158</v>
      </c>
      <c r="C80" s="29"/>
      <c r="D80" s="23"/>
      <c r="E80" s="29"/>
    </row>
    <row r="81" spans="1:5" ht="23" x14ac:dyDescent="0.35">
      <c r="A81" s="52" t="s">
        <v>160</v>
      </c>
      <c r="B81" s="52" t="s">
        <v>161</v>
      </c>
      <c r="C81" s="29"/>
      <c r="D81" s="23"/>
      <c r="E81" s="29"/>
    </row>
    <row r="82" spans="1:5" ht="23" x14ac:dyDescent="0.35">
      <c r="A82" s="52" t="s">
        <v>162</v>
      </c>
      <c r="B82" s="52" t="s">
        <v>161</v>
      </c>
      <c r="C82" s="29"/>
      <c r="D82" s="23"/>
      <c r="E82" s="29"/>
    </row>
    <row r="83" spans="1:5" x14ac:dyDescent="0.35">
      <c r="A83" s="53" t="s">
        <v>163</v>
      </c>
      <c r="B83" s="53" t="s">
        <v>164</v>
      </c>
      <c r="C83" s="29">
        <f>SUM(C79:C82)</f>
        <v>152595</v>
      </c>
      <c r="D83" s="29">
        <f>SUM(D79:D82)</f>
        <v>510495</v>
      </c>
      <c r="E83" s="29">
        <f>SUM(D83-C83)</f>
        <v>357900</v>
      </c>
    </row>
    <row r="84" spans="1:5" x14ac:dyDescent="0.35">
      <c r="A84" s="63" t="s">
        <v>165</v>
      </c>
      <c r="B84" s="52" t="s">
        <v>166</v>
      </c>
      <c r="C84" s="29"/>
      <c r="D84" s="23"/>
      <c r="E84" s="29"/>
    </row>
    <row r="85" spans="1:5" x14ac:dyDescent="0.35">
      <c r="A85" s="63" t="s">
        <v>167</v>
      </c>
      <c r="B85" s="52" t="s">
        <v>168</v>
      </c>
      <c r="C85" s="29"/>
      <c r="D85" s="23"/>
      <c r="E85" s="29"/>
    </row>
    <row r="86" spans="1:5" x14ac:dyDescent="0.35">
      <c r="A86" s="63" t="s">
        <v>169</v>
      </c>
      <c r="B86" s="52" t="s">
        <v>170</v>
      </c>
      <c r="C86" s="29">
        <v>68866852</v>
      </c>
      <c r="D86" s="29">
        <v>69500130</v>
      </c>
      <c r="E86" s="29">
        <f>SUM(D86-C86)</f>
        <v>633278</v>
      </c>
    </row>
    <row r="87" spans="1:5" x14ac:dyDescent="0.35">
      <c r="A87" s="63" t="s">
        <v>171</v>
      </c>
      <c r="B87" s="52" t="s">
        <v>172</v>
      </c>
      <c r="C87" s="29"/>
      <c r="D87" s="23"/>
      <c r="E87" s="29"/>
    </row>
    <row r="88" spans="1:5" ht="23" x14ac:dyDescent="0.35">
      <c r="A88" s="55" t="s">
        <v>173</v>
      </c>
      <c r="B88" s="52" t="s">
        <v>174</v>
      </c>
      <c r="C88" s="29"/>
      <c r="D88" s="23"/>
      <c r="E88" s="29">
        <f t="shared" ref="E88:E97" si="0">SUM(D88-C88)</f>
        <v>0</v>
      </c>
    </row>
    <row r="89" spans="1:5" x14ac:dyDescent="0.35">
      <c r="A89" s="56" t="s">
        <v>175</v>
      </c>
      <c r="B89" s="53" t="s">
        <v>176</v>
      </c>
      <c r="C89" s="29">
        <f>SUM(C73+C78+C83+C84+C86+C87+C88)</f>
        <v>69019447</v>
      </c>
      <c r="D89" s="29">
        <f>SUM(D73+D78+D83+D84+D86+D87+D88)</f>
        <v>70010625</v>
      </c>
      <c r="E89" s="29">
        <f t="shared" si="0"/>
        <v>991178</v>
      </c>
    </row>
    <row r="90" spans="1:5" ht="23" x14ac:dyDescent="0.35">
      <c r="A90" s="55" t="s">
        <v>177</v>
      </c>
      <c r="B90" s="52" t="s">
        <v>178</v>
      </c>
      <c r="C90" s="29"/>
      <c r="D90" s="23"/>
      <c r="E90" s="29">
        <f t="shared" si="0"/>
        <v>0</v>
      </c>
    </row>
    <row r="91" spans="1:5" ht="23" x14ac:dyDescent="0.35">
      <c r="A91" s="55" t="s">
        <v>179</v>
      </c>
      <c r="B91" s="52" t="s">
        <v>180</v>
      </c>
      <c r="C91" s="29"/>
      <c r="D91" s="23"/>
      <c r="E91" s="29" t="s">
        <v>197</v>
      </c>
    </row>
    <row r="92" spans="1:5" x14ac:dyDescent="0.35">
      <c r="A92" s="63" t="s">
        <v>181</v>
      </c>
      <c r="B92" s="52" t="s">
        <v>182</v>
      </c>
      <c r="C92" s="29"/>
      <c r="D92" s="23"/>
      <c r="E92" s="29">
        <f t="shared" si="0"/>
        <v>0</v>
      </c>
    </row>
    <row r="93" spans="1:5" x14ac:dyDescent="0.35">
      <c r="A93" s="63" t="s">
        <v>183</v>
      </c>
      <c r="B93" s="52" t="s">
        <v>184</v>
      </c>
      <c r="C93" s="29"/>
      <c r="D93" s="23"/>
      <c r="E93" s="29">
        <f t="shared" si="0"/>
        <v>0</v>
      </c>
    </row>
    <row r="94" spans="1:5" x14ac:dyDescent="0.35">
      <c r="A94" s="64" t="s">
        <v>185</v>
      </c>
      <c r="B94" s="53" t="s">
        <v>186</v>
      </c>
      <c r="C94" s="29"/>
      <c r="D94" s="23"/>
      <c r="E94" s="29">
        <f t="shared" si="0"/>
        <v>0</v>
      </c>
    </row>
    <row r="95" spans="1:5" ht="23" x14ac:dyDescent="0.35">
      <c r="A95" s="56" t="s">
        <v>187</v>
      </c>
      <c r="B95" s="53" t="s">
        <v>188</v>
      </c>
      <c r="C95" s="29"/>
      <c r="D95" s="23"/>
      <c r="E95" s="29">
        <f t="shared" si="0"/>
        <v>0</v>
      </c>
    </row>
    <row r="96" spans="1:5" x14ac:dyDescent="0.35">
      <c r="A96" s="65" t="s">
        <v>189</v>
      </c>
      <c r="B96" s="66" t="s">
        <v>190</v>
      </c>
      <c r="C96" s="29">
        <v>61214598</v>
      </c>
      <c r="D96" s="29">
        <v>63464610</v>
      </c>
      <c r="E96" s="29">
        <f t="shared" si="0"/>
        <v>2250012</v>
      </c>
    </row>
    <row r="97" spans="1:5" x14ac:dyDescent="0.35">
      <c r="A97" s="67" t="s">
        <v>2</v>
      </c>
      <c r="B97" s="68"/>
      <c r="C97" s="29">
        <f>SUM(C49+C89)</f>
        <v>69979447</v>
      </c>
      <c r="D97" s="29">
        <f>SUM(D49+D89)</f>
        <v>72561925</v>
      </c>
      <c r="E97" s="29">
        <f t="shared" si="0"/>
        <v>2582478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view="pageBreakPreview" topLeftCell="A26" zoomScale="60" zoomScaleNormal="100" workbookViewId="0">
      <selection activeCell="D65" sqref="D65"/>
    </sheetView>
  </sheetViews>
  <sheetFormatPr defaultRowHeight="14.5" x14ac:dyDescent="0.35"/>
  <cols>
    <col min="1" max="1" width="43.453125" bestFit="1" customWidth="1"/>
    <col min="2" max="2" width="6.26953125" bestFit="1" customWidth="1"/>
    <col min="3" max="4" width="10.36328125" bestFit="1" customWidth="1"/>
    <col min="5" max="5" width="10.26953125" bestFit="1" customWidth="1"/>
  </cols>
  <sheetData>
    <row r="1" spans="1:5" x14ac:dyDescent="0.35">
      <c r="A1" s="2" t="s">
        <v>198</v>
      </c>
      <c r="B1" s="3"/>
      <c r="C1" s="3"/>
      <c r="D1" s="4"/>
      <c r="E1" s="4"/>
    </row>
    <row r="2" spans="1:5" ht="17.5" x14ac:dyDescent="0.35">
      <c r="A2" s="46" t="s">
        <v>4</v>
      </c>
      <c r="B2" s="6"/>
      <c r="C2" s="6"/>
      <c r="D2" s="12"/>
      <c r="E2" s="12"/>
    </row>
    <row r="3" spans="1:5" ht="17.5" x14ac:dyDescent="0.35">
      <c r="A3" s="5" t="s">
        <v>5</v>
      </c>
      <c r="B3" s="6"/>
      <c r="C3" s="6"/>
      <c r="D3" s="15"/>
      <c r="E3" s="15"/>
    </row>
    <row r="4" spans="1:5" x14ac:dyDescent="0.35">
      <c r="A4" s="47" t="s">
        <v>199</v>
      </c>
      <c r="C4" s="69"/>
      <c r="D4" s="1"/>
      <c r="E4" s="1"/>
    </row>
    <row r="5" spans="1:5" ht="56.5" x14ac:dyDescent="0.35">
      <c r="A5" s="48" t="s">
        <v>7</v>
      </c>
      <c r="B5" s="49" t="s">
        <v>8</v>
      </c>
      <c r="C5" s="19" t="s">
        <v>9</v>
      </c>
      <c r="D5" s="19" t="s">
        <v>0</v>
      </c>
      <c r="E5" s="72" t="s">
        <v>1</v>
      </c>
    </row>
    <row r="6" spans="1:5" ht="92" x14ac:dyDescent="0.35">
      <c r="A6" s="50" t="s">
        <v>13</v>
      </c>
      <c r="B6" s="51" t="s">
        <v>14</v>
      </c>
      <c r="C6" s="29"/>
      <c r="D6" s="24"/>
      <c r="E6" s="24"/>
    </row>
    <row r="7" spans="1:5" ht="23" x14ac:dyDescent="0.35">
      <c r="A7" s="52" t="s">
        <v>15</v>
      </c>
      <c r="B7" s="51" t="s">
        <v>16</v>
      </c>
      <c r="C7" s="29"/>
      <c r="D7" s="24"/>
      <c r="E7" s="24"/>
    </row>
    <row r="8" spans="1:5" ht="23" x14ac:dyDescent="0.35">
      <c r="A8" s="52" t="s">
        <v>17</v>
      </c>
      <c r="B8" s="51" t="s">
        <v>18</v>
      </c>
      <c r="C8" s="29"/>
      <c r="D8" s="24"/>
      <c r="E8" s="24"/>
    </row>
    <row r="9" spans="1:5" ht="23" x14ac:dyDescent="0.35">
      <c r="A9" s="52" t="s">
        <v>21</v>
      </c>
      <c r="B9" s="51" t="s">
        <v>22</v>
      </c>
      <c r="C9" s="29"/>
      <c r="D9" s="24"/>
      <c r="E9" s="24"/>
    </row>
    <row r="10" spans="1:5" x14ac:dyDescent="0.35">
      <c r="A10" s="52" t="s">
        <v>23</v>
      </c>
      <c r="B10" s="51" t="s">
        <v>24</v>
      </c>
      <c r="C10" s="29"/>
      <c r="D10" s="24"/>
      <c r="E10" s="24"/>
    </row>
    <row r="11" spans="1:5" x14ac:dyDescent="0.35">
      <c r="A11" s="52" t="s">
        <v>196</v>
      </c>
      <c r="B11" s="51" t="s">
        <v>26</v>
      </c>
      <c r="C11" s="29"/>
      <c r="D11" s="24"/>
      <c r="E11" s="24"/>
    </row>
    <row r="12" spans="1:5" x14ac:dyDescent="0.35">
      <c r="A12" s="53" t="s">
        <v>27</v>
      </c>
      <c r="B12" s="54" t="s">
        <v>28</v>
      </c>
      <c r="C12" s="29"/>
      <c r="D12" s="24"/>
      <c r="E12" s="24"/>
    </row>
    <row r="13" spans="1:5" x14ac:dyDescent="0.35">
      <c r="A13" s="52" t="s">
        <v>29</v>
      </c>
      <c r="B13" s="51" t="s">
        <v>30</v>
      </c>
      <c r="C13" s="29"/>
      <c r="D13" s="24"/>
      <c r="E13" s="24"/>
    </row>
    <row r="14" spans="1:5" ht="148.5" customHeight="1" x14ac:dyDescent="0.35">
      <c r="A14" s="52" t="s">
        <v>31</v>
      </c>
      <c r="B14" s="51" t="s">
        <v>32</v>
      </c>
      <c r="C14" s="29"/>
      <c r="D14" s="24"/>
      <c r="E14" s="24"/>
    </row>
    <row r="15" spans="1:5" ht="149.5" x14ac:dyDescent="0.35">
      <c r="A15" s="52" t="s">
        <v>33</v>
      </c>
      <c r="B15" s="51" t="s">
        <v>34</v>
      </c>
      <c r="C15" s="29"/>
      <c r="D15" s="24"/>
      <c r="E15" s="24"/>
    </row>
    <row r="16" spans="1:5" ht="149.5" x14ac:dyDescent="0.35">
      <c r="A16" s="52" t="s">
        <v>35</v>
      </c>
      <c r="B16" s="51" t="s">
        <v>36</v>
      </c>
      <c r="C16" s="29"/>
      <c r="D16" s="24"/>
      <c r="E16" s="24"/>
    </row>
    <row r="17" spans="1:5" ht="103.5" x14ac:dyDescent="0.35">
      <c r="A17" s="52" t="s">
        <v>37</v>
      </c>
      <c r="B17" s="51" t="s">
        <v>38</v>
      </c>
      <c r="C17" s="29"/>
      <c r="D17" s="24"/>
      <c r="E17" s="24"/>
    </row>
    <row r="18" spans="1:5" ht="80.5" x14ac:dyDescent="0.35">
      <c r="A18" s="53" t="s">
        <v>39</v>
      </c>
      <c r="B18" s="54" t="s">
        <v>40</v>
      </c>
      <c r="C18" s="29"/>
      <c r="D18" s="24"/>
      <c r="E18" s="24"/>
    </row>
    <row r="19" spans="1:5" ht="46" x14ac:dyDescent="0.35">
      <c r="A19" s="52" t="s">
        <v>41</v>
      </c>
      <c r="B19" s="51" t="s">
        <v>42</v>
      </c>
      <c r="C19" s="29"/>
      <c r="D19" s="24"/>
      <c r="E19" s="24"/>
    </row>
    <row r="20" spans="1:5" ht="46" x14ac:dyDescent="0.35">
      <c r="A20" s="52" t="s">
        <v>43</v>
      </c>
      <c r="B20" s="51" t="s">
        <v>44</v>
      </c>
      <c r="C20" s="29"/>
      <c r="D20" s="24"/>
      <c r="E20" s="24"/>
    </row>
    <row r="21" spans="1:5" ht="23" x14ac:dyDescent="0.35">
      <c r="A21" s="53" t="s">
        <v>45</v>
      </c>
      <c r="B21" s="54" t="s">
        <v>46</v>
      </c>
      <c r="C21" s="29"/>
      <c r="D21" s="24"/>
      <c r="E21" s="24"/>
    </row>
    <row r="22" spans="1:5" ht="57.5" x14ac:dyDescent="0.35">
      <c r="A22" s="52" t="s">
        <v>47</v>
      </c>
      <c r="B22" s="51" t="s">
        <v>48</v>
      </c>
      <c r="C22" s="29"/>
      <c r="D22" s="24"/>
      <c r="E22" s="24"/>
    </row>
    <row r="23" spans="1:5" ht="69" x14ac:dyDescent="0.35">
      <c r="A23" s="52" t="s">
        <v>49</v>
      </c>
      <c r="B23" s="51" t="s">
        <v>50</v>
      </c>
      <c r="C23" s="29"/>
      <c r="D23" s="24"/>
      <c r="E23" s="24"/>
    </row>
    <row r="24" spans="1:5" ht="34.5" x14ac:dyDescent="0.35">
      <c r="A24" s="52" t="s">
        <v>51</v>
      </c>
      <c r="B24" s="51" t="s">
        <v>52</v>
      </c>
      <c r="C24" s="29"/>
      <c r="D24" s="24"/>
      <c r="E24" s="24"/>
    </row>
    <row r="25" spans="1:5" ht="46" x14ac:dyDescent="0.35">
      <c r="A25" s="52" t="s">
        <v>53</v>
      </c>
      <c r="B25" s="51" t="s">
        <v>54</v>
      </c>
      <c r="C25" s="29"/>
      <c r="D25" s="24"/>
      <c r="E25" s="24"/>
    </row>
    <row r="26" spans="1:5" ht="23" x14ac:dyDescent="0.35">
      <c r="A26" s="52" t="s">
        <v>55</v>
      </c>
      <c r="B26" s="51" t="s">
        <v>56</v>
      </c>
      <c r="C26" s="29"/>
      <c r="D26" s="24"/>
      <c r="E26" s="24"/>
    </row>
    <row r="27" spans="1:5" ht="69" x14ac:dyDescent="0.35">
      <c r="A27" s="52" t="s">
        <v>57</v>
      </c>
      <c r="B27" s="51" t="s">
        <v>58</v>
      </c>
      <c r="C27" s="29"/>
      <c r="D27" s="24"/>
      <c r="E27" s="24"/>
    </row>
    <row r="28" spans="1:5" ht="23" x14ac:dyDescent="0.35">
      <c r="A28" s="52" t="s">
        <v>59</v>
      </c>
      <c r="B28" s="51" t="s">
        <v>60</v>
      </c>
      <c r="C28" s="29"/>
      <c r="D28" s="24"/>
      <c r="E28" s="24"/>
    </row>
    <row r="29" spans="1:5" ht="57.5" x14ac:dyDescent="0.35">
      <c r="A29" s="52" t="s">
        <v>61</v>
      </c>
      <c r="B29" s="51" t="s">
        <v>62</v>
      </c>
      <c r="C29" s="29"/>
      <c r="D29" s="24"/>
      <c r="E29" s="24"/>
    </row>
    <row r="30" spans="1:5" ht="57.5" x14ac:dyDescent="0.35">
      <c r="A30" s="53" t="s">
        <v>63</v>
      </c>
      <c r="B30" s="54" t="s">
        <v>64</v>
      </c>
      <c r="C30" s="29"/>
      <c r="D30" s="24"/>
      <c r="E30" s="24"/>
    </row>
    <row r="31" spans="1:5" ht="46" x14ac:dyDescent="0.35">
      <c r="A31" s="52" t="s">
        <v>65</v>
      </c>
      <c r="B31" s="51" t="s">
        <v>66</v>
      </c>
      <c r="C31" s="29"/>
      <c r="D31" s="24"/>
      <c r="E31" s="24"/>
    </row>
    <row r="32" spans="1:5" ht="46" x14ac:dyDescent="0.35">
      <c r="A32" s="53" t="s">
        <v>67</v>
      </c>
      <c r="B32" s="54" t="s">
        <v>68</v>
      </c>
      <c r="C32" s="29"/>
      <c r="D32" s="24"/>
      <c r="E32" s="24"/>
    </row>
    <row r="33" spans="1:5" ht="57.5" x14ac:dyDescent="0.35">
      <c r="A33" s="55" t="s">
        <v>69</v>
      </c>
      <c r="B33" s="51" t="s">
        <v>70</v>
      </c>
      <c r="C33" s="29"/>
      <c r="D33" s="22"/>
      <c r="E33" s="22">
        <f>SUM(D33-C33)</f>
        <v>0</v>
      </c>
    </row>
    <row r="34" spans="1:5" ht="46" x14ac:dyDescent="0.35">
      <c r="A34" s="55" t="s">
        <v>71</v>
      </c>
      <c r="B34" s="51" t="s">
        <v>72</v>
      </c>
      <c r="C34" s="22">
        <v>356725</v>
      </c>
      <c r="D34" s="22">
        <v>391611</v>
      </c>
      <c r="E34" s="22">
        <f>SUM(D34-C34)</f>
        <v>34886</v>
      </c>
    </row>
    <row r="35" spans="1:5" ht="57.5" x14ac:dyDescent="0.35">
      <c r="A35" s="55" t="s">
        <v>73</v>
      </c>
      <c r="B35" s="51" t="s">
        <v>74</v>
      </c>
      <c r="C35" s="29"/>
      <c r="D35" s="22"/>
      <c r="E35" s="22"/>
    </row>
    <row r="36" spans="1:5" ht="34.5" x14ac:dyDescent="0.35">
      <c r="A36" s="55" t="s">
        <v>75</v>
      </c>
      <c r="B36" s="51" t="s">
        <v>76</v>
      </c>
      <c r="C36" s="29"/>
      <c r="D36" s="22"/>
      <c r="E36" s="22"/>
    </row>
    <row r="37" spans="1:5" ht="23" x14ac:dyDescent="0.35">
      <c r="A37" s="55" t="s">
        <v>77</v>
      </c>
      <c r="B37" s="51" t="s">
        <v>78</v>
      </c>
      <c r="C37" s="22">
        <v>9785030</v>
      </c>
      <c r="D37" s="22">
        <v>9137447</v>
      </c>
      <c r="E37" s="22">
        <f>SUM(D37-C37)</f>
        <v>-647583</v>
      </c>
    </row>
    <row r="38" spans="1:5" ht="57.5" x14ac:dyDescent="0.35">
      <c r="A38" s="55" t="s">
        <v>79</v>
      </c>
      <c r="B38" s="51" t="s">
        <v>80</v>
      </c>
      <c r="C38" s="22">
        <v>2738274</v>
      </c>
      <c r="D38" s="22">
        <v>2572243</v>
      </c>
      <c r="E38" s="22">
        <f>SUM(D38-C38)</f>
        <v>-166031</v>
      </c>
    </row>
    <row r="39" spans="1:5" ht="57.5" x14ac:dyDescent="0.35">
      <c r="A39" s="55" t="s">
        <v>81</v>
      </c>
      <c r="B39" s="51" t="s">
        <v>82</v>
      </c>
      <c r="C39" s="29"/>
      <c r="D39" s="22"/>
      <c r="E39" s="22"/>
    </row>
    <row r="40" spans="1:5" ht="23" x14ac:dyDescent="0.35">
      <c r="A40" s="55" t="s">
        <v>83</v>
      </c>
      <c r="B40" s="51" t="s">
        <v>84</v>
      </c>
      <c r="C40" s="29"/>
      <c r="D40" s="22"/>
      <c r="E40" s="22">
        <f>SUM(D40-C40)</f>
        <v>0</v>
      </c>
    </row>
    <row r="41" spans="1:5" ht="57.5" x14ac:dyDescent="0.35">
      <c r="A41" s="55" t="s">
        <v>85</v>
      </c>
      <c r="B41" s="51" t="s">
        <v>86</v>
      </c>
      <c r="C41" s="29"/>
      <c r="D41" s="22"/>
      <c r="E41" s="22"/>
    </row>
    <row r="42" spans="1:5" ht="34.5" x14ac:dyDescent="0.35">
      <c r="A42" s="55" t="s">
        <v>89</v>
      </c>
      <c r="B42" s="51" t="s">
        <v>90</v>
      </c>
      <c r="C42" s="29"/>
      <c r="D42" s="22">
        <v>346679</v>
      </c>
      <c r="E42" s="22">
        <f>SUM(D42-C42)</f>
        <v>346679</v>
      </c>
    </row>
    <row r="43" spans="1:5" ht="46" x14ac:dyDescent="0.35">
      <c r="A43" s="56" t="s">
        <v>91</v>
      </c>
      <c r="B43" s="54" t="s">
        <v>92</v>
      </c>
      <c r="C43" s="71">
        <f>SUM(C18:C42)</f>
        <v>12880029</v>
      </c>
      <c r="D43" s="71">
        <f>SUM(D18:D42)</f>
        <v>12447980</v>
      </c>
      <c r="E43" s="29">
        <f>SUM(D43-C43)</f>
        <v>-432049</v>
      </c>
    </row>
    <row r="44" spans="1:5" ht="149.5" x14ac:dyDescent="0.35">
      <c r="A44" s="55" t="s">
        <v>93</v>
      </c>
      <c r="B44" s="51" t="s">
        <v>94</v>
      </c>
      <c r="C44" s="29"/>
      <c r="D44" s="22"/>
      <c r="E44" s="22"/>
    </row>
    <row r="45" spans="1:5" ht="149.5" x14ac:dyDescent="0.35">
      <c r="A45" s="52" t="s">
        <v>95</v>
      </c>
      <c r="B45" s="51" t="s">
        <v>96</v>
      </c>
      <c r="C45" s="29"/>
      <c r="D45" s="22"/>
      <c r="E45" s="22"/>
    </row>
    <row r="46" spans="1:5" ht="69" x14ac:dyDescent="0.35">
      <c r="A46" s="55" t="s">
        <v>97</v>
      </c>
      <c r="B46" s="51" t="s">
        <v>98</v>
      </c>
      <c r="C46" s="29"/>
      <c r="D46" s="22"/>
      <c r="E46" s="22"/>
    </row>
    <row r="47" spans="1:5" ht="57.5" x14ac:dyDescent="0.35">
      <c r="A47" s="53" t="s">
        <v>99</v>
      </c>
      <c r="B47" s="54" t="s">
        <v>100</v>
      </c>
      <c r="C47" s="29"/>
      <c r="D47" s="22"/>
      <c r="E47" s="22"/>
    </row>
    <row r="48" spans="1:5" x14ac:dyDescent="0.35">
      <c r="A48" s="57" t="s">
        <v>101</v>
      </c>
      <c r="B48" s="58"/>
      <c r="C48" s="29">
        <f>SUM(C43)</f>
        <v>12880029</v>
      </c>
      <c r="D48" s="29">
        <f>SUM(D43)</f>
        <v>12447980</v>
      </c>
      <c r="E48" s="29">
        <f>SUM(D48-C48)</f>
        <v>-432049</v>
      </c>
    </row>
    <row r="49" spans="1:5" ht="69" x14ac:dyDescent="0.35">
      <c r="A49" s="52" t="s">
        <v>102</v>
      </c>
      <c r="B49" s="51" t="s">
        <v>103</v>
      </c>
      <c r="C49" s="29"/>
      <c r="D49" s="22"/>
      <c r="E49" s="22"/>
    </row>
    <row r="50" spans="1:5" ht="149.5" x14ac:dyDescent="0.35">
      <c r="A50" s="52" t="s">
        <v>104</v>
      </c>
      <c r="B50" s="51" t="s">
        <v>105</v>
      </c>
      <c r="C50" s="29"/>
      <c r="D50" s="22"/>
      <c r="E50" s="22"/>
    </row>
    <row r="51" spans="1:5" ht="149.5" x14ac:dyDescent="0.35">
      <c r="A51" s="52" t="s">
        <v>106</v>
      </c>
      <c r="B51" s="51" t="s">
        <v>107</v>
      </c>
      <c r="C51" s="29"/>
      <c r="D51" s="22"/>
      <c r="E51" s="22"/>
    </row>
    <row r="52" spans="1:5" ht="149.5" x14ac:dyDescent="0.35">
      <c r="A52" s="52" t="s">
        <v>108</v>
      </c>
      <c r="B52" s="51" t="s">
        <v>109</v>
      </c>
      <c r="C52" s="29"/>
      <c r="D52" s="22"/>
      <c r="E52" s="22"/>
    </row>
    <row r="53" spans="1:5" ht="103.5" x14ac:dyDescent="0.35">
      <c r="A53" s="52" t="s">
        <v>110</v>
      </c>
      <c r="B53" s="51" t="s">
        <v>111</v>
      </c>
      <c r="C53" s="29"/>
      <c r="D53" s="22"/>
      <c r="E53" s="22"/>
    </row>
    <row r="54" spans="1:5" ht="80.5" x14ac:dyDescent="0.35">
      <c r="A54" s="53" t="s">
        <v>112</v>
      </c>
      <c r="B54" s="54" t="s">
        <v>113</v>
      </c>
      <c r="C54" s="29"/>
      <c r="D54" s="22"/>
      <c r="E54" s="22"/>
    </row>
    <row r="55" spans="1:5" ht="46" x14ac:dyDescent="0.35">
      <c r="A55" s="55" t="s">
        <v>114</v>
      </c>
      <c r="B55" s="51" t="s">
        <v>115</v>
      </c>
      <c r="C55" s="29"/>
      <c r="D55" s="22"/>
      <c r="E55" s="22"/>
    </row>
    <row r="56" spans="1:5" ht="46" x14ac:dyDescent="0.35">
      <c r="A56" s="55" t="s">
        <v>116</v>
      </c>
      <c r="B56" s="51" t="s">
        <v>117</v>
      </c>
      <c r="C56" s="29"/>
      <c r="D56" s="22"/>
      <c r="E56" s="22"/>
    </row>
    <row r="57" spans="1:5" ht="57.5" x14ac:dyDescent="0.35">
      <c r="A57" s="55" t="s">
        <v>118</v>
      </c>
      <c r="B57" s="51" t="s">
        <v>119</v>
      </c>
      <c r="C57" s="29"/>
      <c r="D57" s="22"/>
      <c r="E57" s="22"/>
    </row>
    <row r="58" spans="1:5" ht="46" x14ac:dyDescent="0.35">
      <c r="A58" s="55" t="s">
        <v>120</v>
      </c>
      <c r="B58" s="51" t="s">
        <v>121</v>
      </c>
      <c r="C58" s="29"/>
      <c r="D58" s="22"/>
      <c r="E58" s="22"/>
    </row>
    <row r="59" spans="1:5" ht="80.5" x14ac:dyDescent="0.35">
      <c r="A59" s="55" t="s">
        <v>122</v>
      </c>
      <c r="B59" s="51" t="s">
        <v>123</v>
      </c>
      <c r="C59" s="29"/>
      <c r="D59" s="22"/>
      <c r="E59" s="22"/>
    </row>
    <row r="60" spans="1:5" ht="46" x14ac:dyDescent="0.35">
      <c r="A60" s="53" t="s">
        <v>124</v>
      </c>
      <c r="B60" s="54" t="s">
        <v>125</v>
      </c>
      <c r="C60" s="29"/>
      <c r="D60" s="22"/>
      <c r="E60" s="22"/>
    </row>
    <row r="61" spans="1:5" ht="149.5" x14ac:dyDescent="0.35">
      <c r="A61" s="55" t="s">
        <v>126</v>
      </c>
      <c r="B61" s="51" t="s">
        <v>127</v>
      </c>
      <c r="C61" s="29"/>
      <c r="D61" s="22"/>
      <c r="E61" s="22"/>
    </row>
    <row r="62" spans="1:5" ht="149.5" x14ac:dyDescent="0.35">
      <c r="A62" s="52" t="s">
        <v>128</v>
      </c>
      <c r="B62" s="51" t="s">
        <v>129</v>
      </c>
      <c r="C62" s="29"/>
      <c r="D62" s="22"/>
      <c r="E62" s="22"/>
    </row>
    <row r="63" spans="1:5" ht="69" x14ac:dyDescent="0.35">
      <c r="A63" s="55" t="s">
        <v>130</v>
      </c>
      <c r="B63" s="51" t="s">
        <v>131</v>
      </c>
      <c r="C63" s="29"/>
      <c r="D63" s="22"/>
      <c r="E63" s="22"/>
    </row>
    <row r="64" spans="1:5" ht="57.5" x14ac:dyDescent="0.35">
      <c r="A64" s="53" t="s">
        <v>132</v>
      </c>
      <c r="B64" s="54" t="s">
        <v>133</v>
      </c>
      <c r="C64" s="29"/>
      <c r="D64" s="22"/>
      <c r="E64" s="22"/>
    </row>
    <row r="65" spans="1:5" x14ac:dyDescent="0.35">
      <c r="A65" s="57" t="s">
        <v>134</v>
      </c>
      <c r="B65" s="58"/>
      <c r="C65" s="29"/>
      <c r="D65" s="22"/>
      <c r="E65" s="22"/>
    </row>
    <row r="66" spans="1:5" ht="46" x14ac:dyDescent="0.35">
      <c r="A66" s="59" t="s">
        <v>135</v>
      </c>
      <c r="B66" s="60" t="s">
        <v>136</v>
      </c>
      <c r="C66" s="29">
        <f>SUM(C48)</f>
        <v>12880029</v>
      </c>
      <c r="D66" s="29">
        <f>SUM(D48)</f>
        <v>12447980</v>
      </c>
      <c r="E66" s="29">
        <f>SUM(D66-C66)</f>
        <v>-432049</v>
      </c>
    </row>
    <row r="67" spans="1:5" x14ac:dyDescent="0.35">
      <c r="A67" s="61" t="s">
        <v>137</v>
      </c>
      <c r="B67" s="62"/>
      <c r="C67" s="29"/>
      <c r="D67" s="22"/>
      <c r="E67" s="22"/>
    </row>
    <row r="68" spans="1:5" x14ac:dyDescent="0.35">
      <c r="A68" s="61" t="s">
        <v>138</v>
      </c>
      <c r="B68" s="62"/>
      <c r="C68" s="29"/>
      <c r="D68" s="22"/>
      <c r="E68" s="22"/>
    </row>
    <row r="69" spans="1:5" x14ac:dyDescent="0.35">
      <c r="A69" s="63" t="s">
        <v>139</v>
      </c>
      <c r="B69" s="52" t="s">
        <v>140</v>
      </c>
      <c r="C69" s="29"/>
      <c r="D69" s="22"/>
      <c r="E69" s="22"/>
    </row>
    <row r="70" spans="1:5" ht="103.5" x14ac:dyDescent="0.35">
      <c r="A70" s="55" t="s">
        <v>141</v>
      </c>
      <c r="B70" s="52" t="s">
        <v>142</v>
      </c>
      <c r="C70" s="29"/>
      <c r="D70" s="22"/>
      <c r="E70" s="22"/>
    </row>
    <row r="71" spans="1:5" x14ac:dyDescent="0.35">
      <c r="A71" s="63" t="s">
        <v>143</v>
      </c>
      <c r="B71" s="52" t="s">
        <v>144</v>
      </c>
      <c r="C71" s="29"/>
      <c r="D71" s="22"/>
      <c r="E71" s="22"/>
    </row>
    <row r="72" spans="1:5" ht="69" x14ac:dyDescent="0.35">
      <c r="A72" s="56" t="s">
        <v>145</v>
      </c>
      <c r="B72" s="53" t="s">
        <v>146</v>
      </c>
      <c r="C72" s="29"/>
      <c r="D72" s="22"/>
      <c r="E72" s="22"/>
    </row>
    <row r="73" spans="1:5" ht="103.5" x14ac:dyDescent="0.35">
      <c r="A73" s="55" t="s">
        <v>147</v>
      </c>
      <c r="B73" s="52" t="s">
        <v>148</v>
      </c>
      <c r="C73" s="29"/>
      <c r="D73" s="22"/>
      <c r="E73" s="22"/>
    </row>
    <row r="74" spans="1:5" x14ac:dyDescent="0.35">
      <c r="A74" s="63" t="s">
        <v>149</v>
      </c>
      <c r="B74" s="52" t="s">
        <v>150</v>
      </c>
      <c r="C74" s="29"/>
      <c r="D74" s="22"/>
      <c r="E74" s="22"/>
    </row>
    <row r="75" spans="1:5" ht="103.5" x14ac:dyDescent="0.35">
      <c r="A75" s="55" t="s">
        <v>151</v>
      </c>
      <c r="B75" s="52" t="s">
        <v>152</v>
      </c>
      <c r="C75" s="29"/>
      <c r="D75" s="22"/>
      <c r="E75" s="22"/>
    </row>
    <row r="76" spans="1:5" x14ac:dyDescent="0.35">
      <c r="A76" s="63" t="s">
        <v>153</v>
      </c>
      <c r="B76" s="52" t="s">
        <v>154</v>
      </c>
      <c r="C76" s="29"/>
      <c r="D76" s="22"/>
      <c r="E76" s="22"/>
    </row>
    <row r="77" spans="1:5" x14ac:dyDescent="0.35">
      <c r="A77" s="64" t="s">
        <v>155</v>
      </c>
      <c r="B77" s="53" t="s">
        <v>156</v>
      </c>
      <c r="C77" s="29"/>
      <c r="D77" s="22"/>
      <c r="E77" s="22"/>
    </row>
    <row r="78" spans="1:5" ht="103.5" x14ac:dyDescent="0.35">
      <c r="A78" s="52" t="s">
        <v>157</v>
      </c>
      <c r="B78" s="52" t="s">
        <v>158</v>
      </c>
      <c r="C78" s="29">
        <v>1903438</v>
      </c>
      <c r="D78" s="29">
        <v>1971118</v>
      </c>
      <c r="E78" s="29">
        <f>SUM(D78-C78)</f>
        <v>67680</v>
      </c>
    </row>
    <row r="79" spans="1:5" ht="115" x14ac:dyDescent="0.35">
      <c r="A79" s="52" t="s">
        <v>159</v>
      </c>
      <c r="B79" s="52" t="s">
        <v>158</v>
      </c>
      <c r="C79" s="29"/>
      <c r="D79" s="22"/>
      <c r="E79" s="22"/>
    </row>
    <row r="80" spans="1:5" ht="103.5" x14ac:dyDescent="0.35">
      <c r="A80" s="52" t="s">
        <v>160</v>
      </c>
      <c r="B80" s="52" t="s">
        <v>161</v>
      </c>
      <c r="C80" s="29"/>
      <c r="D80" s="22"/>
      <c r="E80" s="22"/>
    </row>
    <row r="81" spans="1:5" ht="115" x14ac:dyDescent="0.35">
      <c r="A81" s="52" t="s">
        <v>162</v>
      </c>
      <c r="B81" s="52" t="s">
        <v>161</v>
      </c>
      <c r="C81" s="29"/>
      <c r="D81" s="22"/>
      <c r="E81" s="22"/>
    </row>
    <row r="82" spans="1:5" ht="46" x14ac:dyDescent="0.35">
      <c r="A82" s="53" t="s">
        <v>163</v>
      </c>
      <c r="B82" s="53" t="s">
        <v>164</v>
      </c>
      <c r="C82" s="29">
        <f>SUM(C78:C81)</f>
        <v>1903438</v>
      </c>
      <c r="D82" s="29">
        <f>SUM(D78:D81)</f>
        <v>1971118</v>
      </c>
      <c r="E82" s="29">
        <f>SUM(D82-C82)</f>
        <v>67680</v>
      </c>
    </row>
    <row r="83" spans="1:5" x14ac:dyDescent="0.35">
      <c r="A83" s="63" t="s">
        <v>165</v>
      </c>
      <c r="B83" s="52" t="s">
        <v>166</v>
      </c>
      <c r="C83" s="29"/>
      <c r="D83" s="22"/>
      <c r="E83" s="22"/>
    </row>
    <row r="84" spans="1:5" x14ac:dyDescent="0.35">
      <c r="A84" s="63" t="s">
        <v>167</v>
      </c>
      <c r="B84" s="52" t="s">
        <v>168</v>
      </c>
      <c r="C84" s="29"/>
      <c r="D84" s="22"/>
      <c r="E84" s="22"/>
    </row>
    <row r="85" spans="1:5" x14ac:dyDescent="0.35">
      <c r="A85" s="63" t="s">
        <v>169</v>
      </c>
      <c r="B85" s="52" t="s">
        <v>170</v>
      </c>
      <c r="C85" s="29">
        <v>44193207</v>
      </c>
      <c r="D85" s="29">
        <v>44207213</v>
      </c>
      <c r="E85" s="29">
        <f>SUM(D85-C85)</f>
        <v>14006</v>
      </c>
    </row>
    <row r="86" spans="1:5" x14ac:dyDescent="0.35">
      <c r="A86" s="63" t="s">
        <v>171</v>
      </c>
      <c r="B86" s="52" t="s">
        <v>172</v>
      </c>
      <c r="C86" s="29"/>
      <c r="D86" s="22"/>
      <c r="E86" s="22"/>
    </row>
    <row r="87" spans="1:5" ht="23" x14ac:dyDescent="0.35">
      <c r="A87" s="55" t="s">
        <v>173</v>
      </c>
      <c r="B87" s="52" t="s">
        <v>174</v>
      </c>
      <c r="C87" s="29"/>
      <c r="D87" s="22"/>
      <c r="E87" s="22"/>
    </row>
    <row r="88" spans="1:5" x14ac:dyDescent="0.35">
      <c r="A88" s="56" t="s">
        <v>175</v>
      </c>
      <c r="B88" s="53" t="s">
        <v>176</v>
      </c>
      <c r="C88" s="29">
        <f>SUM(C72+C77+C82+C83+C85+C86+C87)</f>
        <v>46096645</v>
      </c>
      <c r="D88" s="29">
        <f>SUM(D72+D77+D82+D83+D85+D86+D87)</f>
        <v>46178331</v>
      </c>
      <c r="E88" s="29">
        <f>SUM(D88-C88)</f>
        <v>81686</v>
      </c>
    </row>
    <row r="89" spans="1:5" ht="23" x14ac:dyDescent="0.35">
      <c r="A89" s="55" t="s">
        <v>177</v>
      </c>
      <c r="B89" s="52" t="s">
        <v>178</v>
      </c>
      <c r="C89" s="29"/>
      <c r="D89" s="22"/>
      <c r="E89" s="22"/>
    </row>
    <row r="90" spans="1:5" ht="23" x14ac:dyDescent="0.35">
      <c r="A90" s="55" t="s">
        <v>179</v>
      </c>
      <c r="B90" s="52" t="s">
        <v>180</v>
      </c>
      <c r="C90" s="29"/>
      <c r="D90" s="22"/>
      <c r="E90" s="22"/>
    </row>
    <row r="91" spans="1:5" x14ac:dyDescent="0.35">
      <c r="A91" s="63" t="s">
        <v>181</v>
      </c>
      <c r="B91" s="52" t="s">
        <v>182</v>
      </c>
      <c r="C91" s="29"/>
      <c r="D91" s="22"/>
      <c r="E91" s="22"/>
    </row>
    <row r="92" spans="1:5" x14ac:dyDescent="0.35">
      <c r="A92" s="63" t="s">
        <v>183</v>
      </c>
      <c r="B92" s="52" t="s">
        <v>184</v>
      </c>
      <c r="C92" s="29"/>
      <c r="D92" s="22"/>
      <c r="E92" s="22"/>
    </row>
    <row r="93" spans="1:5" x14ac:dyDescent="0.35">
      <c r="A93" s="64" t="s">
        <v>185</v>
      </c>
      <c r="B93" s="53" t="s">
        <v>186</v>
      </c>
      <c r="C93" s="29"/>
      <c r="D93" s="22"/>
      <c r="E93" s="22"/>
    </row>
    <row r="94" spans="1:5" ht="23" x14ac:dyDescent="0.35">
      <c r="A94" s="56" t="s">
        <v>187</v>
      </c>
      <c r="B94" s="53" t="s">
        <v>188</v>
      </c>
      <c r="C94" s="29"/>
      <c r="D94" s="22"/>
      <c r="E94" s="22"/>
    </row>
    <row r="95" spans="1:5" x14ac:dyDescent="0.35">
      <c r="A95" s="65" t="s">
        <v>189</v>
      </c>
      <c r="B95" s="66" t="s">
        <v>190</v>
      </c>
      <c r="C95" s="29">
        <f>SUM(C88)</f>
        <v>46096645</v>
      </c>
      <c r="D95" s="29">
        <f>SUM(D88)</f>
        <v>46178331</v>
      </c>
      <c r="E95" s="29">
        <f>SUM(D95-C95)</f>
        <v>81686</v>
      </c>
    </row>
    <row r="96" spans="1:5" x14ac:dyDescent="0.35">
      <c r="A96" s="67" t="s">
        <v>2</v>
      </c>
      <c r="B96" s="68"/>
      <c r="C96" s="29">
        <f>SUM(C48+C88)</f>
        <v>58976674</v>
      </c>
      <c r="D96" s="29">
        <f>SUM(D48+D88)</f>
        <v>58626311</v>
      </c>
      <c r="E96" s="29">
        <f>SUM(D96-C96)</f>
        <v>-350363</v>
      </c>
    </row>
    <row r="97" spans="3:5" x14ac:dyDescent="0.35">
      <c r="C97" s="69"/>
      <c r="D97" s="1"/>
      <c r="E97" s="1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2021-05-31T13:30:20Z</cp:lastPrinted>
  <dcterms:created xsi:type="dcterms:W3CDTF">2021-05-31T13:24:09Z</dcterms:created>
  <dcterms:modified xsi:type="dcterms:W3CDTF">2021-05-31T13:30:31Z</dcterms:modified>
</cp:coreProperties>
</file>