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zakalne.Zita\Desktop\"/>
    </mc:Choice>
  </mc:AlternateContent>
  <bookViews>
    <workbookView xWindow="0" yWindow="0" windowWidth="19200" windowHeight="7050"/>
  </bookViews>
  <sheets>
    <sheet name="Munka1" sheetId="1" r:id="rId1"/>
    <sheet name="Munka2" sheetId="2" r:id="rId2"/>
    <sheet name="Munka3" sheetId="3" r:id="rId3"/>
    <sheet name="Munka4" sheetId="4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9" i="4" l="1"/>
  <c r="E119" i="4" s="1"/>
  <c r="C119" i="4"/>
  <c r="E118" i="4"/>
  <c r="E117" i="4"/>
  <c r="E116" i="4"/>
  <c r="E115" i="4"/>
  <c r="E114" i="4"/>
  <c r="E113" i="4"/>
  <c r="A113" i="4"/>
  <c r="E112" i="4"/>
  <c r="E111" i="4"/>
  <c r="E110" i="4"/>
  <c r="E109" i="4"/>
  <c r="E108" i="4"/>
  <c r="E107" i="4"/>
  <c r="E106" i="4"/>
  <c r="E105" i="4"/>
  <c r="E104" i="4"/>
  <c r="E103" i="4"/>
  <c r="E102" i="4"/>
  <c r="E101" i="4"/>
  <c r="E100" i="4"/>
  <c r="E99" i="4"/>
  <c r="E98" i="4"/>
  <c r="E97" i="4"/>
  <c r="E95" i="4"/>
  <c r="E94" i="4"/>
  <c r="E93" i="4"/>
  <c r="E92" i="4"/>
  <c r="E91" i="4"/>
  <c r="E90" i="4"/>
  <c r="E89" i="4"/>
  <c r="E88" i="4"/>
  <c r="E87" i="4"/>
  <c r="E86" i="4"/>
  <c r="E85" i="4"/>
  <c r="E84" i="4"/>
  <c r="E83" i="4"/>
  <c r="E82" i="4"/>
  <c r="E81" i="4"/>
  <c r="E80" i="4"/>
  <c r="D80" i="4"/>
  <c r="C80" i="4"/>
  <c r="E79" i="4"/>
  <c r="E78" i="4"/>
  <c r="E77" i="4"/>
  <c r="E76" i="4"/>
  <c r="E75" i="4"/>
  <c r="E74" i="4"/>
  <c r="E73" i="4"/>
  <c r="E72" i="4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D47" i="4"/>
  <c r="E47" i="4" s="1"/>
  <c r="C47" i="4"/>
  <c r="E45" i="4"/>
  <c r="E44" i="4"/>
  <c r="E43" i="4"/>
  <c r="E42" i="4"/>
  <c r="D41" i="4"/>
  <c r="E41" i="4" s="1"/>
  <c r="C41" i="4"/>
  <c r="E40" i="4"/>
  <c r="E39" i="4"/>
  <c r="E38" i="4"/>
  <c r="D38" i="4"/>
  <c r="C38" i="4"/>
  <c r="E37" i="4"/>
  <c r="E36" i="4"/>
  <c r="E35" i="4"/>
  <c r="E34" i="4"/>
  <c r="E33" i="4"/>
  <c r="E32" i="4"/>
  <c r="E31" i="4"/>
  <c r="D30" i="4"/>
  <c r="C30" i="4"/>
  <c r="E30" i="4" s="1"/>
  <c r="E29" i="4"/>
  <c r="E28" i="4"/>
  <c r="E27" i="4"/>
  <c r="D27" i="4"/>
  <c r="D48" i="4" s="1"/>
  <c r="C27" i="4"/>
  <c r="C48" i="4" s="1"/>
  <c r="C96" i="4" s="1"/>
  <c r="C120" i="4" s="1"/>
  <c r="E26" i="4"/>
  <c r="E25" i="4"/>
  <c r="E24" i="4"/>
  <c r="E23" i="4"/>
  <c r="D22" i="4"/>
  <c r="C22" i="4"/>
  <c r="D21" i="4"/>
  <c r="E21" i="4" s="1"/>
  <c r="C21" i="4"/>
  <c r="E20" i="4"/>
  <c r="E19" i="4"/>
  <c r="E18" i="4"/>
  <c r="E17" i="4"/>
  <c r="D17" i="4"/>
  <c r="C17" i="4"/>
  <c r="E16" i="4"/>
  <c r="E15" i="4"/>
  <c r="E14" i="4"/>
  <c r="E13" i="4"/>
  <c r="E11" i="4"/>
  <c r="E10" i="4"/>
  <c r="E9" i="4"/>
  <c r="E8" i="4"/>
  <c r="E7" i="4"/>
  <c r="E6" i="4"/>
  <c r="D118" i="3"/>
  <c r="E118" i="3" s="1"/>
  <c r="C118" i="3"/>
  <c r="E117" i="3"/>
  <c r="E116" i="3"/>
  <c r="E115" i="3"/>
  <c r="E114" i="3"/>
  <c r="E113" i="3"/>
  <c r="E112" i="3"/>
  <c r="A112" i="3"/>
  <c r="E111" i="3"/>
  <c r="E110" i="3"/>
  <c r="E109" i="3"/>
  <c r="E108" i="3"/>
  <c r="E107" i="3"/>
  <c r="E106" i="3"/>
  <c r="E105" i="3"/>
  <c r="E104" i="3"/>
  <c r="E103" i="3"/>
  <c r="E102" i="3"/>
  <c r="E101" i="3"/>
  <c r="E100" i="3"/>
  <c r="E99" i="3"/>
  <c r="E98" i="3"/>
  <c r="E97" i="3"/>
  <c r="E96" i="3"/>
  <c r="E94" i="3"/>
  <c r="E93" i="3"/>
  <c r="E92" i="3"/>
  <c r="E91" i="3"/>
  <c r="E90" i="3"/>
  <c r="E89" i="3"/>
  <c r="E88" i="3"/>
  <c r="E87" i="3"/>
  <c r="E86" i="3"/>
  <c r="E85" i="3"/>
  <c r="E84" i="3"/>
  <c r="E83" i="3"/>
  <c r="E82" i="3"/>
  <c r="E81" i="3"/>
  <c r="E80" i="3"/>
  <c r="E79" i="3"/>
  <c r="D79" i="3"/>
  <c r="C79" i="3"/>
  <c r="E78" i="3"/>
  <c r="E77" i="3"/>
  <c r="E76" i="3"/>
  <c r="E75" i="3"/>
  <c r="E74" i="3"/>
  <c r="E73" i="3"/>
  <c r="E72" i="3"/>
  <c r="D71" i="3"/>
  <c r="E71" i="3" s="1"/>
  <c r="E70" i="3"/>
  <c r="E69" i="3"/>
  <c r="E68" i="3"/>
  <c r="E67" i="3"/>
  <c r="E66" i="3"/>
  <c r="E65" i="3"/>
  <c r="E64" i="3"/>
  <c r="E63" i="3"/>
  <c r="E62" i="3"/>
  <c r="E61" i="3"/>
  <c r="E60" i="3"/>
  <c r="E59" i="3"/>
  <c r="E58" i="3"/>
  <c r="E57" i="3"/>
  <c r="E56" i="3"/>
  <c r="E55" i="3"/>
  <c r="E54" i="3"/>
  <c r="E53" i="3"/>
  <c r="E52" i="3"/>
  <c r="E51" i="3"/>
  <c r="E50" i="3"/>
  <c r="E49" i="3"/>
  <c r="E48" i="3"/>
  <c r="D46" i="3"/>
  <c r="E46" i="3" s="1"/>
  <c r="C46" i="3"/>
  <c r="E45" i="3"/>
  <c r="E44" i="3"/>
  <c r="E43" i="3"/>
  <c r="E42" i="3"/>
  <c r="E41" i="3"/>
  <c r="D40" i="3"/>
  <c r="E40" i="3" s="1"/>
  <c r="C40" i="3"/>
  <c r="E39" i="3"/>
  <c r="E38" i="3"/>
  <c r="D37" i="3"/>
  <c r="E37" i="3" s="1"/>
  <c r="C37" i="3"/>
  <c r="E36" i="3"/>
  <c r="E35" i="3"/>
  <c r="E34" i="3"/>
  <c r="E33" i="3"/>
  <c r="E32" i="3"/>
  <c r="E31" i="3"/>
  <c r="E30" i="3"/>
  <c r="D29" i="3"/>
  <c r="C29" i="3"/>
  <c r="E29" i="3" s="1"/>
  <c r="E28" i="3"/>
  <c r="E27" i="3"/>
  <c r="D26" i="3"/>
  <c r="E26" i="3" s="1"/>
  <c r="C26" i="3"/>
  <c r="C47" i="3" s="1"/>
  <c r="E25" i="3"/>
  <c r="E24" i="3"/>
  <c r="E23" i="3"/>
  <c r="E22" i="3"/>
  <c r="D20" i="3"/>
  <c r="D21" i="3" s="1"/>
  <c r="C20" i="3"/>
  <c r="E19" i="3"/>
  <c r="E18" i="3"/>
  <c r="E17" i="3"/>
  <c r="D16" i="3"/>
  <c r="E16" i="3" s="1"/>
  <c r="C16" i="3"/>
  <c r="C21" i="3" s="1"/>
  <c r="C95" i="3" s="1"/>
  <c r="C119" i="3" s="1"/>
  <c r="E15" i="3"/>
  <c r="E14" i="3"/>
  <c r="E13" i="3"/>
  <c r="E12" i="3"/>
  <c r="E11" i="3"/>
  <c r="E10" i="3"/>
  <c r="E9" i="3"/>
  <c r="E8" i="3"/>
  <c r="E7" i="3"/>
  <c r="E6" i="3"/>
  <c r="E119" i="2"/>
  <c r="E118" i="2"/>
  <c r="E117" i="2"/>
  <c r="E116" i="2"/>
  <c r="E115" i="2"/>
  <c r="E114" i="2"/>
  <c r="D113" i="2"/>
  <c r="D120" i="2" s="1"/>
  <c r="C113" i="2"/>
  <c r="C120" i="2" s="1"/>
  <c r="E112" i="2"/>
  <c r="E111" i="2"/>
  <c r="E110" i="2"/>
  <c r="E109" i="2"/>
  <c r="E108" i="2"/>
  <c r="E107" i="2"/>
  <c r="E106" i="2"/>
  <c r="E105" i="2"/>
  <c r="E104" i="2"/>
  <c r="E103" i="2"/>
  <c r="E102" i="2"/>
  <c r="E101" i="2"/>
  <c r="E100" i="2"/>
  <c r="E99" i="2"/>
  <c r="E98" i="2"/>
  <c r="E96" i="2"/>
  <c r="D95" i="2"/>
  <c r="E95" i="2" s="1"/>
  <c r="E94" i="2"/>
  <c r="E93" i="2"/>
  <c r="E92" i="2"/>
  <c r="E91" i="2"/>
  <c r="E90" i="2"/>
  <c r="E89" i="2"/>
  <c r="E88" i="2"/>
  <c r="E87" i="2"/>
  <c r="D86" i="2"/>
  <c r="E86" i="2" s="1"/>
  <c r="C86" i="2"/>
  <c r="E85" i="2"/>
  <c r="E84" i="2"/>
  <c r="E83" i="2"/>
  <c r="E82" i="2"/>
  <c r="E81" i="2"/>
  <c r="D81" i="2"/>
  <c r="C81" i="2"/>
  <c r="E80" i="2"/>
  <c r="E79" i="2"/>
  <c r="E78" i="2"/>
  <c r="E77" i="2"/>
  <c r="E76" i="2"/>
  <c r="E75" i="2"/>
  <c r="E74" i="2"/>
  <c r="E73" i="2"/>
  <c r="D72" i="2"/>
  <c r="C72" i="2"/>
  <c r="E71" i="2"/>
  <c r="E70" i="2"/>
  <c r="E69" i="2"/>
  <c r="E68" i="2"/>
  <c r="E67" i="2"/>
  <c r="E66" i="2"/>
  <c r="E65" i="2"/>
  <c r="E64" i="2"/>
  <c r="E63" i="2"/>
  <c r="E62" i="2"/>
  <c r="E61" i="2"/>
  <c r="E59" i="2"/>
  <c r="E58" i="2"/>
  <c r="E72" i="2" s="1"/>
  <c r="D57" i="2"/>
  <c r="E57" i="2" s="1"/>
  <c r="C57" i="2"/>
  <c r="E56" i="2"/>
  <c r="E55" i="2"/>
  <c r="E54" i="2"/>
  <c r="E53" i="2"/>
  <c r="E52" i="2"/>
  <c r="E51" i="2"/>
  <c r="E50" i="2"/>
  <c r="E49" i="2"/>
  <c r="D47" i="2"/>
  <c r="E47" i="2" s="1"/>
  <c r="C47" i="2"/>
  <c r="E46" i="2"/>
  <c r="E45" i="2"/>
  <c r="E44" i="2"/>
  <c r="E43" i="2"/>
  <c r="E42" i="2"/>
  <c r="D41" i="2"/>
  <c r="E41" i="2" s="1"/>
  <c r="C41" i="2"/>
  <c r="E40" i="2"/>
  <c r="E39" i="2"/>
  <c r="D38" i="2"/>
  <c r="C38" i="2"/>
  <c r="E38" i="2" s="1"/>
  <c r="E37" i="2"/>
  <c r="E36" i="2"/>
  <c r="E35" i="2"/>
  <c r="E34" i="2"/>
  <c r="E33" i="2"/>
  <c r="E32" i="2"/>
  <c r="E31" i="2"/>
  <c r="E30" i="2"/>
  <c r="D30" i="2"/>
  <c r="C30" i="2"/>
  <c r="E29" i="2"/>
  <c r="E28" i="2"/>
  <c r="D27" i="2"/>
  <c r="E27" i="2" s="1"/>
  <c r="C27" i="2"/>
  <c r="E26" i="2"/>
  <c r="E25" i="2"/>
  <c r="E24" i="2"/>
  <c r="E23" i="2"/>
  <c r="C22" i="2"/>
  <c r="D21" i="2"/>
  <c r="D22" i="2" s="1"/>
  <c r="C21" i="2"/>
  <c r="E20" i="2"/>
  <c r="E19" i="2"/>
  <c r="E18" i="2"/>
  <c r="D17" i="2"/>
  <c r="E17" i="2" s="1"/>
  <c r="C17" i="2"/>
  <c r="E16" i="2"/>
  <c r="E15" i="2"/>
  <c r="E14" i="2"/>
  <c r="E13" i="2"/>
  <c r="E12" i="2"/>
  <c r="E11" i="2"/>
  <c r="E10" i="2"/>
  <c r="E9" i="2"/>
  <c r="E8" i="2"/>
  <c r="E7" i="2"/>
  <c r="E6" i="2"/>
  <c r="G121" i="1"/>
  <c r="H121" i="1" s="1"/>
  <c r="E120" i="1"/>
  <c r="E122" i="1" s="1"/>
  <c r="D120" i="1"/>
  <c r="D122" i="1" s="1"/>
  <c r="F119" i="1"/>
  <c r="F120" i="1" s="1"/>
  <c r="E119" i="1"/>
  <c r="G119" i="1" s="1"/>
  <c r="H119" i="1" s="1"/>
  <c r="H118" i="1"/>
  <c r="G118" i="1"/>
  <c r="H117" i="1"/>
  <c r="G117" i="1"/>
  <c r="G116" i="1"/>
  <c r="H116" i="1" s="1"/>
  <c r="F115" i="1"/>
  <c r="E115" i="1"/>
  <c r="D115" i="1"/>
  <c r="C115" i="1"/>
  <c r="C122" i="1" s="1"/>
  <c r="G114" i="1"/>
  <c r="H114" i="1" s="1"/>
  <c r="G113" i="1"/>
  <c r="H113" i="1" s="1"/>
  <c r="H112" i="1"/>
  <c r="G112" i="1"/>
  <c r="H111" i="1"/>
  <c r="G111" i="1"/>
  <c r="H110" i="1"/>
  <c r="G109" i="1"/>
  <c r="H109" i="1" s="1"/>
  <c r="G108" i="1"/>
  <c r="H108" i="1" s="1"/>
  <c r="G107" i="1"/>
  <c r="H107" i="1" s="1"/>
  <c r="H106" i="1"/>
  <c r="G106" i="1"/>
  <c r="G105" i="1"/>
  <c r="H105" i="1" s="1"/>
  <c r="G104" i="1"/>
  <c r="H104" i="1" s="1"/>
  <c r="G103" i="1"/>
  <c r="H103" i="1" s="1"/>
  <c r="H102" i="1"/>
  <c r="G102" i="1"/>
  <c r="G101" i="1"/>
  <c r="H101" i="1" s="1"/>
  <c r="G100" i="1"/>
  <c r="H100" i="1" s="1"/>
  <c r="G98" i="1"/>
  <c r="H98" i="1" s="1"/>
  <c r="H97" i="1"/>
  <c r="F97" i="1"/>
  <c r="E97" i="1"/>
  <c r="D97" i="1"/>
  <c r="H96" i="1"/>
  <c r="G95" i="1"/>
  <c r="H95" i="1" s="1"/>
  <c r="H94" i="1"/>
  <c r="G94" i="1"/>
  <c r="G93" i="1"/>
  <c r="H93" i="1" s="1"/>
  <c r="H92" i="1"/>
  <c r="H91" i="1"/>
  <c r="G91" i="1"/>
  <c r="G90" i="1"/>
  <c r="H90" i="1" s="1"/>
  <c r="G89" i="1"/>
  <c r="H89" i="1" s="1"/>
  <c r="F88" i="1"/>
  <c r="E88" i="1"/>
  <c r="D88" i="1"/>
  <c r="C88" i="1"/>
  <c r="H87" i="1"/>
  <c r="G86" i="1"/>
  <c r="H86" i="1" s="1"/>
  <c r="H85" i="1"/>
  <c r="G85" i="1"/>
  <c r="G88" i="1" s="1"/>
  <c r="H88" i="1" s="1"/>
  <c r="H84" i="1"/>
  <c r="G83" i="1"/>
  <c r="H83" i="1" s="1"/>
  <c r="F83" i="1"/>
  <c r="E83" i="1"/>
  <c r="D83" i="1"/>
  <c r="C83" i="1"/>
  <c r="H82" i="1"/>
  <c r="G81" i="1"/>
  <c r="H81" i="1" s="1"/>
  <c r="H80" i="1"/>
  <c r="G80" i="1"/>
  <c r="H79" i="1"/>
  <c r="H78" i="1"/>
  <c r="H77" i="1"/>
  <c r="H76" i="1"/>
  <c r="G76" i="1"/>
  <c r="H75" i="1"/>
  <c r="F74" i="1"/>
  <c r="E74" i="1"/>
  <c r="D74" i="1"/>
  <c r="C74" i="1"/>
  <c r="H73" i="1"/>
  <c r="H72" i="1"/>
  <c r="H71" i="1"/>
  <c r="G70" i="1"/>
  <c r="H70" i="1" s="1"/>
  <c r="H69" i="1"/>
  <c r="G69" i="1"/>
  <c r="H68" i="1"/>
  <c r="G68" i="1"/>
  <c r="G67" i="1"/>
  <c r="H67" i="1" s="1"/>
  <c r="H66" i="1"/>
  <c r="G65" i="1"/>
  <c r="H65" i="1" s="1"/>
  <c r="G64" i="1"/>
  <c r="H64" i="1" s="1"/>
  <c r="G63" i="1"/>
  <c r="H63" i="1" s="1"/>
  <c r="H61" i="1"/>
  <c r="G60" i="1"/>
  <c r="G74" i="1" s="1"/>
  <c r="H74" i="1" s="1"/>
  <c r="D59" i="1"/>
  <c r="C59" i="1"/>
  <c r="H58" i="1"/>
  <c r="H57" i="1"/>
  <c r="G57" i="1"/>
  <c r="G56" i="1"/>
  <c r="H56" i="1" s="1"/>
  <c r="G55" i="1"/>
  <c r="H55" i="1" s="1"/>
  <c r="G54" i="1"/>
  <c r="H54" i="1" s="1"/>
  <c r="H53" i="1"/>
  <c r="G53" i="1"/>
  <c r="G52" i="1"/>
  <c r="H52" i="1" s="1"/>
  <c r="G51" i="1"/>
  <c r="G59" i="1" s="1"/>
  <c r="H59" i="1" s="1"/>
  <c r="F50" i="1"/>
  <c r="G49" i="1"/>
  <c r="H49" i="1" s="1"/>
  <c r="F49" i="1"/>
  <c r="E49" i="1"/>
  <c r="D49" i="1"/>
  <c r="D50" i="1" s="1"/>
  <c r="C49" i="1"/>
  <c r="H48" i="1"/>
  <c r="H47" i="1"/>
  <c r="G47" i="1"/>
  <c r="H46" i="1"/>
  <c r="G46" i="1"/>
  <c r="H45" i="1"/>
  <c r="H44" i="1"/>
  <c r="G43" i="1"/>
  <c r="H43" i="1" s="1"/>
  <c r="F43" i="1"/>
  <c r="D43" i="1"/>
  <c r="C43" i="1"/>
  <c r="H42" i="1"/>
  <c r="H41" i="1"/>
  <c r="H40" i="1"/>
  <c r="G40" i="1"/>
  <c r="F40" i="1"/>
  <c r="E40" i="1"/>
  <c r="D40" i="1"/>
  <c r="C40" i="1"/>
  <c r="H39" i="1"/>
  <c r="H38" i="1"/>
  <c r="H37" i="1"/>
  <c r="H36" i="1"/>
  <c r="H35" i="1"/>
  <c r="H34" i="1"/>
  <c r="H33" i="1"/>
  <c r="G32" i="1"/>
  <c r="F32" i="1"/>
  <c r="E32" i="1"/>
  <c r="D32" i="1"/>
  <c r="C32" i="1"/>
  <c r="H32" i="1" s="1"/>
  <c r="H31" i="1"/>
  <c r="H30" i="1"/>
  <c r="F29" i="1"/>
  <c r="E29" i="1"/>
  <c r="E50" i="1" s="1"/>
  <c r="D29" i="1"/>
  <c r="C29" i="1"/>
  <c r="C50" i="1" s="1"/>
  <c r="H28" i="1"/>
  <c r="G28" i="1"/>
  <c r="G29" i="1" s="1"/>
  <c r="H27" i="1"/>
  <c r="H26" i="1"/>
  <c r="H25" i="1"/>
  <c r="G23" i="1"/>
  <c r="G24" i="1" s="1"/>
  <c r="F23" i="1"/>
  <c r="F24" i="1" s="1"/>
  <c r="F99" i="1" s="1"/>
  <c r="E23" i="1"/>
  <c r="D23" i="1"/>
  <c r="D24" i="1" s="1"/>
  <c r="D99" i="1" s="1"/>
  <c r="D123" i="1" s="1"/>
  <c r="C23" i="1"/>
  <c r="C24" i="1" s="1"/>
  <c r="C99" i="1" s="1"/>
  <c r="C123" i="1" s="1"/>
  <c r="H22" i="1"/>
  <c r="H21" i="1"/>
  <c r="H20" i="1"/>
  <c r="G19" i="1"/>
  <c r="H19" i="1" s="1"/>
  <c r="F19" i="1"/>
  <c r="E19" i="1"/>
  <c r="E24" i="1" s="1"/>
  <c r="D19" i="1"/>
  <c r="C19" i="1"/>
  <c r="H18" i="1"/>
  <c r="H17" i="1"/>
  <c r="G16" i="1"/>
  <c r="H16" i="1" s="1"/>
  <c r="G15" i="1"/>
  <c r="H15" i="1" s="1"/>
  <c r="H14" i="1"/>
  <c r="G13" i="1"/>
  <c r="H13" i="1" s="1"/>
  <c r="H12" i="1"/>
  <c r="H11" i="1"/>
  <c r="H10" i="1"/>
  <c r="G10" i="1"/>
  <c r="G9" i="1"/>
  <c r="H9" i="1" s="1"/>
  <c r="H8" i="1"/>
  <c r="H7" i="1"/>
  <c r="H6" i="1"/>
  <c r="E48" i="4" l="1"/>
  <c r="D96" i="4"/>
  <c r="E22" i="4"/>
  <c r="E21" i="3"/>
  <c r="E20" i="3"/>
  <c r="D47" i="3"/>
  <c r="E47" i="3" s="1"/>
  <c r="E120" i="2"/>
  <c r="E22" i="2"/>
  <c r="E113" i="2"/>
  <c r="C48" i="2"/>
  <c r="C97" i="2" s="1"/>
  <c r="C121" i="2" s="1"/>
  <c r="E21" i="2"/>
  <c r="D48" i="2"/>
  <c r="E48" i="2" s="1"/>
  <c r="H24" i="1"/>
  <c r="H29" i="1"/>
  <c r="G50" i="1"/>
  <c r="H50" i="1" s="1"/>
  <c r="F122" i="1"/>
  <c r="F123" i="1" s="1"/>
  <c r="G120" i="1"/>
  <c r="E99" i="1"/>
  <c r="E123" i="1" s="1"/>
  <c r="G115" i="1"/>
  <c r="H115" i="1" s="1"/>
  <c r="H23" i="1"/>
  <c r="H51" i="1"/>
  <c r="H60" i="1"/>
  <c r="D120" i="4" l="1"/>
  <c r="E120" i="4" s="1"/>
  <c r="E96" i="4"/>
  <c r="D95" i="3"/>
  <c r="D97" i="2"/>
  <c r="H120" i="1"/>
  <c r="G122" i="1"/>
  <c r="H122" i="1" s="1"/>
  <c r="G99" i="1"/>
  <c r="D119" i="3" l="1"/>
  <c r="E119" i="3" s="1"/>
  <c r="E95" i="3"/>
  <c r="D121" i="2"/>
  <c r="E121" i="2" s="1"/>
  <c r="E97" i="2"/>
  <c r="H99" i="1"/>
  <c r="G123" i="1"/>
  <c r="H123" i="1" s="1"/>
</calcChain>
</file>

<file path=xl/sharedStrings.xml><?xml version="1.0" encoding="utf-8"?>
<sst xmlns="http://schemas.openxmlformats.org/spreadsheetml/2006/main" count="950" uniqueCount="257">
  <si>
    <t>3. számú melléklet a 7/2021 (V. 27.) számú önkormányzati rendelethez</t>
  </si>
  <si>
    <t>Iván Községi Önkormányzat 2020. évi költségvetése</t>
  </si>
  <si>
    <t>Kiadások ( Ft)</t>
  </si>
  <si>
    <t>ÖNKORMÁNYZAT ÉS KÖLTSÉGVETÉSI SZERVEI ELŐIRÁNYZATA MINDÖSSZESEN</t>
  </si>
  <si>
    <t>Rovat megnevezése</t>
  </si>
  <si>
    <t>Rovat-szám</t>
  </si>
  <si>
    <t>Eredeti előirányzat</t>
  </si>
  <si>
    <t>önk</t>
  </si>
  <si>
    <t>köh</t>
  </si>
  <si>
    <t>óvoda</t>
  </si>
  <si>
    <t>Módosított előirányzat</t>
  </si>
  <si>
    <t>Különbözet</t>
  </si>
  <si>
    <t>Törvény szerinti illetmények, munkabérek</t>
  </si>
  <si>
    <t>K1101</t>
  </si>
  <si>
    <t>Normatív jutalmak</t>
  </si>
  <si>
    <t>K1102</t>
  </si>
  <si>
    <t>Céljuttatás, projektprémium</t>
  </si>
  <si>
    <t>K1103</t>
  </si>
  <si>
    <t>Készenléti, ügyeleti, helyettesítési díj, túlóra, túlszolgálat</t>
  </si>
  <si>
    <t>K1104</t>
  </si>
  <si>
    <t>Végkielégítés</t>
  </si>
  <si>
    <t>K1105</t>
  </si>
  <si>
    <t>Jubileumi jutalom</t>
  </si>
  <si>
    <t>K1106</t>
  </si>
  <si>
    <t>Béren kívüli juttatások</t>
  </si>
  <si>
    <t>K1107</t>
  </si>
  <si>
    <t>Ruházati költségtérítés</t>
  </si>
  <si>
    <t>K1108</t>
  </si>
  <si>
    <t>Közlekedési költségtérítés</t>
  </si>
  <si>
    <t>K1109</t>
  </si>
  <si>
    <t>Egyéb költségtérítések</t>
  </si>
  <si>
    <t>K1110</t>
  </si>
  <si>
    <t>Lakhatási támogatások</t>
  </si>
  <si>
    <t>K1111</t>
  </si>
  <si>
    <t>Szociális támogatások</t>
  </si>
  <si>
    <t>K1112</t>
  </si>
  <si>
    <t>Foglalkoztatottak egyéb személyi juttatásai</t>
  </si>
  <si>
    <t>K1113</t>
  </si>
  <si>
    <t xml:space="preserve">Foglalkoztatottak személyi juttatásai </t>
  </si>
  <si>
    <t>K11</t>
  </si>
  <si>
    <t>Választott tisztségviselők juttatásai</t>
  </si>
  <si>
    <t>K121</t>
  </si>
  <si>
    <t>Munkavégzésre irányuló egyéb jogviszonyban nem saját foglalkoztatottnak fizetett juttatások</t>
  </si>
  <si>
    <t>K122</t>
  </si>
  <si>
    <t>Egyéb külső személyi juttatások</t>
  </si>
  <si>
    <t>K123</t>
  </si>
  <si>
    <t xml:space="preserve">Külső személyi juttatások </t>
  </si>
  <si>
    <t>K12</t>
  </si>
  <si>
    <t xml:space="preserve">Személyi juttatások </t>
  </si>
  <si>
    <t>K1</t>
  </si>
  <si>
    <t xml:space="preserve">Munkaadókat terhelő járulékok és szociális hozzájárulási adó                                                                            </t>
  </si>
  <si>
    <t>K2</t>
  </si>
  <si>
    <t>Szakmai anyagok beszerzése</t>
  </si>
  <si>
    <t>K311</t>
  </si>
  <si>
    <t>Üzemeltetési anyagok beszerzése</t>
  </si>
  <si>
    <t>K312</t>
  </si>
  <si>
    <t>Árubeszerzés</t>
  </si>
  <si>
    <t>K313</t>
  </si>
  <si>
    <t xml:space="preserve">Készletbeszerzés </t>
  </si>
  <si>
    <t>K31</t>
  </si>
  <si>
    <t>Informatikai szolgáltatások igénybevétele</t>
  </si>
  <si>
    <t>K321</t>
  </si>
  <si>
    <t>Egyéb kommunikációs szolgáltatások</t>
  </si>
  <si>
    <t>K322</t>
  </si>
  <si>
    <t xml:space="preserve">Kommunikációs szolgáltatások </t>
  </si>
  <si>
    <t>K32</t>
  </si>
  <si>
    <t>Közüzemi díjak</t>
  </si>
  <si>
    <t>K331</t>
  </si>
  <si>
    <t>Vásárolt élelmezés</t>
  </si>
  <si>
    <t>K332</t>
  </si>
  <si>
    <t>Bérleti és lízing díjak</t>
  </si>
  <si>
    <t>K333</t>
  </si>
  <si>
    <t>Karbantartási, kisjavítási szolgáltatások</t>
  </si>
  <si>
    <t>K334</t>
  </si>
  <si>
    <t>Közvetített szolgáltatások</t>
  </si>
  <si>
    <t>K335</t>
  </si>
  <si>
    <t xml:space="preserve">Szakmai tevékenységet segítő szolgáltatások </t>
  </si>
  <si>
    <t>K336</t>
  </si>
  <si>
    <t>Egyéb szolgáltatások</t>
  </si>
  <si>
    <t>K337</t>
  </si>
  <si>
    <t xml:space="preserve">Szolgáltatási kiadások </t>
  </si>
  <si>
    <t>K33</t>
  </si>
  <si>
    <t>Kiküldetések kiadásai</t>
  </si>
  <si>
    <t>K341</t>
  </si>
  <si>
    <t>Reklám- és propagandakiadások</t>
  </si>
  <si>
    <t>K342</t>
  </si>
  <si>
    <t xml:space="preserve">Kiküldetések, reklám- és propagandakiadások </t>
  </si>
  <si>
    <t>K34</t>
  </si>
  <si>
    <t>Működési célú előzetesen felszámított általános forgalmi adó</t>
  </si>
  <si>
    <t>K351</t>
  </si>
  <si>
    <t xml:space="preserve">Fizetendő általános forgalmi adó </t>
  </si>
  <si>
    <t>K352</t>
  </si>
  <si>
    <t xml:space="preserve">Kamatkiadások </t>
  </si>
  <si>
    <t>K353</t>
  </si>
  <si>
    <t>Egyéb pénzügyi műveletek kiadásai</t>
  </si>
  <si>
    <t>K354</t>
  </si>
  <si>
    <t>Egyéb dologi kiadások</t>
  </si>
  <si>
    <t>K355</t>
  </si>
  <si>
    <t xml:space="preserve">Különféle befizetések és egyéb dologi kiadások </t>
  </si>
  <si>
    <t>K35</t>
  </si>
  <si>
    <t xml:space="preserve">Dologi kiadások </t>
  </si>
  <si>
    <t>K3</t>
  </si>
  <si>
    <t>Társadalombiztosítási ellátások</t>
  </si>
  <si>
    <t>K41</t>
  </si>
  <si>
    <t>Családi támogatások</t>
  </si>
  <si>
    <t>K42</t>
  </si>
  <si>
    <t>Pénzbeli kárpótlások, kártérítések</t>
  </si>
  <si>
    <t>K43</t>
  </si>
  <si>
    <t>Betegséggel kapcsolatos (nem társadalombiztosítási) ellátások</t>
  </si>
  <si>
    <t>K44</t>
  </si>
  <si>
    <t>Foglalkoztatással, munkanélküliséggel kapcsolatos ellátások</t>
  </si>
  <si>
    <t>K45</t>
  </si>
  <si>
    <t>Lakhatással kapcsolatos ellátások</t>
  </si>
  <si>
    <t>K46</t>
  </si>
  <si>
    <t>Intézményi ellátottak pénzbeli juttatásai</t>
  </si>
  <si>
    <t>K47</t>
  </si>
  <si>
    <t>Egyéb nem intézményi ellátások</t>
  </si>
  <si>
    <t>K48</t>
  </si>
  <si>
    <t xml:space="preserve">Ellátottak pénzbeli juttatásai </t>
  </si>
  <si>
    <t>K4</t>
  </si>
  <si>
    <t>Nemzetközi kötelezettségek</t>
  </si>
  <si>
    <t>K501</t>
  </si>
  <si>
    <t>Elvonások és befizetések</t>
  </si>
  <si>
    <t>K502</t>
  </si>
  <si>
    <t>A helyi önkormányzatok előző évi elszámolásásból származó kiadások</t>
  </si>
  <si>
    <t>K5021</t>
  </si>
  <si>
    <t>Működési célú garancia- és kezességvállalásból származó kifizetés államháztartáson belülre</t>
  </si>
  <si>
    <t>K503</t>
  </si>
  <si>
    <t>Működési célú visszatérítendő támogatások, kölcsönök nyújtása államháztartáson belülre</t>
  </si>
  <si>
    <t>K504</t>
  </si>
  <si>
    <t>Működési célú visszatérítendő támogatások, kölcsönök törlesztése államháztartáson belülre</t>
  </si>
  <si>
    <t>K505</t>
  </si>
  <si>
    <t>Egyéb működési célú támogatások államháztartáson belülre</t>
  </si>
  <si>
    <t>K506</t>
  </si>
  <si>
    <t>Működési célú garancia- és kezességvállalásból származó kifizetés államháztartáson kívülre</t>
  </si>
  <si>
    <t>K507</t>
  </si>
  <si>
    <t>Működési célú visszatérítendő támogatások, kölcsönök nyújtása államháztartáson kívülre</t>
  </si>
  <si>
    <t>K508</t>
  </si>
  <si>
    <t>Árkiegészítések, ártámogatások</t>
  </si>
  <si>
    <t>K509</t>
  </si>
  <si>
    <t>Kamattámogatások</t>
  </si>
  <si>
    <t>K511</t>
  </si>
  <si>
    <t>Egyéb működési célú támogatások államháztartáson kívülre</t>
  </si>
  <si>
    <t>K512</t>
  </si>
  <si>
    <t>Tartalékok-általános</t>
  </si>
  <si>
    <t>K513</t>
  </si>
  <si>
    <t>Tartalékok-cél</t>
  </si>
  <si>
    <t xml:space="preserve">Egyéb működési célú kiadások </t>
  </si>
  <si>
    <t>K5</t>
  </si>
  <si>
    <t>Működési költségvetés előirányzat csoport</t>
  </si>
  <si>
    <t>Immateriális javak beszerzése, létesítése</t>
  </si>
  <si>
    <t>K61</t>
  </si>
  <si>
    <t>Ingatlanok beszerzése, létesítése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</si>
  <si>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</si>
  <si>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</si>
  <si>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</si>
  <si>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</si>
  <si>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</si>
  <si>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</si>
  <si>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</si>
  <si>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</si>
  <si>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</si>
  <si>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</si>
  <si>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</si>
  <si>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 xml:space="preserve">Beruházások 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</si>
  <si>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</si>
  <si>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</si>
  <si>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</si>
  <si>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</si>
  <si>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</si>
  <si>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</si>
  <si>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</si>
  <si>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</si>
  <si>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</si>
  <si>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 xml:space="preserve">Felújítások </t>
  </si>
  <si>
    <t>K7</t>
  </si>
  <si>
    <t>Felhalmozási célú garancia- és kezességvállalásból származó kifizetés államháztartáson belülre</t>
  </si>
  <si>
    <t>K81</t>
  </si>
  <si>
    <t>Felhalmozási célú visszatérítendő támogatások, kölcsönök nyújtása államháztartáson belülre</t>
  </si>
  <si>
    <t>K82</t>
  </si>
  <si>
    <t>Felhalmozási célú visszatérítendő támogatások, kölcsönök törlesztése államháztartáson belülre</t>
  </si>
  <si>
    <t>K83</t>
  </si>
  <si>
    <t>Egyéb felhalmozási célú támogatások államháztartáson belülre</t>
  </si>
  <si>
    <t>K84</t>
  </si>
  <si>
    <t>Felhalmozási célú garancia- és kezességvállalásból származó kifizetés államháztartáson kívülre</t>
  </si>
  <si>
    <t>K85</t>
  </si>
  <si>
    <t>Felhalmozási célú visszatérítendő támogatások, kölcsönök nyújtása államháztartáson kívülre</t>
  </si>
  <si>
    <t>K86</t>
  </si>
  <si>
    <t>Lakástámogatás</t>
  </si>
  <si>
    <t>K87</t>
  </si>
  <si>
    <t xml:space="preserve">Egyéb felhalmozási célú támogatások államháztartáson kívülre </t>
  </si>
  <si>
    <t>K89</t>
  </si>
  <si>
    <t xml:space="preserve">Egyéb felhalmozási célú kiadások </t>
  </si>
  <si>
    <t>K8</t>
  </si>
  <si>
    <t xml:space="preserve">Felhalmozási költségvetés előirányzat csoport </t>
  </si>
  <si>
    <t xml:space="preserve">Költségvetési kiadások </t>
  </si>
  <si>
    <t>K1-K8</t>
  </si>
  <si>
    <t xml:space="preserve">Hosszú lejáratú hitelek, kölcsönök törlesztése </t>
  </si>
  <si>
    <t>K9111</t>
  </si>
  <si>
    <t>Likviditási célú hitelek, kölcsönök törlesztése pénzügyi vállalkozásnak</t>
  </si>
  <si>
    <t>K9112</t>
  </si>
  <si>
    <t xml:space="preserve">Rövid lejáratú hitelek, kölcsönök törlesztése </t>
  </si>
  <si>
    <t>K9113</t>
  </si>
  <si>
    <t xml:space="preserve">Hitel-, kölcsöntörlesztés államháztartáson kívülre </t>
  </si>
  <si>
    <t>K911</t>
  </si>
  <si>
    <t>Forgatási célú belföldi értékpapírok vásárlása</t>
  </si>
  <si>
    <t>K9121</t>
  </si>
  <si>
    <t>Forgatási célú belföldi értékpapírok beváltása</t>
  </si>
  <si>
    <t>K9122</t>
  </si>
  <si>
    <t>Befektetési célú belföldi értékpapírok vásárlása</t>
  </si>
  <si>
    <t>K9123</t>
  </si>
  <si>
    <t>Befektetési célú belföldi értékpapírok beváltása</t>
  </si>
  <si>
    <t>K9124</t>
  </si>
  <si>
    <t xml:space="preserve">Belföldi értékpapírok kiadásai 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</si>
  <si>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</si>
  <si>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</si>
  <si>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</si>
  <si>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</si>
  <si>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</si>
  <si>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</si>
  <si>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</si>
  <si>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Pénzeszközök 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</si>
  <si>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</si>
  <si>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</si>
  <si>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</si>
  <si>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</si>
  <si>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</si>
  <si>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 xml:space="preserve">Belföldi finanszírozás kiadásai 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</si>
  <si>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</si>
  <si>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</si>
  <si>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</si>
  <si>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</si>
  <si>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</si>
  <si>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Külföldi értékpapírok beváltása</t>
  </si>
  <si>
    <t>K923</t>
  </si>
  <si>
    <t>Külföldi hitelek, kölcsönök törlesztése</t>
  </si>
  <si>
    <t>K924</t>
  </si>
  <si>
    <t xml:space="preserve">Külföldi finanszírozás kiadásai </t>
  </si>
  <si>
    <t>K92</t>
  </si>
  <si>
    <t>Adóssághoz nem kapcsolódó származékos ügyletek kiadásai</t>
  </si>
  <si>
    <t>K93</t>
  </si>
  <si>
    <t xml:space="preserve">Finanszírozási kiadások </t>
  </si>
  <si>
    <t>K9</t>
  </si>
  <si>
    <t>KIADÁSOK ÖSSZESEN (K1-9)</t>
  </si>
  <si>
    <t xml:space="preserve"> 3.1 számú melléklet a  7/2021. (V. 27.) számú önkormányzati rendelethez</t>
  </si>
  <si>
    <t>ÖNKORMÁNYZATI ELŐIRÁNYZATOK</t>
  </si>
  <si>
    <t>Eredeti ei.</t>
  </si>
  <si>
    <t>A helyi önkormányzatok előző évi elszámolásából származó kiadások</t>
  </si>
  <si>
    <t>K510</t>
  </si>
  <si>
    <t>Tartalékok</t>
  </si>
  <si>
    <t>Céltartalékok</t>
  </si>
  <si>
    <t>3. 2. számú melléklet a 7/2021. (V. 27.) számú önkormányzati rendelethez</t>
  </si>
  <si>
    <t>Iváni Közös Önkormányzati Hivatal</t>
  </si>
  <si>
    <t>K88</t>
  </si>
  <si>
    <t>3. 3. számú melléklet a 7/2021. (V. 27.) számú önkormányzati rendelethez</t>
  </si>
  <si>
    <t>Iváni Napköziotthonos Óvoda és Konyha</t>
  </si>
  <si>
    <t>Egyéb költségtérítés (K1110)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</si>
</sst>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F_t_-;\-* #,##0.00\ _F_t_-;_-* &quot;-&quot;??\ _F_t_-;_-@_-"/>
    <numFmt numFmtId="164" formatCode="_-* #,##0\ _F_t_-;\-* #,##0\ _F_t_-;_-* &quot;-&quot;??\ _F_t_-;_-@_-"/>
    <numFmt numFmtId="165" formatCode="\ ##########"/>
    <numFmt numFmtId="166" formatCode="0__"/>
  </numFmts>
  <fonts count="1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1"/>
      <color indexed="8"/>
      <name val="Calibri"/>
      <family val="2"/>
      <charset val="238"/>
    </font>
    <font>
      <sz val="11"/>
      <color theme="1"/>
      <name val="Times New Roman"/>
      <family val="1"/>
      <charset val="238"/>
    </font>
    <font>
      <b/>
      <sz val="14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b/>
      <sz val="9"/>
      <color indexed="8"/>
      <name val="Bookman Old Style"/>
      <family val="1"/>
      <charset val="238"/>
    </font>
    <font>
      <b/>
      <sz val="11"/>
      <color indexed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sz val="9"/>
      <color indexed="8"/>
      <name val="Bookman Old Style"/>
      <family val="1"/>
      <charset val="238"/>
    </font>
    <font>
      <sz val="11"/>
      <color indexed="8"/>
      <name val="Times New Roman"/>
      <family val="1"/>
      <charset val="238"/>
    </font>
    <font>
      <sz val="9"/>
      <name val="Bookman Old Style"/>
      <family val="1"/>
      <charset val="238"/>
    </font>
    <font>
      <b/>
      <sz val="9"/>
      <name val="Bookman Old Style"/>
      <family val="1"/>
      <charset val="238"/>
    </font>
    <font>
      <sz val="11"/>
      <color rgb="FFFF0000"/>
      <name val="Times New Roman"/>
      <family val="1"/>
      <charset val="238"/>
    </font>
    <font>
      <b/>
      <i/>
      <u/>
      <sz val="9"/>
      <color indexed="8"/>
      <name val="Bookman Old Style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7">
    <xf numFmtId="0" fontId="0" fillId="0" borderId="0" xfId="0"/>
    <xf numFmtId="0" fontId="2" fillId="0" borderId="0" xfId="0" applyFont="1" applyAlignment="1">
      <alignment horizontal="right"/>
    </xf>
    <xf numFmtId="0" fontId="0" fillId="0" borderId="0" xfId="0" applyAlignment="1">
      <alignment horizontal="right"/>
    </xf>
    <xf numFmtId="0" fontId="0" fillId="0" borderId="0" xfId="0" applyFont="1"/>
    <xf numFmtId="0" fontId="3" fillId="0" borderId="0" xfId="0" applyFont="1"/>
    <xf numFmtId="0" fontId="4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5" fillId="0" borderId="0" xfId="0" applyFont="1" applyAlignment="1">
      <alignment horizontal="center" wrapText="1"/>
    </xf>
    <xf numFmtId="0" fontId="6" fillId="0" borderId="0" xfId="0" applyFont="1"/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center" wrapText="1"/>
    </xf>
    <xf numFmtId="0" fontId="10" fillId="0" borderId="1" xfId="0" applyFont="1" applyBorder="1" applyAlignment="1">
      <alignment vertical="center"/>
    </xf>
    <xf numFmtId="164" fontId="11" fillId="0" borderId="1" xfId="1" applyNumberFormat="1" applyFont="1" applyBorder="1"/>
    <xf numFmtId="164" fontId="8" fillId="0" borderId="1" xfId="1" applyNumberFormat="1" applyFont="1" applyBorder="1"/>
    <xf numFmtId="165" fontId="10" fillId="0" borderId="1" xfId="0" applyNumberFormat="1" applyFont="1" applyBorder="1" applyAlignment="1">
      <alignment vertical="center"/>
    </xf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vertical="center" wrapText="1"/>
    </xf>
    <xf numFmtId="165" fontId="7" fillId="0" borderId="1" xfId="0" applyNumberFormat="1" applyFont="1" applyBorder="1" applyAlignment="1">
      <alignment vertical="center"/>
    </xf>
    <xf numFmtId="0" fontId="10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 wrapText="1"/>
    </xf>
    <xf numFmtId="164" fontId="8" fillId="0" borderId="2" xfId="1" applyNumberFormat="1" applyFont="1" applyBorder="1"/>
    <xf numFmtId="0" fontId="10" fillId="2" borderId="1" xfId="0" applyFont="1" applyFill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vertical="center" wrapText="1"/>
    </xf>
    <xf numFmtId="0" fontId="12" fillId="0" borderId="1" xfId="0" applyFont="1" applyBorder="1" applyAlignment="1">
      <alignment vertical="center"/>
    </xf>
    <xf numFmtId="164" fontId="14" fillId="0" borderId="1" xfId="1" applyNumberFormat="1" applyFont="1" applyBorder="1"/>
    <xf numFmtId="0" fontId="15" fillId="3" borderId="1" xfId="0" applyFont="1" applyFill="1" applyBorder="1"/>
    <xf numFmtId="166" fontId="10" fillId="0" borderId="1" xfId="0" applyNumberFormat="1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164" fontId="16" fillId="0" borderId="1" xfId="1" applyNumberFormat="1" applyFont="1" applyBorder="1" applyAlignment="1">
      <alignment horizontal="left" vertical="center" wrapText="1"/>
    </xf>
    <xf numFmtId="0" fontId="7" fillId="4" borderId="1" xfId="0" applyFont="1" applyFill="1" applyBorder="1" applyAlignment="1">
      <alignment horizontal="left" vertical="center"/>
    </xf>
    <xf numFmtId="165" fontId="7" fillId="4" borderId="1" xfId="0" applyNumberFormat="1" applyFont="1" applyFill="1" applyBorder="1" applyAlignment="1">
      <alignment vertical="center"/>
    </xf>
    <xf numFmtId="164" fontId="17" fillId="0" borderId="1" xfId="1" applyNumberFormat="1" applyFont="1" applyBorder="1" applyAlignment="1">
      <alignment horizontal="left" vertical="center" wrapText="1"/>
    </xf>
    <xf numFmtId="164" fontId="16" fillId="0" borderId="1" xfId="1" applyNumberFormat="1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/>
    </xf>
    <xf numFmtId="164" fontId="17" fillId="0" borderId="1" xfId="1" applyNumberFormat="1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164" fontId="16" fillId="0" borderId="1" xfId="1" applyNumberFormat="1" applyFont="1" applyBorder="1" applyAlignment="1">
      <alignment horizontal="right" vertical="center"/>
    </xf>
    <xf numFmtId="164" fontId="17" fillId="0" borderId="1" xfId="1" applyNumberFormat="1" applyFont="1" applyBorder="1" applyAlignment="1">
      <alignment horizontal="right" vertical="center"/>
    </xf>
    <xf numFmtId="0" fontId="3" fillId="0" borderId="1" xfId="0" applyFont="1" applyBorder="1"/>
    <xf numFmtId="0" fontId="13" fillId="4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 wrapText="1"/>
    </xf>
    <xf numFmtId="164" fontId="17" fillId="0" borderId="3" xfId="1" applyNumberFormat="1" applyFont="1" applyBorder="1" applyAlignment="1">
      <alignment horizontal="right" vertical="center"/>
    </xf>
    <xf numFmtId="0" fontId="7" fillId="5" borderId="1" xfId="0" applyFont="1" applyFill="1" applyBorder="1"/>
    <xf numFmtId="0" fontId="10" fillId="5" borderId="4" xfId="0" applyFont="1" applyFill="1" applyBorder="1"/>
    <xf numFmtId="164" fontId="8" fillId="0" borderId="5" xfId="1" applyNumberFormat="1" applyFont="1" applyBorder="1"/>
    <xf numFmtId="0" fontId="0" fillId="0" borderId="0" xfId="0" applyAlignment="1">
      <alignment horizontal="center" wrapText="1"/>
    </xf>
    <xf numFmtId="0" fontId="2" fillId="0" borderId="0" xfId="0" applyFont="1" applyAlignment="1">
      <alignment horizontal="center"/>
    </xf>
    <xf numFmtId="164" fontId="16" fillId="0" borderId="1" xfId="1" applyNumberFormat="1" applyFont="1" applyBorder="1"/>
    <xf numFmtId="164" fontId="17" fillId="0" borderId="1" xfId="1" applyNumberFormat="1" applyFont="1" applyBorder="1"/>
    <xf numFmtId="164" fontId="17" fillId="0" borderId="1" xfId="1" applyNumberFormat="1" applyFont="1" applyBorder="1" applyAlignment="1">
      <alignment horizontal="right" vertical="center" wrapText="1"/>
    </xf>
    <xf numFmtId="0" fontId="10" fillId="5" borderId="1" xfId="0" applyFont="1" applyFill="1" applyBorder="1"/>
  </cellXfs>
  <cellStyles count="2">
    <cellStyle name="Ezres" xfId="1" builtinId="3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3"/>
  <sheetViews>
    <sheetView tabSelected="1" view="pageBreakPreview" zoomScale="60" zoomScaleNormal="100" workbookViewId="0">
      <selection activeCell="D6" sqref="D6"/>
    </sheetView>
  </sheetViews>
  <sheetFormatPr defaultRowHeight="14.5" x14ac:dyDescent="0.35"/>
  <cols>
    <col min="2" max="2" width="6.26953125" bestFit="1" customWidth="1"/>
    <col min="3" max="4" width="14.7265625" bestFit="1" customWidth="1"/>
    <col min="5" max="6" width="13.7265625" bestFit="1" customWidth="1"/>
    <col min="7" max="8" width="14.7265625" bestFit="1" customWidth="1"/>
  </cols>
  <sheetData>
    <row r="1" spans="1:8" x14ac:dyDescent="0.35">
      <c r="A1" s="52" t="s">
        <v>0</v>
      </c>
      <c r="B1" s="52"/>
      <c r="C1" s="52"/>
      <c r="D1" s="52"/>
      <c r="E1" s="52"/>
      <c r="F1" s="52"/>
      <c r="G1" s="52"/>
      <c r="H1" s="52"/>
    </row>
    <row r="2" spans="1:8" ht="14.5" customHeight="1" x14ac:dyDescent="0.35">
      <c r="A2" s="5" t="s">
        <v>1</v>
      </c>
      <c r="B2" s="5"/>
      <c r="C2" s="5"/>
      <c r="D2" s="5"/>
      <c r="E2" s="5"/>
      <c r="F2" s="5"/>
      <c r="G2" s="5"/>
      <c r="H2" s="5"/>
    </row>
    <row r="3" spans="1:8" x14ac:dyDescent="0.35">
      <c r="A3" s="7" t="s">
        <v>2</v>
      </c>
      <c r="B3" s="6"/>
      <c r="C3" s="6"/>
      <c r="D3" s="3"/>
      <c r="E3" s="4"/>
      <c r="F3" s="4"/>
      <c r="G3" s="4"/>
      <c r="H3" s="4"/>
    </row>
    <row r="4" spans="1:8" x14ac:dyDescent="0.35">
      <c r="A4" s="8" t="s">
        <v>3</v>
      </c>
      <c r="C4" s="4"/>
      <c r="D4" s="4"/>
      <c r="E4" s="4"/>
      <c r="F4" s="4"/>
      <c r="G4" s="4"/>
      <c r="H4" s="4"/>
    </row>
    <row r="5" spans="1:8" ht="56.5" x14ac:dyDescent="0.35">
      <c r="A5" s="9" t="s">
        <v>4</v>
      </c>
      <c r="B5" s="10" t="s">
        <v>5</v>
      </c>
      <c r="C5" s="11" t="s">
        <v>6</v>
      </c>
      <c r="D5" s="11" t="s">
        <v>7</v>
      </c>
      <c r="E5" s="12" t="s">
        <v>8</v>
      </c>
      <c r="F5" s="11" t="s">
        <v>9</v>
      </c>
      <c r="G5" s="11" t="s">
        <v>10</v>
      </c>
      <c r="H5" s="11" t="s">
        <v>11</v>
      </c>
    </row>
    <row r="6" spans="1:8" x14ac:dyDescent="0.35">
      <c r="A6" s="13" t="s">
        <v>12</v>
      </c>
      <c r="B6" s="13" t="s">
        <v>13</v>
      </c>
      <c r="C6" s="14">
        <v>97440709</v>
      </c>
      <c r="D6" s="14">
        <v>16845929</v>
      </c>
      <c r="E6" s="14">
        <v>42352089</v>
      </c>
      <c r="F6" s="14">
        <v>24917276</v>
      </c>
      <c r="G6" s="14">
        <v>98092772</v>
      </c>
      <c r="H6" s="15">
        <f>SUM(G6-C6)</f>
        <v>652063</v>
      </c>
    </row>
    <row r="7" spans="1:8" x14ac:dyDescent="0.35">
      <c r="A7" s="13" t="s">
        <v>14</v>
      </c>
      <c r="B7" s="16" t="s">
        <v>15</v>
      </c>
      <c r="C7" s="14">
        <v>551275</v>
      </c>
      <c r="D7" s="14">
        <v>329175</v>
      </c>
      <c r="E7" s="14">
        <v>2781377</v>
      </c>
      <c r="F7" s="14">
        <v>582125</v>
      </c>
      <c r="G7" s="14">
        <v>4300700</v>
      </c>
      <c r="H7" s="15">
        <f t="shared" ref="H7:H71" si="0">SUM(G7-C7)</f>
        <v>3749425</v>
      </c>
    </row>
    <row r="8" spans="1:8" x14ac:dyDescent="0.35">
      <c r="A8" s="13" t="s">
        <v>16</v>
      </c>
      <c r="B8" s="16" t="s">
        <v>17</v>
      </c>
      <c r="C8" s="14"/>
      <c r="D8" s="14">
        <v>255261</v>
      </c>
      <c r="E8" s="14"/>
      <c r="F8" s="14">
        <v>110903</v>
      </c>
      <c r="G8" s="14"/>
      <c r="H8" s="15">
        <f t="shared" si="0"/>
        <v>0</v>
      </c>
    </row>
    <row r="9" spans="1:8" ht="92" x14ac:dyDescent="0.35">
      <c r="A9" s="17" t="s">
        <v>18</v>
      </c>
      <c r="B9" s="16" t="s">
        <v>19</v>
      </c>
      <c r="C9" s="15"/>
      <c r="D9" s="14"/>
      <c r="E9" s="14"/>
      <c r="F9" s="14"/>
      <c r="G9" s="14">
        <f>SUM(D9:F9)</f>
        <v>0</v>
      </c>
      <c r="H9" s="15">
        <f t="shared" si="0"/>
        <v>0</v>
      </c>
    </row>
    <row r="10" spans="1:8" ht="23" x14ac:dyDescent="0.35">
      <c r="A10" s="17" t="s">
        <v>20</v>
      </c>
      <c r="B10" s="16" t="s">
        <v>21</v>
      </c>
      <c r="C10" s="15"/>
      <c r="D10" s="14"/>
      <c r="E10" s="14"/>
      <c r="F10" s="14"/>
      <c r="G10" s="14">
        <f>SUM(D10:F10)</f>
        <v>0</v>
      </c>
      <c r="H10" s="15">
        <f t="shared" si="0"/>
        <v>0</v>
      </c>
    </row>
    <row r="11" spans="1:8" ht="23" x14ac:dyDescent="0.35">
      <c r="A11" s="17" t="s">
        <v>22</v>
      </c>
      <c r="B11" s="16" t="s">
        <v>23</v>
      </c>
      <c r="C11" s="14">
        <v>2450000</v>
      </c>
      <c r="D11" s="14"/>
      <c r="E11" s="14">
        <v>1276800</v>
      </c>
      <c r="F11" s="14">
        <v>1251552</v>
      </c>
      <c r="G11" s="14">
        <v>2450000</v>
      </c>
      <c r="H11" s="15">
        <f t="shared" si="0"/>
        <v>0</v>
      </c>
    </row>
    <row r="12" spans="1:8" ht="46" x14ac:dyDescent="0.35">
      <c r="A12" s="17" t="s">
        <v>24</v>
      </c>
      <c r="B12" s="16" t="s">
        <v>25</v>
      </c>
      <c r="C12" s="14">
        <v>4230199</v>
      </c>
      <c r="D12" s="14">
        <v>892194</v>
      </c>
      <c r="E12" s="14">
        <v>1903348</v>
      </c>
      <c r="F12" s="14">
        <v>272414</v>
      </c>
      <c r="G12" s="14">
        <v>4670065</v>
      </c>
      <c r="H12" s="15">
        <f t="shared" si="0"/>
        <v>439866</v>
      </c>
    </row>
    <row r="13" spans="1:8" ht="34.5" x14ac:dyDescent="0.35">
      <c r="A13" s="17" t="s">
        <v>26</v>
      </c>
      <c r="B13" s="16" t="s">
        <v>27</v>
      </c>
      <c r="C13" s="15"/>
      <c r="D13" s="14"/>
      <c r="E13" s="14"/>
      <c r="F13" s="14"/>
      <c r="G13" s="14">
        <f>SUM(D13:F13)</f>
        <v>0</v>
      </c>
      <c r="H13" s="15">
        <f t="shared" si="0"/>
        <v>0</v>
      </c>
    </row>
    <row r="14" spans="1:8" ht="46" x14ac:dyDescent="0.35">
      <c r="A14" s="18" t="s">
        <v>28</v>
      </c>
      <c r="B14" s="16" t="s">
        <v>29</v>
      </c>
      <c r="C14" s="14">
        <v>2170000</v>
      </c>
      <c r="D14" s="14"/>
      <c r="E14" s="14">
        <v>1364336</v>
      </c>
      <c r="F14" s="14"/>
      <c r="G14" s="14">
        <v>1984414</v>
      </c>
      <c r="H14" s="15">
        <f t="shared" si="0"/>
        <v>-185586</v>
      </c>
    </row>
    <row r="15" spans="1:8" ht="34.5" x14ac:dyDescent="0.35">
      <c r="A15" s="18" t="s">
        <v>30</v>
      </c>
      <c r="B15" s="16" t="s">
        <v>31</v>
      </c>
      <c r="C15" s="14">
        <v>500000</v>
      </c>
      <c r="D15" s="14"/>
      <c r="E15" s="14"/>
      <c r="F15" s="14"/>
      <c r="G15" s="14">
        <f>SUM(D15:F15)</f>
        <v>0</v>
      </c>
      <c r="H15" s="15">
        <f t="shared" si="0"/>
        <v>-500000</v>
      </c>
    </row>
    <row r="16" spans="1:8" ht="34.5" x14ac:dyDescent="0.35">
      <c r="A16" s="18" t="s">
        <v>32</v>
      </c>
      <c r="B16" s="16" t="s">
        <v>33</v>
      </c>
      <c r="C16" s="15"/>
      <c r="D16" s="14"/>
      <c r="E16" s="15"/>
      <c r="F16" s="15"/>
      <c r="G16" s="14">
        <f>SUM(D16:F16)</f>
        <v>0</v>
      </c>
      <c r="H16" s="15">
        <f t="shared" si="0"/>
        <v>0</v>
      </c>
    </row>
    <row r="17" spans="1:8" ht="34.5" x14ac:dyDescent="0.35">
      <c r="A17" s="18" t="s">
        <v>34</v>
      </c>
      <c r="B17" s="16" t="s">
        <v>35</v>
      </c>
      <c r="C17" s="14">
        <v>480000</v>
      </c>
      <c r="D17" s="14"/>
      <c r="E17" s="14">
        <v>326240</v>
      </c>
      <c r="F17" s="14"/>
      <c r="G17" s="14">
        <v>177825</v>
      </c>
      <c r="H17" s="15">
        <f t="shared" si="0"/>
        <v>-302175</v>
      </c>
    </row>
    <row r="18" spans="1:8" ht="57.5" x14ac:dyDescent="0.35">
      <c r="A18" s="18" t="s">
        <v>36</v>
      </c>
      <c r="B18" s="16" t="s">
        <v>37</v>
      </c>
      <c r="C18" s="14">
        <v>198528</v>
      </c>
      <c r="D18" s="14"/>
      <c r="E18" s="14">
        <v>1816115</v>
      </c>
      <c r="F18" s="14">
        <v>14331</v>
      </c>
      <c r="G18" s="14">
        <v>698528</v>
      </c>
      <c r="H18" s="15">
        <f t="shared" si="0"/>
        <v>500000</v>
      </c>
    </row>
    <row r="19" spans="1:8" ht="46" x14ac:dyDescent="0.35">
      <c r="A19" s="19" t="s">
        <v>38</v>
      </c>
      <c r="B19" s="20" t="s">
        <v>39</v>
      </c>
      <c r="C19" s="15">
        <f>SUM(C6:C18)</f>
        <v>108020711</v>
      </c>
      <c r="D19" s="15">
        <f>SUM(D6:D18)</f>
        <v>18322559</v>
      </c>
      <c r="E19" s="15">
        <f>SUM(E6:E18)</f>
        <v>51820305</v>
      </c>
      <c r="F19" s="15">
        <f>SUM(F6:F18)</f>
        <v>27148601</v>
      </c>
      <c r="G19" s="15">
        <f>SUM(G6:G18)</f>
        <v>112374304</v>
      </c>
      <c r="H19" s="15">
        <f t="shared" si="0"/>
        <v>4353593</v>
      </c>
    </row>
    <row r="20" spans="1:8" ht="57.5" x14ac:dyDescent="0.35">
      <c r="A20" s="18" t="s">
        <v>40</v>
      </c>
      <c r="B20" s="16" t="s">
        <v>41</v>
      </c>
      <c r="C20" s="14">
        <v>5176188</v>
      </c>
      <c r="D20" s="14">
        <v>5232869</v>
      </c>
      <c r="E20" s="15"/>
      <c r="F20" s="15"/>
      <c r="G20" s="14">
        <v>5125351</v>
      </c>
      <c r="H20" s="15">
        <f t="shared" si="0"/>
        <v>-50837</v>
      </c>
    </row>
    <row r="21" spans="1:8" ht="138" x14ac:dyDescent="0.35">
      <c r="A21" s="18" t="s">
        <v>42</v>
      </c>
      <c r="B21" s="16" t="s">
        <v>43</v>
      </c>
      <c r="C21" s="14">
        <v>1929498</v>
      </c>
      <c r="D21" s="14">
        <v>504000</v>
      </c>
      <c r="E21" s="15">
        <v>3165000</v>
      </c>
      <c r="F21" s="15">
        <v>978264</v>
      </c>
      <c r="G21" s="14">
        <v>2321980</v>
      </c>
      <c r="H21" s="15">
        <f t="shared" si="0"/>
        <v>392482</v>
      </c>
    </row>
    <row r="22" spans="1:8" x14ac:dyDescent="0.35">
      <c r="A22" s="21" t="s">
        <v>44</v>
      </c>
      <c r="B22" s="16" t="s">
        <v>45</v>
      </c>
      <c r="C22" s="14">
        <v>900000</v>
      </c>
      <c r="D22" s="14">
        <v>917897</v>
      </c>
      <c r="E22" s="15">
        <v>616887</v>
      </c>
      <c r="F22" s="15">
        <v>2968</v>
      </c>
      <c r="G22" s="14">
        <v>1462455</v>
      </c>
      <c r="H22" s="15">
        <f t="shared" si="0"/>
        <v>562455</v>
      </c>
    </row>
    <row r="23" spans="1:8" ht="46" x14ac:dyDescent="0.35">
      <c r="A23" s="22" t="s">
        <v>46</v>
      </c>
      <c r="B23" s="20" t="s">
        <v>47</v>
      </c>
      <c r="C23" s="15">
        <f>SUM(C20:C22)</f>
        <v>8005686</v>
      </c>
      <c r="D23" s="15">
        <f>SUM(D20:D22)</f>
        <v>6654766</v>
      </c>
      <c r="E23" s="15">
        <f>SUM(E20:E22)</f>
        <v>3781887</v>
      </c>
      <c r="F23" s="15">
        <f>SUM(F20:F22)</f>
        <v>981232</v>
      </c>
      <c r="G23" s="15">
        <f>SUM(G20:G22)</f>
        <v>8909786</v>
      </c>
      <c r="H23" s="15">
        <f t="shared" si="0"/>
        <v>904100</v>
      </c>
    </row>
    <row r="24" spans="1:8" ht="34.5" x14ac:dyDescent="0.35">
      <c r="A24" s="19" t="s">
        <v>48</v>
      </c>
      <c r="B24" s="20" t="s">
        <v>49</v>
      </c>
      <c r="C24" s="15">
        <f>SUM(C23,C19)</f>
        <v>116026397</v>
      </c>
      <c r="D24" s="15">
        <f>SUM(D23,D19)</f>
        <v>24977325</v>
      </c>
      <c r="E24" s="15">
        <f>SUM(E23,E19)</f>
        <v>55602192</v>
      </c>
      <c r="F24" s="15">
        <f>SUM(F23,F19)</f>
        <v>28129833</v>
      </c>
      <c r="G24" s="15">
        <f>SUM(G23,G19)</f>
        <v>121284090</v>
      </c>
      <c r="H24" s="15">
        <f t="shared" si="0"/>
        <v>5257693</v>
      </c>
    </row>
    <row r="25" spans="1:8" ht="92" x14ac:dyDescent="0.35">
      <c r="A25" s="22" t="s">
        <v>50</v>
      </c>
      <c r="B25" s="20" t="s">
        <v>51</v>
      </c>
      <c r="C25" s="23">
        <v>20393285</v>
      </c>
      <c r="D25" s="14">
        <v>4606765</v>
      </c>
      <c r="E25" s="14">
        <v>10408370</v>
      </c>
      <c r="F25" s="14">
        <v>5616108</v>
      </c>
      <c r="G25" s="15">
        <v>20411410</v>
      </c>
      <c r="H25" s="15">
        <f t="shared" si="0"/>
        <v>18125</v>
      </c>
    </row>
    <row r="26" spans="1:8" ht="46" x14ac:dyDescent="0.35">
      <c r="A26" s="18" t="s">
        <v>52</v>
      </c>
      <c r="B26" s="16" t="s">
        <v>53</v>
      </c>
      <c r="C26" s="14">
        <v>815000</v>
      </c>
      <c r="D26" s="14">
        <v>331342</v>
      </c>
      <c r="E26" s="15">
        <v>208534</v>
      </c>
      <c r="F26" s="15">
        <v>187379</v>
      </c>
      <c r="G26" s="14">
        <v>617435</v>
      </c>
      <c r="H26" s="15">
        <f t="shared" si="0"/>
        <v>-197565</v>
      </c>
    </row>
    <row r="27" spans="1:8" ht="57.5" x14ac:dyDescent="0.35">
      <c r="A27" s="18" t="s">
        <v>54</v>
      </c>
      <c r="B27" s="16" t="s">
        <v>55</v>
      </c>
      <c r="C27" s="14">
        <v>12193077</v>
      </c>
      <c r="D27" s="14">
        <v>2774271</v>
      </c>
      <c r="E27" s="14">
        <v>927634</v>
      </c>
      <c r="F27" s="14">
        <v>10607647</v>
      </c>
      <c r="G27" s="14">
        <v>12903994</v>
      </c>
      <c r="H27" s="15">
        <f t="shared" si="0"/>
        <v>710917</v>
      </c>
    </row>
    <row r="28" spans="1:8" ht="23" x14ac:dyDescent="0.35">
      <c r="A28" s="18" t="s">
        <v>56</v>
      </c>
      <c r="B28" s="16" t="s">
        <v>57</v>
      </c>
      <c r="C28" s="15"/>
      <c r="D28" s="14"/>
      <c r="E28" s="14"/>
      <c r="F28" s="14"/>
      <c r="G28" s="14">
        <f>SUM(D28:F28)</f>
        <v>0</v>
      </c>
      <c r="H28" s="15">
        <f t="shared" si="0"/>
        <v>0</v>
      </c>
    </row>
    <row r="29" spans="1:8" ht="23" x14ac:dyDescent="0.35">
      <c r="A29" s="22" t="s">
        <v>58</v>
      </c>
      <c r="B29" s="20" t="s">
        <v>59</v>
      </c>
      <c r="C29" s="15">
        <f>SUM(C26:C28)</f>
        <v>13008077</v>
      </c>
      <c r="D29" s="15">
        <f>SUM(D26:D28)</f>
        <v>3105613</v>
      </c>
      <c r="E29" s="15">
        <f>SUM(E26:E28)</f>
        <v>1136168</v>
      </c>
      <c r="F29" s="15">
        <f>SUM(F26:F28)</f>
        <v>10795026</v>
      </c>
      <c r="G29" s="15">
        <f>SUM(G26:G28)</f>
        <v>13521429</v>
      </c>
      <c r="H29" s="15">
        <f t="shared" si="0"/>
        <v>513352</v>
      </c>
    </row>
    <row r="30" spans="1:8" ht="69" x14ac:dyDescent="0.35">
      <c r="A30" s="18" t="s">
        <v>60</v>
      </c>
      <c r="B30" s="16" t="s">
        <v>61</v>
      </c>
      <c r="C30" s="14">
        <v>801896</v>
      </c>
      <c r="D30" s="14">
        <v>83213</v>
      </c>
      <c r="E30" s="14">
        <v>384500</v>
      </c>
      <c r="F30" s="14">
        <v>33400</v>
      </c>
      <c r="G30" s="14">
        <v>524000</v>
      </c>
      <c r="H30" s="15">
        <f t="shared" si="0"/>
        <v>-277896</v>
      </c>
    </row>
    <row r="31" spans="1:8" ht="57.5" x14ac:dyDescent="0.35">
      <c r="A31" s="18" t="s">
        <v>62</v>
      </c>
      <c r="B31" s="16" t="s">
        <v>63</v>
      </c>
      <c r="C31" s="14">
        <v>1217628</v>
      </c>
      <c r="D31" s="14">
        <v>479755</v>
      </c>
      <c r="E31" s="14">
        <v>1080044</v>
      </c>
      <c r="F31" s="14">
        <v>150708</v>
      </c>
      <c r="G31" s="14">
        <v>1602164</v>
      </c>
      <c r="H31" s="15">
        <f t="shared" si="0"/>
        <v>384536</v>
      </c>
    </row>
    <row r="32" spans="1:8" ht="46" x14ac:dyDescent="0.35">
      <c r="A32" s="22" t="s">
        <v>64</v>
      </c>
      <c r="B32" s="20" t="s">
        <v>65</v>
      </c>
      <c r="C32" s="15">
        <f>SUM(C30:C31)</f>
        <v>2019524</v>
      </c>
      <c r="D32" s="15">
        <f>SUM(D30:D31)</f>
        <v>562968</v>
      </c>
      <c r="E32" s="15">
        <f>SUM(E30:E31)</f>
        <v>1464544</v>
      </c>
      <c r="F32" s="15">
        <f>SUM(F30:F31)</f>
        <v>184108</v>
      </c>
      <c r="G32" s="15">
        <f>SUM(G30:G31)</f>
        <v>2126164</v>
      </c>
      <c r="H32" s="15">
        <f t="shared" si="0"/>
        <v>106640</v>
      </c>
    </row>
    <row r="33" spans="1:8" ht="23" x14ac:dyDescent="0.35">
      <c r="A33" s="18" t="s">
        <v>66</v>
      </c>
      <c r="B33" s="16" t="s">
        <v>67</v>
      </c>
      <c r="C33" s="14">
        <v>8705000</v>
      </c>
      <c r="D33" s="14">
        <v>4630165</v>
      </c>
      <c r="E33" s="14"/>
      <c r="F33" s="14">
        <v>2631751</v>
      </c>
      <c r="G33" s="14">
        <v>7509487</v>
      </c>
      <c r="H33" s="15">
        <f t="shared" si="0"/>
        <v>-1195513</v>
      </c>
    </row>
    <row r="34" spans="1:8" ht="23" x14ac:dyDescent="0.35">
      <c r="A34" s="18" t="s">
        <v>68</v>
      </c>
      <c r="B34" s="16" t="s">
        <v>69</v>
      </c>
      <c r="C34" s="14">
        <v>1269305</v>
      </c>
      <c r="D34" s="14"/>
      <c r="E34" s="14"/>
      <c r="F34" s="14">
        <v>1343471</v>
      </c>
      <c r="G34" s="14">
        <v>1090518</v>
      </c>
      <c r="H34" s="15">
        <f t="shared" si="0"/>
        <v>-178787</v>
      </c>
    </row>
    <row r="35" spans="1:8" ht="34.5" x14ac:dyDescent="0.35">
      <c r="A35" s="18" t="s">
        <v>70</v>
      </c>
      <c r="B35" s="16" t="s">
        <v>71</v>
      </c>
      <c r="C35" s="15"/>
      <c r="D35" s="14"/>
      <c r="E35" s="14"/>
      <c r="F35" s="14"/>
      <c r="G35" s="14">
        <v>126337</v>
      </c>
      <c r="H35" s="15">
        <f t="shared" si="0"/>
        <v>126337</v>
      </c>
    </row>
    <row r="36" spans="1:8" ht="57.5" x14ac:dyDescent="0.35">
      <c r="A36" s="18" t="s">
        <v>72</v>
      </c>
      <c r="B36" s="16" t="s">
        <v>73</v>
      </c>
      <c r="C36" s="14">
        <v>1200000</v>
      </c>
      <c r="D36" s="14">
        <v>659788</v>
      </c>
      <c r="E36" s="14">
        <v>260000</v>
      </c>
      <c r="F36" s="14">
        <v>128750</v>
      </c>
      <c r="G36" s="14">
        <v>1287315</v>
      </c>
      <c r="H36" s="15">
        <f t="shared" si="0"/>
        <v>87315</v>
      </c>
    </row>
    <row r="37" spans="1:8" ht="46" x14ac:dyDescent="0.35">
      <c r="A37" s="24" t="s">
        <v>74</v>
      </c>
      <c r="B37" s="16" t="s">
        <v>75</v>
      </c>
      <c r="C37" s="14">
        <v>550000</v>
      </c>
      <c r="D37" s="14">
        <v>531362</v>
      </c>
      <c r="E37" s="14">
        <v>8640</v>
      </c>
      <c r="F37" s="15"/>
      <c r="G37" s="14">
        <v>567872</v>
      </c>
      <c r="H37" s="15">
        <f t="shared" si="0"/>
        <v>17872</v>
      </c>
    </row>
    <row r="38" spans="1:8" x14ac:dyDescent="0.35">
      <c r="A38" s="21" t="s">
        <v>76</v>
      </c>
      <c r="B38" s="16" t="s">
        <v>77</v>
      </c>
      <c r="C38" s="14">
        <v>2133000</v>
      </c>
      <c r="D38" s="14">
        <v>212760</v>
      </c>
      <c r="E38" s="14">
        <v>1300000</v>
      </c>
      <c r="F38" s="14">
        <v>111310</v>
      </c>
      <c r="G38" s="14">
        <v>2473639</v>
      </c>
      <c r="H38" s="15">
        <f t="shared" si="0"/>
        <v>340639</v>
      </c>
    </row>
    <row r="39" spans="1:8" ht="34.5" x14ac:dyDescent="0.35">
      <c r="A39" s="18" t="s">
        <v>78</v>
      </c>
      <c r="B39" s="16" t="s">
        <v>79</v>
      </c>
      <c r="C39" s="14">
        <v>4901000</v>
      </c>
      <c r="D39" s="14">
        <v>2873198</v>
      </c>
      <c r="E39" s="14">
        <v>950000</v>
      </c>
      <c r="F39" s="14">
        <v>527614</v>
      </c>
      <c r="G39" s="14">
        <v>5580345</v>
      </c>
      <c r="H39" s="15">
        <f t="shared" si="0"/>
        <v>679345</v>
      </c>
    </row>
    <row r="40" spans="1:8" ht="34.5" x14ac:dyDescent="0.35">
      <c r="A40" s="22" t="s">
        <v>80</v>
      </c>
      <c r="B40" s="20" t="s">
        <v>81</v>
      </c>
      <c r="C40" s="15">
        <f>SUM(C33:C39)</f>
        <v>18758305</v>
      </c>
      <c r="D40" s="15">
        <f>SUM(D33:D39)</f>
        <v>8907273</v>
      </c>
      <c r="E40" s="15">
        <f>SUM(E33:E39)</f>
        <v>2518640</v>
      </c>
      <c r="F40" s="15">
        <f>SUM(F33:F39)</f>
        <v>4742896</v>
      </c>
      <c r="G40" s="15">
        <f>SUM(G33:G39)</f>
        <v>18635513</v>
      </c>
      <c r="H40" s="15">
        <f t="shared" si="0"/>
        <v>-122792</v>
      </c>
    </row>
    <row r="41" spans="1:8" ht="34.5" x14ac:dyDescent="0.35">
      <c r="A41" s="18" t="s">
        <v>82</v>
      </c>
      <c r="B41" s="16" t="s">
        <v>83</v>
      </c>
      <c r="C41" s="14">
        <v>75000</v>
      </c>
      <c r="D41" s="14">
        <v>48732</v>
      </c>
      <c r="E41" s="14">
        <v>167920</v>
      </c>
      <c r="F41" s="14"/>
      <c r="G41" s="14">
        <v>75920</v>
      </c>
      <c r="H41" s="15">
        <f t="shared" si="0"/>
        <v>920</v>
      </c>
    </row>
    <row r="42" spans="1:8" ht="57.5" x14ac:dyDescent="0.35">
      <c r="A42" s="18" t="s">
        <v>84</v>
      </c>
      <c r="B42" s="16" t="s">
        <v>85</v>
      </c>
      <c r="C42" s="15"/>
      <c r="D42" s="14"/>
      <c r="E42" s="14"/>
      <c r="F42" s="14"/>
      <c r="G42" s="14">
        <v>214000</v>
      </c>
      <c r="H42" s="15">
        <f t="shared" si="0"/>
        <v>214000</v>
      </c>
    </row>
    <row r="43" spans="1:8" ht="80.5" x14ac:dyDescent="0.35">
      <c r="A43" s="22" t="s">
        <v>86</v>
      </c>
      <c r="B43" s="20" t="s">
        <v>87</v>
      </c>
      <c r="C43" s="15">
        <f>SUM(C41:C42)</f>
        <v>75000</v>
      </c>
      <c r="D43" s="15">
        <f>SUM(D41:D42)</f>
        <v>48732</v>
      </c>
      <c r="E43" s="15">
        <v>167960</v>
      </c>
      <c r="F43" s="15">
        <f>SUM(F41:F42)</f>
        <v>0</v>
      </c>
      <c r="G43" s="15">
        <f>SUM(G41:G42)</f>
        <v>289920</v>
      </c>
      <c r="H43" s="15">
        <f t="shared" si="0"/>
        <v>214920</v>
      </c>
    </row>
    <row r="44" spans="1:8" ht="103.5" x14ac:dyDescent="0.35">
      <c r="A44" s="18" t="s">
        <v>88</v>
      </c>
      <c r="B44" s="16" t="s">
        <v>89</v>
      </c>
      <c r="C44" s="14">
        <v>7003646</v>
      </c>
      <c r="D44" s="14">
        <v>2749264</v>
      </c>
      <c r="E44" s="14">
        <v>1037420</v>
      </c>
      <c r="F44" s="14">
        <v>3018465</v>
      </c>
      <c r="G44" s="14">
        <v>6573184</v>
      </c>
      <c r="H44" s="15">
        <f t="shared" si="0"/>
        <v>-430462</v>
      </c>
    </row>
    <row r="45" spans="1:8" ht="46" x14ac:dyDescent="0.35">
      <c r="A45" s="18" t="s">
        <v>90</v>
      </c>
      <c r="B45" s="16" t="s">
        <v>91</v>
      </c>
      <c r="C45" s="14">
        <v>1817200</v>
      </c>
      <c r="D45" s="14">
        <v>1731000</v>
      </c>
      <c r="E45" s="14"/>
      <c r="F45" s="14">
        <v>21000</v>
      </c>
      <c r="G45" s="14">
        <v>2283000</v>
      </c>
      <c r="H45" s="15">
        <f t="shared" si="0"/>
        <v>465800</v>
      </c>
    </row>
    <row r="46" spans="1:8" ht="23" x14ac:dyDescent="0.35">
      <c r="A46" s="18" t="s">
        <v>92</v>
      </c>
      <c r="B46" s="16" t="s">
        <v>93</v>
      </c>
      <c r="C46" s="15"/>
      <c r="D46" s="14"/>
      <c r="E46" s="15"/>
      <c r="F46" s="15"/>
      <c r="G46" s="14">
        <f>SUM(D46:F46)</f>
        <v>0</v>
      </c>
      <c r="H46" s="15">
        <f t="shared" si="0"/>
        <v>0</v>
      </c>
    </row>
    <row r="47" spans="1:8" ht="57.5" x14ac:dyDescent="0.35">
      <c r="A47" s="18" t="s">
        <v>94</v>
      </c>
      <c r="B47" s="16" t="s">
        <v>95</v>
      </c>
      <c r="C47" s="15"/>
      <c r="D47" s="14"/>
      <c r="E47" s="15"/>
      <c r="F47" s="15"/>
      <c r="G47" s="14">
        <f>SUM(D47:F47)</f>
        <v>0</v>
      </c>
      <c r="H47" s="15">
        <f t="shared" si="0"/>
        <v>0</v>
      </c>
    </row>
    <row r="48" spans="1:8" ht="34.5" x14ac:dyDescent="0.35">
      <c r="A48" s="18" t="s">
        <v>96</v>
      </c>
      <c r="B48" s="16" t="s">
        <v>97</v>
      </c>
      <c r="C48" s="15"/>
      <c r="D48" s="14">
        <v>10496</v>
      </c>
      <c r="E48" s="14">
        <v>1000</v>
      </c>
      <c r="F48" s="14">
        <v>8</v>
      </c>
      <c r="G48" s="14">
        <v>7401</v>
      </c>
      <c r="H48" s="15">
        <f t="shared" si="0"/>
        <v>7401</v>
      </c>
    </row>
    <row r="49" spans="1:8" ht="80.5" x14ac:dyDescent="0.35">
      <c r="A49" s="22" t="s">
        <v>98</v>
      </c>
      <c r="B49" s="20" t="s">
        <v>99</v>
      </c>
      <c r="C49" s="15">
        <f>SUM(C44:C48)</f>
        <v>8820846</v>
      </c>
      <c r="D49" s="15">
        <f>SUM(D44:D48)</f>
        <v>4490760</v>
      </c>
      <c r="E49" s="15">
        <f>SUM(E44:E48)</f>
        <v>1038420</v>
      </c>
      <c r="F49" s="15">
        <f>SUM(F44:F48)</f>
        <v>3039473</v>
      </c>
      <c r="G49" s="15">
        <f>SUM(G44:G48)</f>
        <v>8863585</v>
      </c>
      <c r="H49" s="15">
        <f t="shared" si="0"/>
        <v>42739</v>
      </c>
    </row>
    <row r="50" spans="1:8" ht="23" x14ac:dyDescent="0.35">
      <c r="A50" s="22" t="s">
        <v>100</v>
      </c>
      <c r="B50" s="20" t="s">
        <v>101</v>
      </c>
      <c r="C50" s="15">
        <f>SUM(C29+C32+C40+C43+C49)</f>
        <v>42681752</v>
      </c>
      <c r="D50" s="15">
        <f>SUM(D29+D32+D40+D43+D49)</f>
        <v>17115346</v>
      </c>
      <c r="E50" s="15">
        <f>SUM(E29+E32+E40+E43+E49)</f>
        <v>6325732</v>
      </c>
      <c r="F50" s="15">
        <f>SUM(F29+F32+F40+F43+F49)</f>
        <v>18761503</v>
      </c>
      <c r="G50" s="15">
        <f>SUM(G29+G32+G40+G43+G49)</f>
        <v>43436611</v>
      </c>
      <c r="H50" s="15">
        <f t="shared" si="0"/>
        <v>754859</v>
      </c>
    </row>
    <row r="51" spans="1:8" ht="46" x14ac:dyDescent="0.35">
      <c r="A51" s="25" t="s">
        <v>102</v>
      </c>
      <c r="B51" s="16" t="s">
        <v>103</v>
      </c>
      <c r="C51" s="15"/>
      <c r="D51" s="14"/>
      <c r="E51" s="14"/>
      <c r="F51" s="14"/>
      <c r="G51" s="14">
        <f t="shared" ref="G51:G57" si="1">SUM(D51:F51)</f>
        <v>0</v>
      </c>
      <c r="H51" s="15">
        <f t="shared" si="0"/>
        <v>0</v>
      </c>
    </row>
    <row r="52" spans="1:8" ht="34.5" x14ac:dyDescent="0.35">
      <c r="A52" s="25" t="s">
        <v>104</v>
      </c>
      <c r="B52" s="16" t="s">
        <v>105</v>
      </c>
      <c r="C52" s="15"/>
      <c r="D52" s="14"/>
      <c r="E52" s="14"/>
      <c r="F52" s="14"/>
      <c r="G52" s="14">
        <f t="shared" si="1"/>
        <v>0</v>
      </c>
      <c r="H52" s="15">
        <f t="shared" si="0"/>
        <v>0</v>
      </c>
    </row>
    <row r="53" spans="1:8" ht="57.5" x14ac:dyDescent="0.35">
      <c r="A53" s="26" t="s">
        <v>106</v>
      </c>
      <c r="B53" s="16" t="s">
        <v>107</v>
      </c>
      <c r="C53" s="15"/>
      <c r="D53" s="14"/>
      <c r="E53" s="14"/>
      <c r="F53" s="14"/>
      <c r="G53" s="14">
        <f t="shared" si="1"/>
        <v>0</v>
      </c>
      <c r="H53" s="15">
        <f t="shared" si="0"/>
        <v>0</v>
      </c>
    </row>
    <row r="54" spans="1:8" ht="92" x14ac:dyDescent="0.35">
      <c r="A54" s="26" t="s">
        <v>108</v>
      </c>
      <c r="B54" s="16" t="s">
        <v>109</v>
      </c>
      <c r="C54" s="15"/>
      <c r="D54" s="14"/>
      <c r="E54" s="14"/>
      <c r="F54" s="14"/>
      <c r="G54" s="14">
        <f t="shared" si="1"/>
        <v>0</v>
      </c>
      <c r="H54" s="15">
        <f t="shared" si="0"/>
        <v>0</v>
      </c>
    </row>
    <row r="55" spans="1:8" ht="92" x14ac:dyDescent="0.35">
      <c r="A55" s="26" t="s">
        <v>110</v>
      </c>
      <c r="B55" s="16" t="s">
        <v>111</v>
      </c>
      <c r="C55" s="15"/>
      <c r="D55" s="14"/>
      <c r="E55" s="14"/>
      <c r="F55" s="14"/>
      <c r="G55" s="14">
        <f t="shared" si="1"/>
        <v>0</v>
      </c>
      <c r="H55" s="15">
        <f t="shared" si="0"/>
        <v>0</v>
      </c>
    </row>
    <row r="56" spans="1:8" ht="57.5" x14ac:dyDescent="0.35">
      <c r="A56" s="25" t="s">
        <v>112</v>
      </c>
      <c r="B56" s="16" t="s">
        <v>113</v>
      </c>
      <c r="C56" s="15"/>
      <c r="D56" s="14"/>
      <c r="E56" s="14"/>
      <c r="F56" s="14"/>
      <c r="G56" s="14">
        <f t="shared" si="1"/>
        <v>0</v>
      </c>
      <c r="H56" s="15">
        <f t="shared" si="0"/>
        <v>0</v>
      </c>
    </row>
    <row r="57" spans="1:8" ht="57.5" x14ac:dyDescent="0.35">
      <c r="A57" s="25" t="s">
        <v>114</v>
      </c>
      <c r="B57" s="16" t="s">
        <v>115</v>
      </c>
      <c r="C57" s="15"/>
      <c r="D57" s="14"/>
      <c r="E57" s="14"/>
      <c r="F57" s="14"/>
      <c r="G57" s="14">
        <f t="shared" si="1"/>
        <v>0</v>
      </c>
      <c r="H57" s="15">
        <f t="shared" si="0"/>
        <v>0</v>
      </c>
    </row>
    <row r="58" spans="1:8" ht="57.5" x14ac:dyDescent="0.35">
      <c r="A58" s="25" t="s">
        <v>116</v>
      </c>
      <c r="B58" s="16" t="s">
        <v>117</v>
      </c>
      <c r="C58" s="14">
        <v>4500000</v>
      </c>
      <c r="D58" s="14">
        <v>4621721</v>
      </c>
      <c r="E58" s="14"/>
      <c r="F58" s="14"/>
      <c r="G58" s="14">
        <v>4886624</v>
      </c>
      <c r="H58" s="15">
        <f t="shared" si="0"/>
        <v>386624</v>
      </c>
    </row>
    <row r="59" spans="1:8" ht="46" x14ac:dyDescent="0.35">
      <c r="A59" s="27" t="s">
        <v>118</v>
      </c>
      <c r="B59" s="20" t="s">
        <v>119</v>
      </c>
      <c r="C59" s="15">
        <f>SUM(C51:C58)</f>
        <v>4500000</v>
      </c>
      <c r="D59" s="15">
        <f>SUM(D51:D58)</f>
        <v>4621721</v>
      </c>
      <c r="E59" s="14"/>
      <c r="F59" s="14"/>
      <c r="G59" s="15">
        <f>SUM(G51:G58)</f>
        <v>4886624</v>
      </c>
      <c r="H59" s="15">
        <f t="shared" si="0"/>
        <v>386624</v>
      </c>
    </row>
    <row r="60" spans="1:8" ht="46" x14ac:dyDescent="0.35">
      <c r="A60" s="28" t="s">
        <v>120</v>
      </c>
      <c r="B60" s="16" t="s">
        <v>121</v>
      </c>
      <c r="C60" s="15"/>
      <c r="D60" s="14"/>
      <c r="E60" s="14"/>
      <c r="F60" s="14"/>
      <c r="G60" s="14">
        <f>SUM(D60:F60)</f>
        <v>0</v>
      </c>
      <c r="H60" s="15">
        <f t="shared" si="0"/>
        <v>0</v>
      </c>
    </row>
    <row r="61" spans="1:8" ht="46" x14ac:dyDescent="0.35">
      <c r="A61" s="28" t="s">
        <v>122</v>
      </c>
      <c r="B61" s="16" t="s">
        <v>123</v>
      </c>
      <c r="C61" s="15"/>
      <c r="D61" s="14">
        <v>322835</v>
      </c>
      <c r="E61" s="14"/>
      <c r="F61" s="14"/>
      <c r="G61" s="14"/>
      <c r="H61" s="15">
        <f t="shared" si="0"/>
        <v>0</v>
      </c>
    </row>
    <row r="62" spans="1:8" ht="92" x14ac:dyDescent="0.35">
      <c r="A62" s="28" t="s">
        <v>124</v>
      </c>
      <c r="B62" s="16" t="s">
        <v>125</v>
      </c>
      <c r="C62" s="14">
        <v>421182</v>
      </c>
      <c r="D62" s="14"/>
      <c r="E62" s="14"/>
      <c r="F62" s="14"/>
      <c r="G62" s="14">
        <v>421182</v>
      </c>
      <c r="H62" s="15"/>
    </row>
    <row r="63" spans="1:8" ht="138" x14ac:dyDescent="0.35">
      <c r="A63" s="28" t="s">
        <v>126</v>
      </c>
      <c r="B63" s="16" t="s">
        <v>127</v>
      </c>
      <c r="C63" s="15"/>
      <c r="D63" s="14"/>
      <c r="E63" s="14"/>
      <c r="F63" s="14"/>
      <c r="G63" s="14">
        <f>SUM(D63:F63)</f>
        <v>0</v>
      </c>
      <c r="H63" s="15">
        <f t="shared" si="0"/>
        <v>0</v>
      </c>
    </row>
    <row r="64" spans="1:8" ht="138" x14ac:dyDescent="0.35">
      <c r="A64" s="28" t="s">
        <v>128</v>
      </c>
      <c r="B64" s="16" t="s">
        <v>129</v>
      </c>
      <c r="C64" s="15"/>
      <c r="D64" s="14"/>
      <c r="E64" s="14"/>
      <c r="F64" s="14"/>
      <c r="G64" s="14">
        <f>SUM(D64:F64)</f>
        <v>0</v>
      </c>
      <c r="H64" s="15">
        <f t="shared" si="0"/>
        <v>0</v>
      </c>
    </row>
    <row r="65" spans="1:8" ht="149.5" x14ac:dyDescent="0.35">
      <c r="A65" s="28" t="s">
        <v>130</v>
      </c>
      <c r="B65" s="16" t="s">
        <v>131</v>
      </c>
      <c r="C65" s="15"/>
      <c r="D65" s="14"/>
      <c r="E65" s="14"/>
      <c r="F65" s="14"/>
      <c r="G65" s="14">
        <f>SUM(D65:F65)</f>
        <v>0</v>
      </c>
      <c r="H65" s="15">
        <f t="shared" si="0"/>
        <v>0</v>
      </c>
    </row>
    <row r="66" spans="1:8" ht="92" x14ac:dyDescent="0.35">
      <c r="A66" s="28" t="s">
        <v>132</v>
      </c>
      <c r="B66" s="16" t="s">
        <v>133</v>
      </c>
      <c r="C66" s="15">
        <v>856225</v>
      </c>
      <c r="D66" s="14">
        <v>669157</v>
      </c>
      <c r="E66" s="14">
        <v>11589</v>
      </c>
      <c r="F66" s="14"/>
      <c r="G66" s="15">
        <v>589989</v>
      </c>
      <c r="H66" s="15">
        <f t="shared" si="0"/>
        <v>-266236</v>
      </c>
    </row>
    <row r="67" spans="1:8" ht="138" x14ac:dyDescent="0.35">
      <c r="A67" s="28" t="s">
        <v>134</v>
      </c>
      <c r="B67" s="16" t="s">
        <v>135</v>
      </c>
      <c r="C67" s="15"/>
      <c r="D67" s="14"/>
      <c r="E67" s="14"/>
      <c r="F67" s="14"/>
      <c r="G67" s="14">
        <f>SUM(D67:F67)</f>
        <v>0</v>
      </c>
      <c r="H67" s="15">
        <f t="shared" si="0"/>
        <v>0</v>
      </c>
    </row>
    <row r="68" spans="1:8" ht="138" x14ac:dyDescent="0.35">
      <c r="A68" s="28" t="s">
        <v>136</v>
      </c>
      <c r="B68" s="16" t="s">
        <v>137</v>
      </c>
      <c r="C68" s="15"/>
      <c r="D68" s="14"/>
      <c r="E68" s="14"/>
      <c r="F68" s="14"/>
      <c r="G68" s="14">
        <f>SUM(D68:F68)</f>
        <v>0</v>
      </c>
      <c r="H68" s="15">
        <f t="shared" si="0"/>
        <v>0</v>
      </c>
    </row>
    <row r="69" spans="1:8" ht="46" x14ac:dyDescent="0.35">
      <c r="A69" s="28" t="s">
        <v>138</v>
      </c>
      <c r="B69" s="16" t="s">
        <v>139</v>
      </c>
      <c r="C69" s="15"/>
      <c r="D69" s="14"/>
      <c r="E69" s="14"/>
      <c r="F69" s="14"/>
      <c r="G69" s="14">
        <f>SUM(D69:F69)</f>
        <v>0</v>
      </c>
      <c r="H69" s="15">
        <f t="shared" si="0"/>
        <v>0</v>
      </c>
    </row>
    <row r="70" spans="1:8" x14ac:dyDescent="0.35">
      <c r="A70" s="29" t="s">
        <v>140</v>
      </c>
      <c r="B70" s="16" t="s">
        <v>141</v>
      </c>
      <c r="C70" s="15"/>
      <c r="D70" s="30"/>
      <c r="E70" s="14"/>
      <c r="F70" s="14"/>
      <c r="G70" s="14">
        <f>SUM(D70:F70)</f>
        <v>0</v>
      </c>
      <c r="H70" s="15">
        <f t="shared" si="0"/>
        <v>0</v>
      </c>
    </row>
    <row r="71" spans="1:8" ht="92" x14ac:dyDescent="0.35">
      <c r="A71" s="28" t="s">
        <v>142</v>
      </c>
      <c r="B71" s="16" t="s">
        <v>143</v>
      </c>
      <c r="C71" s="14">
        <v>2055000</v>
      </c>
      <c r="D71" s="30">
        <v>3297392</v>
      </c>
      <c r="E71" s="14">
        <v>57384</v>
      </c>
      <c r="F71" s="14"/>
      <c r="G71" s="14">
        <v>1588250</v>
      </c>
      <c r="H71" s="15">
        <f t="shared" si="0"/>
        <v>-466750</v>
      </c>
    </row>
    <row r="72" spans="1:8" x14ac:dyDescent="0.35">
      <c r="A72" s="29" t="s">
        <v>144</v>
      </c>
      <c r="B72" s="16" t="s">
        <v>145</v>
      </c>
      <c r="C72" s="14">
        <v>2740794</v>
      </c>
      <c r="D72" s="14">
        <v>46416592</v>
      </c>
      <c r="E72" s="14"/>
      <c r="F72" s="14"/>
      <c r="G72" s="14">
        <v>4205882</v>
      </c>
      <c r="H72" s="15">
        <f t="shared" ref="H72:H123" si="2">SUM(G72-C72)</f>
        <v>1465088</v>
      </c>
    </row>
    <row r="73" spans="1:8" x14ac:dyDescent="0.35">
      <c r="A73" s="29" t="s">
        <v>146</v>
      </c>
      <c r="B73" s="16" t="s">
        <v>145</v>
      </c>
      <c r="C73" s="14">
        <v>7302500</v>
      </c>
      <c r="D73" s="14"/>
      <c r="E73" s="14"/>
      <c r="F73" s="14"/>
      <c r="G73" s="14">
        <v>93842682</v>
      </c>
      <c r="H73" s="15">
        <f t="shared" si="2"/>
        <v>86540182</v>
      </c>
    </row>
    <row r="74" spans="1:8" ht="46" x14ac:dyDescent="0.35">
      <c r="A74" s="27" t="s">
        <v>147</v>
      </c>
      <c r="B74" s="20" t="s">
        <v>148</v>
      </c>
      <c r="C74" s="15">
        <f>SUM(C60:C73)</f>
        <v>13375701</v>
      </c>
      <c r="D74" s="15">
        <f>SUM(D60:D73)</f>
        <v>50705976</v>
      </c>
      <c r="E74" s="15">
        <f>SUM(E60:E73)</f>
        <v>68973</v>
      </c>
      <c r="F74" s="15">
        <f>SUM(F60:F73)</f>
        <v>0</v>
      </c>
      <c r="G74" s="15">
        <f>SUM(G60:G73)</f>
        <v>100647985</v>
      </c>
      <c r="H74" s="15">
        <f t="shared" si="2"/>
        <v>87272284</v>
      </c>
    </row>
    <row r="75" spans="1:8" x14ac:dyDescent="0.35">
      <c r="A75" s="31" t="s">
        <v>149</v>
      </c>
      <c r="B75" s="20"/>
      <c r="C75" s="15"/>
      <c r="D75" s="14"/>
      <c r="E75" s="14"/>
      <c r="F75" s="14"/>
      <c r="G75" s="14"/>
      <c r="H75" s="15">
        <f t="shared" si="2"/>
        <v>0</v>
      </c>
    </row>
    <row r="76" spans="1:8" x14ac:dyDescent="0.35">
      <c r="A76" s="32" t="s">
        <v>150</v>
      </c>
      <c r="B76" s="16" t="s">
        <v>151</v>
      </c>
      <c r="C76" s="15"/>
      <c r="D76" s="14"/>
      <c r="E76" s="14"/>
      <c r="F76" s="14"/>
      <c r="G76" s="14">
        <f t="shared" ref="G76:G121" si="3">SUM(D76:F76)</f>
        <v>0</v>
      </c>
      <c r="H76" s="15">
        <f t="shared" si="2"/>
        <v>0</v>
      </c>
    </row>
    <row r="77" spans="1:8" x14ac:dyDescent="0.35">
      <c r="A77" s="32" t="s">
        <v>152</v>
      </c>
      <c r="B77" s="16" t="s">
        <v>153</v>
      </c>
      <c r="C77" s="14">
        <v>1401600</v>
      </c>
      <c r="D77" s="14">
        <v>5761580</v>
      </c>
      <c r="E77" s="14"/>
      <c r="F77" s="14"/>
      <c r="G77" s="14">
        <v>1709541</v>
      </c>
      <c r="H77" s="15">
        <f t="shared" si="2"/>
        <v>307941</v>
      </c>
    </row>
    <row r="78" spans="1:8" x14ac:dyDescent="0.35">
      <c r="A78" s="32" t="s">
        <v>154</v>
      </c>
      <c r="B78" s="16" t="s">
        <v>155</v>
      </c>
      <c r="C78" s="14">
        <v>150000</v>
      </c>
      <c r="D78" s="14"/>
      <c r="E78" s="14"/>
      <c r="F78" s="14"/>
      <c r="G78" s="14">
        <v>266601</v>
      </c>
      <c r="H78" s="15">
        <f t="shared" si="2"/>
        <v>116601</v>
      </c>
    </row>
    <row r="79" spans="1:8" x14ac:dyDescent="0.35">
      <c r="A79" s="32" t="s">
        <v>156</v>
      </c>
      <c r="B79" s="16" t="s">
        <v>157</v>
      </c>
      <c r="C79" s="14">
        <v>12056727</v>
      </c>
      <c r="D79" s="14">
        <v>3157715</v>
      </c>
      <c r="E79" s="14"/>
      <c r="F79" s="14">
        <v>6528</v>
      </c>
      <c r="G79" s="14">
        <v>13089154</v>
      </c>
      <c r="H79" s="15">
        <f t="shared" si="2"/>
        <v>1032427</v>
      </c>
    </row>
    <row r="80" spans="1:8" x14ac:dyDescent="0.35">
      <c r="A80" s="21" t="s">
        <v>158</v>
      </c>
      <c r="B80" s="16" t="s">
        <v>159</v>
      </c>
      <c r="C80" s="15"/>
      <c r="D80" s="14"/>
      <c r="E80" s="14"/>
      <c r="F80" s="14"/>
      <c r="G80" s="14">
        <f t="shared" si="3"/>
        <v>0</v>
      </c>
      <c r="H80" s="15">
        <f t="shared" si="2"/>
        <v>0</v>
      </c>
    </row>
    <row r="81" spans="1:8" x14ac:dyDescent="0.35">
      <c r="A81" s="21" t="s">
        <v>160</v>
      </c>
      <c r="B81" s="16" t="s">
        <v>161</v>
      </c>
      <c r="C81" s="15"/>
      <c r="D81" s="14"/>
      <c r="E81" s="14"/>
      <c r="F81" s="14"/>
      <c r="G81" s="14">
        <f t="shared" si="3"/>
        <v>0</v>
      </c>
      <c r="H81" s="15">
        <f t="shared" si="2"/>
        <v>0</v>
      </c>
    </row>
    <row r="82" spans="1:8" x14ac:dyDescent="0.35">
      <c r="A82" s="21" t="s">
        <v>162</v>
      </c>
      <c r="B82" s="16" t="s">
        <v>163</v>
      </c>
      <c r="C82" s="14">
        <v>3674248</v>
      </c>
      <c r="D82" s="14">
        <v>1058209</v>
      </c>
      <c r="E82" s="14"/>
      <c r="F82" s="14">
        <v>1762</v>
      </c>
      <c r="G82" s="14">
        <v>4067632</v>
      </c>
      <c r="H82" s="15">
        <f t="shared" si="2"/>
        <v>393384</v>
      </c>
    </row>
    <row r="83" spans="1:8" x14ac:dyDescent="0.35">
      <c r="A83" s="33" t="s">
        <v>164</v>
      </c>
      <c r="B83" s="20" t="s">
        <v>165</v>
      </c>
      <c r="C83" s="15">
        <f>SUM(C76:C82)</f>
        <v>17282575</v>
      </c>
      <c r="D83" s="15">
        <f>SUM(D76:D82)</f>
        <v>9977504</v>
      </c>
      <c r="E83" s="15">
        <f>SUM(E76:E82)</f>
        <v>0</v>
      </c>
      <c r="F83" s="15">
        <f>SUM(F76:F82)</f>
        <v>8290</v>
      </c>
      <c r="G83" s="15">
        <f>SUM(G76:G82)</f>
        <v>19132928</v>
      </c>
      <c r="H83" s="15">
        <f t="shared" si="2"/>
        <v>1850353</v>
      </c>
    </row>
    <row r="84" spans="1:8" ht="34.5" x14ac:dyDescent="0.35">
      <c r="A84" s="25" t="s">
        <v>166</v>
      </c>
      <c r="B84" s="16" t="s">
        <v>167</v>
      </c>
      <c r="C84" s="14">
        <v>17450946</v>
      </c>
      <c r="D84" s="14">
        <v>812000</v>
      </c>
      <c r="E84" s="14"/>
      <c r="F84" s="14"/>
      <c r="G84" s="14">
        <v>27622054</v>
      </c>
      <c r="H84" s="15">
        <f t="shared" si="2"/>
        <v>10171108</v>
      </c>
    </row>
    <row r="85" spans="1:8" ht="46" x14ac:dyDescent="0.35">
      <c r="A85" s="25" t="s">
        <v>168</v>
      </c>
      <c r="B85" s="16" t="s">
        <v>169</v>
      </c>
      <c r="C85" s="15"/>
      <c r="D85" s="14"/>
      <c r="E85" s="14"/>
      <c r="F85" s="14"/>
      <c r="G85" s="14">
        <f t="shared" si="3"/>
        <v>0</v>
      </c>
      <c r="H85" s="15">
        <f t="shared" si="2"/>
        <v>0</v>
      </c>
    </row>
    <row r="86" spans="1:8" ht="46" x14ac:dyDescent="0.35">
      <c r="A86" s="25" t="s">
        <v>170</v>
      </c>
      <c r="B86" s="16" t="s">
        <v>171</v>
      </c>
      <c r="C86" s="15"/>
      <c r="D86" s="14"/>
      <c r="E86" s="14"/>
      <c r="F86" s="14"/>
      <c r="G86" s="14">
        <f t="shared" si="3"/>
        <v>0</v>
      </c>
      <c r="H86" s="15">
        <f t="shared" si="2"/>
        <v>0</v>
      </c>
    </row>
    <row r="87" spans="1:8" ht="103.5" x14ac:dyDescent="0.35">
      <c r="A87" s="25" t="s">
        <v>172</v>
      </c>
      <c r="B87" s="16" t="s">
        <v>173</v>
      </c>
      <c r="C87" s="14">
        <v>4711756</v>
      </c>
      <c r="D87" s="14">
        <v>219240</v>
      </c>
      <c r="E87" s="14"/>
      <c r="F87" s="14"/>
      <c r="G87" s="14">
        <v>5220868</v>
      </c>
      <c r="H87" s="15">
        <f t="shared" si="2"/>
        <v>509112</v>
      </c>
    </row>
    <row r="88" spans="1:8" ht="23" x14ac:dyDescent="0.35">
      <c r="A88" s="27" t="s">
        <v>174</v>
      </c>
      <c r="B88" s="20" t="s">
        <v>175</v>
      </c>
      <c r="C88" s="15">
        <f>SUM(C84:C87)</f>
        <v>22162702</v>
      </c>
      <c r="D88" s="15">
        <f>SUM(D84:D87)</f>
        <v>1031240</v>
      </c>
      <c r="E88" s="15">
        <f>SUM(E84:E87)</f>
        <v>0</v>
      </c>
      <c r="F88" s="15">
        <f>SUM(F84:F87)</f>
        <v>0</v>
      </c>
      <c r="G88" s="15">
        <f>SUM(G84:G87)</f>
        <v>32842922</v>
      </c>
      <c r="H88" s="15">
        <f t="shared" si="2"/>
        <v>10680220</v>
      </c>
    </row>
    <row r="89" spans="1:8" ht="138" x14ac:dyDescent="0.35">
      <c r="A89" s="25" t="s">
        <v>176</v>
      </c>
      <c r="B89" s="16" t="s">
        <v>177</v>
      </c>
      <c r="C89" s="15"/>
      <c r="D89" s="14"/>
      <c r="E89" s="14"/>
      <c r="F89" s="14"/>
      <c r="G89" s="14">
        <f t="shared" si="3"/>
        <v>0</v>
      </c>
      <c r="H89" s="15">
        <f t="shared" si="2"/>
        <v>0</v>
      </c>
    </row>
    <row r="90" spans="1:8" ht="138" x14ac:dyDescent="0.35">
      <c r="A90" s="25" t="s">
        <v>178</v>
      </c>
      <c r="B90" s="16" t="s">
        <v>179</v>
      </c>
      <c r="C90" s="15"/>
      <c r="D90" s="14"/>
      <c r="E90" s="14"/>
      <c r="F90" s="14"/>
      <c r="G90" s="14">
        <f t="shared" si="3"/>
        <v>0</v>
      </c>
      <c r="H90" s="15">
        <f t="shared" si="2"/>
        <v>0</v>
      </c>
    </row>
    <row r="91" spans="1:8" ht="149.5" x14ac:dyDescent="0.35">
      <c r="A91" s="25" t="s">
        <v>180</v>
      </c>
      <c r="B91" s="16" t="s">
        <v>181</v>
      </c>
      <c r="C91" s="15"/>
      <c r="D91" s="14"/>
      <c r="E91" s="14"/>
      <c r="F91" s="14"/>
      <c r="G91" s="14">
        <f t="shared" si="3"/>
        <v>0</v>
      </c>
      <c r="H91" s="15">
        <f t="shared" si="2"/>
        <v>0</v>
      </c>
    </row>
    <row r="92" spans="1:8" ht="92" x14ac:dyDescent="0.35">
      <c r="A92" s="25" t="s">
        <v>182</v>
      </c>
      <c r="B92" s="16" t="s">
        <v>183</v>
      </c>
      <c r="C92" s="15"/>
      <c r="D92" s="14">
        <v>131450</v>
      </c>
      <c r="E92" s="14"/>
      <c r="F92" s="14"/>
      <c r="G92" s="14"/>
      <c r="H92" s="15">
        <f t="shared" si="2"/>
        <v>0</v>
      </c>
    </row>
    <row r="93" spans="1:8" ht="138" x14ac:dyDescent="0.35">
      <c r="A93" s="25" t="s">
        <v>184</v>
      </c>
      <c r="B93" s="16" t="s">
        <v>185</v>
      </c>
      <c r="C93" s="15"/>
      <c r="D93" s="14"/>
      <c r="E93" s="14"/>
      <c r="F93" s="14"/>
      <c r="G93" s="14">
        <f t="shared" si="3"/>
        <v>0</v>
      </c>
      <c r="H93" s="15">
        <f t="shared" si="2"/>
        <v>0</v>
      </c>
    </row>
    <row r="94" spans="1:8" ht="138" x14ac:dyDescent="0.35">
      <c r="A94" s="25" t="s">
        <v>186</v>
      </c>
      <c r="B94" s="16" t="s">
        <v>187</v>
      </c>
      <c r="C94" s="15"/>
      <c r="D94" s="14"/>
      <c r="E94" s="14"/>
      <c r="F94" s="14"/>
      <c r="G94" s="14">
        <f t="shared" si="3"/>
        <v>0</v>
      </c>
      <c r="H94" s="15">
        <f t="shared" si="2"/>
        <v>0</v>
      </c>
    </row>
    <row r="95" spans="1:8" ht="23" x14ac:dyDescent="0.35">
      <c r="A95" s="25" t="s">
        <v>188</v>
      </c>
      <c r="B95" s="16" t="s">
        <v>189</v>
      </c>
      <c r="C95" s="15"/>
      <c r="D95" s="14"/>
      <c r="E95" s="14"/>
      <c r="F95" s="14"/>
      <c r="G95" s="14">
        <f t="shared" si="3"/>
        <v>0</v>
      </c>
      <c r="H95" s="15">
        <f t="shared" si="2"/>
        <v>0</v>
      </c>
    </row>
    <row r="96" spans="1:8" ht="92" x14ac:dyDescent="0.35">
      <c r="A96" s="25" t="s">
        <v>190</v>
      </c>
      <c r="B96" s="16" t="s">
        <v>191</v>
      </c>
      <c r="C96" s="15"/>
      <c r="D96" s="14">
        <v>2239548</v>
      </c>
      <c r="E96" s="15"/>
      <c r="F96" s="15"/>
      <c r="G96" s="14"/>
      <c r="H96" s="15">
        <f t="shared" si="2"/>
        <v>0</v>
      </c>
    </row>
    <row r="97" spans="1:8" ht="46" x14ac:dyDescent="0.35">
      <c r="A97" s="27" t="s">
        <v>192</v>
      </c>
      <c r="B97" s="20" t="s">
        <v>193</v>
      </c>
      <c r="C97" s="15"/>
      <c r="D97" s="14">
        <f>SUM(D89:D96)</f>
        <v>2370998</v>
      </c>
      <c r="E97" s="14">
        <f>SUM(E89:E96)</f>
        <v>0</v>
      </c>
      <c r="F97" s="14">
        <f>SUM(F89:F96)</f>
        <v>0</v>
      </c>
      <c r="G97" s="15"/>
      <c r="H97" s="15">
        <f t="shared" si="2"/>
        <v>0</v>
      </c>
    </row>
    <row r="98" spans="1:8" x14ac:dyDescent="0.35">
      <c r="A98" s="31" t="s">
        <v>194</v>
      </c>
      <c r="B98" s="20"/>
      <c r="C98" s="15"/>
      <c r="D98" s="14"/>
      <c r="E98" s="34"/>
      <c r="F98" s="34"/>
      <c r="G98" s="14">
        <f t="shared" si="3"/>
        <v>0</v>
      </c>
      <c r="H98" s="15">
        <f t="shared" si="2"/>
        <v>0</v>
      </c>
    </row>
    <row r="99" spans="1:8" x14ac:dyDescent="0.35">
      <c r="A99" s="35" t="s">
        <v>195</v>
      </c>
      <c r="B99" s="36" t="s">
        <v>196</v>
      </c>
      <c r="C99" s="15">
        <f>SUM(C24+C25+C50+C59+C74+C83+C88+C97)</f>
        <v>236422412</v>
      </c>
      <c r="D99" s="15">
        <f>SUM(D24+D25+D50+D59+D74+D83+D88+D97)</f>
        <v>115406875</v>
      </c>
      <c r="E99" s="15">
        <f>SUM(E24+E25+E50+E59+E74+E83+E88+E97)</f>
        <v>72405267</v>
      </c>
      <c r="F99" s="15">
        <f>SUM(F24+F25+F50+F59+F74+F83+F88+F97)</f>
        <v>52515734</v>
      </c>
      <c r="G99" s="15">
        <f>SUM(G24+G25+G50+G59+G74+G83+G88+G97)</f>
        <v>342642570</v>
      </c>
      <c r="H99" s="15">
        <f t="shared" si="2"/>
        <v>106220158</v>
      </c>
    </row>
    <row r="100" spans="1:8" ht="80.5" x14ac:dyDescent="0.35">
      <c r="A100" s="25" t="s">
        <v>197</v>
      </c>
      <c r="B100" s="18" t="s">
        <v>198</v>
      </c>
      <c r="C100" s="37"/>
      <c r="D100" s="14"/>
      <c r="E100" s="37"/>
      <c r="F100" s="37"/>
      <c r="G100" s="14">
        <f t="shared" si="3"/>
        <v>0</v>
      </c>
      <c r="H100" s="15">
        <f t="shared" si="2"/>
        <v>0</v>
      </c>
    </row>
    <row r="101" spans="1:8" ht="115" x14ac:dyDescent="0.35">
      <c r="A101" s="25" t="s">
        <v>199</v>
      </c>
      <c r="B101" s="18" t="s">
        <v>200</v>
      </c>
      <c r="C101" s="37"/>
      <c r="D101" s="14"/>
      <c r="E101" s="38"/>
      <c r="F101" s="38"/>
      <c r="G101" s="14">
        <f t="shared" si="3"/>
        <v>0</v>
      </c>
      <c r="H101" s="15">
        <f t="shared" si="2"/>
        <v>0</v>
      </c>
    </row>
    <row r="102" spans="1:8" ht="80.5" x14ac:dyDescent="0.35">
      <c r="A102" s="25" t="s">
        <v>201</v>
      </c>
      <c r="B102" s="18" t="s">
        <v>202</v>
      </c>
      <c r="C102" s="37"/>
      <c r="D102" s="14"/>
      <c r="E102" s="38"/>
      <c r="F102" s="38"/>
      <c r="G102" s="14">
        <f t="shared" si="3"/>
        <v>0</v>
      </c>
      <c r="H102" s="15">
        <f t="shared" si="2"/>
        <v>0</v>
      </c>
    </row>
    <row r="103" spans="1:8" ht="69" x14ac:dyDescent="0.35">
      <c r="A103" s="27" t="s">
        <v>203</v>
      </c>
      <c r="B103" s="22" t="s">
        <v>204</v>
      </c>
      <c r="C103" s="37"/>
      <c r="D103" s="14"/>
      <c r="E103" s="34"/>
      <c r="F103" s="34"/>
      <c r="G103" s="14">
        <f t="shared" si="3"/>
        <v>0</v>
      </c>
      <c r="H103" s="15">
        <f t="shared" si="2"/>
        <v>0</v>
      </c>
    </row>
    <row r="104" spans="1:8" x14ac:dyDescent="0.35">
      <c r="A104" s="39" t="s">
        <v>205</v>
      </c>
      <c r="B104" s="18" t="s">
        <v>206</v>
      </c>
      <c r="C104" s="40"/>
      <c r="D104" s="14"/>
      <c r="E104" s="34"/>
      <c r="F104" s="34"/>
      <c r="G104" s="14">
        <f t="shared" si="3"/>
        <v>0</v>
      </c>
      <c r="H104" s="15">
        <f t="shared" si="2"/>
        <v>0</v>
      </c>
    </row>
    <row r="105" spans="1:8" x14ac:dyDescent="0.35">
      <c r="A105" s="39" t="s">
        <v>207</v>
      </c>
      <c r="B105" s="18" t="s">
        <v>208</v>
      </c>
      <c r="C105" s="40"/>
      <c r="D105" s="14"/>
      <c r="E105" s="40"/>
      <c r="F105" s="40"/>
      <c r="G105" s="14">
        <f t="shared" si="3"/>
        <v>0</v>
      </c>
      <c r="H105" s="15">
        <f t="shared" si="2"/>
        <v>0</v>
      </c>
    </row>
    <row r="106" spans="1:8" ht="69" x14ac:dyDescent="0.35">
      <c r="A106" s="25" t="s">
        <v>209</v>
      </c>
      <c r="B106" s="18" t="s">
        <v>210</v>
      </c>
      <c r="C106" s="37"/>
      <c r="D106" s="14"/>
      <c r="E106" s="38"/>
      <c r="F106" s="38"/>
      <c r="G106" s="14">
        <f t="shared" si="3"/>
        <v>0</v>
      </c>
      <c r="H106" s="15">
        <f t="shared" si="2"/>
        <v>0</v>
      </c>
    </row>
    <row r="107" spans="1:8" ht="69" x14ac:dyDescent="0.35">
      <c r="A107" s="25" t="s">
        <v>211</v>
      </c>
      <c r="B107" s="18" t="s">
        <v>212</v>
      </c>
      <c r="C107" s="37"/>
      <c r="D107" s="14"/>
      <c r="E107" s="38"/>
      <c r="F107" s="38"/>
      <c r="G107" s="14">
        <f t="shared" si="3"/>
        <v>0</v>
      </c>
      <c r="H107" s="15">
        <f t="shared" si="2"/>
        <v>0</v>
      </c>
    </row>
    <row r="108" spans="1:8" x14ac:dyDescent="0.35">
      <c r="A108" s="41" t="s">
        <v>213</v>
      </c>
      <c r="B108" s="22" t="s">
        <v>214</v>
      </c>
      <c r="C108" s="40"/>
      <c r="D108" s="14"/>
      <c r="E108" s="38"/>
      <c r="F108" s="38"/>
      <c r="G108" s="14">
        <f t="shared" si="3"/>
        <v>0</v>
      </c>
      <c r="H108" s="15">
        <f t="shared" si="2"/>
        <v>0</v>
      </c>
    </row>
    <row r="109" spans="1:8" x14ac:dyDescent="0.35">
      <c r="A109" s="39" t="s">
        <v>215</v>
      </c>
      <c r="B109" s="18" t="s">
        <v>216</v>
      </c>
      <c r="C109" s="40"/>
      <c r="D109" s="14"/>
      <c r="E109" s="38"/>
      <c r="F109" s="38"/>
      <c r="G109" s="14">
        <f t="shared" si="3"/>
        <v>0</v>
      </c>
      <c r="H109" s="15">
        <f t="shared" si="2"/>
        <v>0</v>
      </c>
    </row>
    <row r="110" spans="1:8" x14ac:dyDescent="0.35">
      <c r="A110" s="39" t="s">
        <v>217</v>
      </c>
      <c r="B110" s="18" t="s">
        <v>218</v>
      </c>
      <c r="C110" s="38">
        <v>4642141</v>
      </c>
      <c r="D110" s="14">
        <v>4066423</v>
      </c>
      <c r="E110" s="38"/>
      <c r="F110" s="38"/>
      <c r="G110" s="14">
        <v>4642141</v>
      </c>
      <c r="H110" s="15">
        <f t="shared" si="2"/>
        <v>0</v>
      </c>
    </row>
    <row r="111" spans="1:8" x14ac:dyDescent="0.35">
      <c r="A111" s="41" t="s">
        <v>219</v>
      </c>
      <c r="B111" s="22" t="s">
        <v>220</v>
      </c>
      <c r="C111" s="40"/>
      <c r="D111" s="14"/>
      <c r="E111" s="38"/>
      <c r="F111" s="38"/>
      <c r="G111" s="14">
        <f t="shared" si="3"/>
        <v>0</v>
      </c>
      <c r="H111" s="15">
        <f t="shared" si="2"/>
        <v>0</v>
      </c>
    </row>
    <row r="112" spans="1:8" x14ac:dyDescent="0.35">
      <c r="A112" s="39" t="s">
        <v>221</v>
      </c>
      <c r="B112" s="18" t="s">
        <v>222</v>
      </c>
      <c r="C112" s="40"/>
      <c r="D112" s="14"/>
      <c r="E112" s="40"/>
      <c r="F112" s="40"/>
      <c r="G112" s="14">
        <f t="shared" si="3"/>
        <v>0</v>
      </c>
      <c r="H112" s="15">
        <f t="shared" si="2"/>
        <v>0</v>
      </c>
    </row>
    <row r="113" spans="1:8" x14ac:dyDescent="0.35">
      <c r="A113" s="39" t="s">
        <v>223</v>
      </c>
      <c r="B113" s="18" t="s">
        <v>224</v>
      </c>
      <c r="C113" s="40"/>
      <c r="D113" s="42"/>
      <c r="E113" s="38"/>
      <c r="F113" s="38"/>
      <c r="G113" s="14">
        <f t="shared" si="3"/>
        <v>0</v>
      </c>
      <c r="H113" s="15">
        <f t="shared" si="2"/>
        <v>0</v>
      </c>
    </row>
    <row r="114" spans="1:8" x14ac:dyDescent="0.35">
      <c r="A114" s="39" t="s">
        <v>225</v>
      </c>
      <c r="B114" s="18" t="s">
        <v>226</v>
      </c>
      <c r="C114" s="40"/>
      <c r="D114" s="14"/>
      <c r="E114" s="34"/>
      <c r="F114" s="34"/>
      <c r="G114" s="14">
        <f t="shared" si="3"/>
        <v>0</v>
      </c>
      <c r="H114" s="15">
        <f t="shared" si="2"/>
        <v>0</v>
      </c>
    </row>
    <row r="115" spans="1:8" x14ac:dyDescent="0.35">
      <c r="A115" s="41" t="s">
        <v>227</v>
      </c>
      <c r="B115" s="22" t="s">
        <v>228</v>
      </c>
      <c r="C115" s="43">
        <f>SUM(C103:C114)</f>
        <v>4642141</v>
      </c>
      <c r="D115" s="43">
        <f>SUM(D103:D114)</f>
        <v>4066423</v>
      </c>
      <c r="E115" s="43">
        <f>SUM(E103:E114)</f>
        <v>0</v>
      </c>
      <c r="F115" s="43">
        <f>SUM(F103:F114)</f>
        <v>0</v>
      </c>
      <c r="G115" s="43">
        <f>SUM(G103:G114)</f>
        <v>4642141</v>
      </c>
      <c r="H115" s="15">
        <f t="shared" si="2"/>
        <v>0</v>
      </c>
    </row>
    <row r="116" spans="1:8" x14ac:dyDescent="0.35">
      <c r="A116" s="39" t="s">
        <v>229</v>
      </c>
      <c r="B116" s="18" t="s">
        <v>230</v>
      </c>
      <c r="C116" s="40"/>
      <c r="D116" s="14"/>
      <c r="E116" s="38"/>
      <c r="F116" s="38"/>
      <c r="G116" s="14">
        <f t="shared" si="3"/>
        <v>0</v>
      </c>
      <c r="H116" s="15">
        <f t="shared" si="2"/>
        <v>0</v>
      </c>
    </row>
    <row r="117" spans="1:8" ht="69" x14ac:dyDescent="0.35">
      <c r="A117" s="25" t="s">
        <v>231</v>
      </c>
      <c r="B117" s="18" t="s">
        <v>232</v>
      </c>
      <c r="C117" s="37"/>
      <c r="D117" s="14"/>
      <c r="E117" s="40"/>
      <c r="F117" s="40"/>
      <c r="G117" s="14">
        <f t="shared" si="3"/>
        <v>0</v>
      </c>
      <c r="H117" s="15">
        <f t="shared" si="2"/>
        <v>0</v>
      </c>
    </row>
    <row r="118" spans="1:8" x14ac:dyDescent="0.35">
      <c r="A118" s="39" t="s">
        <v>233</v>
      </c>
      <c r="B118" s="18" t="s">
        <v>234</v>
      </c>
      <c r="C118" s="40"/>
      <c r="D118" s="14"/>
      <c r="E118" s="34"/>
      <c r="F118" s="34"/>
      <c r="G118" s="14">
        <f t="shared" si="3"/>
        <v>0</v>
      </c>
      <c r="H118" s="15">
        <f t="shared" si="2"/>
        <v>0</v>
      </c>
    </row>
    <row r="119" spans="1:8" x14ac:dyDescent="0.35">
      <c r="A119" s="39" t="s">
        <v>235</v>
      </c>
      <c r="B119" s="18" t="s">
        <v>236</v>
      </c>
      <c r="C119" s="40"/>
      <c r="D119" s="14"/>
      <c r="E119" s="40">
        <f>SUM(E112+E117+E118)</f>
        <v>0</v>
      </c>
      <c r="F119" s="40">
        <f>SUM(F112+F117+F118)</f>
        <v>0</v>
      </c>
      <c r="G119" s="14">
        <f t="shared" si="3"/>
        <v>0</v>
      </c>
      <c r="H119" s="15">
        <f t="shared" si="2"/>
        <v>0</v>
      </c>
    </row>
    <row r="120" spans="1:8" x14ac:dyDescent="0.35">
      <c r="A120" s="41" t="s">
        <v>237</v>
      </c>
      <c r="B120" s="22" t="s">
        <v>238</v>
      </c>
      <c r="C120" s="40"/>
      <c r="D120" s="42">
        <f>SUM(D113+D118+D119)</f>
        <v>0</v>
      </c>
      <c r="E120" s="15">
        <f>SUM(E96+E119)</f>
        <v>0</v>
      </c>
      <c r="F120" s="15">
        <f>SUM(F96+F119)</f>
        <v>0</v>
      </c>
      <c r="G120" s="14">
        <f t="shared" si="3"/>
        <v>0</v>
      </c>
      <c r="H120" s="15">
        <f t="shared" si="2"/>
        <v>0</v>
      </c>
    </row>
    <row r="121" spans="1:8" ht="92" x14ac:dyDescent="0.35">
      <c r="A121" s="25" t="s">
        <v>239</v>
      </c>
      <c r="B121" s="18" t="s">
        <v>240</v>
      </c>
      <c r="C121" s="37"/>
      <c r="D121" s="14"/>
      <c r="E121" s="44"/>
      <c r="F121" s="44"/>
      <c r="G121" s="14">
        <f t="shared" si="3"/>
        <v>0</v>
      </c>
      <c r="H121" s="15">
        <f t="shared" si="2"/>
        <v>0</v>
      </c>
    </row>
    <row r="122" spans="1:8" ht="15" thickBot="1" x14ac:dyDescent="0.4">
      <c r="A122" s="45" t="s">
        <v>241</v>
      </c>
      <c r="B122" s="46" t="s">
        <v>242</v>
      </c>
      <c r="C122" s="47">
        <f>SUM(C120+C115+C121)</f>
        <v>4642141</v>
      </c>
      <c r="D122" s="47">
        <f>SUM(D120+D115+D121)</f>
        <v>4066423</v>
      </c>
      <c r="E122" s="47">
        <f>SUM(E120+E115+E121)</f>
        <v>0</v>
      </c>
      <c r="F122" s="47">
        <f>SUM(F120+F115+F121)</f>
        <v>0</v>
      </c>
      <c r="G122" s="47">
        <f>SUM(G120+G115+G121)</f>
        <v>4642141</v>
      </c>
      <c r="H122" s="15">
        <f t="shared" si="2"/>
        <v>0</v>
      </c>
    </row>
    <row r="123" spans="1:8" ht="15" thickBot="1" x14ac:dyDescent="0.4">
      <c r="A123" s="48" t="s">
        <v>243</v>
      </c>
      <c r="B123" s="49"/>
      <c r="C123" s="50">
        <f>SUM(C99+C122)</f>
        <v>241064553</v>
      </c>
      <c r="D123" s="50">
        <f>SUM(D99+D122)</f>
        <v>119473298</v>
      </c>
      <c r="E123" s="50">
        <f>SUM(E99+E122)</f>
        <v>72405267</v>
      </c>
      <c r="F123" s="50">
        <f>SUM(F99+F122)</f>
        <v>52515734</v>
      </c>
      <c r="G123" s="50">
        <f>SUM(G99+G122)</f>
        <v>347284711</v>
      </c>
      <c r="H123" s="15">
        <f t="shared" si="2"/>
        <v>106220158</v>
      </c>
    </row>
  </sheetData>
  <mergeCells count="3">
    <mergeCell ref="A3:C3"/>
    <mergeCell ref="A2:H2"/>
    <mergeCell ref="A1:H1"/>
  </mergeCells>
  <pageMargins left="0.7" right="0.7" top="0.75" bottom="0.75" header="0.3" footer="0.3"/>
  <pageSetup paperSize="9" scale="86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1"/>
  <sheetViews>
    <sheetView view="pageBreakPreview" zoomScale="60" zoomScaleNormal="100" workbookViewId="0">
      <selection activeCell="A4" sqref="A4"/>
    </sheetView>
  </sheetViews>
  <sheetFormatPr defaultRowHeight="14.5" x14ac:dyDescent="0.35"/>
  <cols>
    <col min="1" max="1" width="51.36328125" bestFit="1" customWidth="1"/>
    <col min="2" max="2" width="6.26953125" bestFit="1" customWidth="1"/>
    <col min="3" max="5" width="14.7265625" bestFit="1" customWidth="1"/>
  </cols>
  <sheetData>
    <row r="1" spans="1:5" x14ac:dyDescent="0.35">
      <c r="A1" s="52" t="s">
        <v>244</v>
      </c>
      <c r="B1" s="52"/>
      <c r="C1" s="52"/>
      <c r="D1" s="52"/>
      <c r="E1" s="52"/>
    </row>
    <row r="2" spans="1:5" ht="14.5" customHeight="1" x14ac:dyDescent="0.35">
      <c r="A2" s="5" t="s">
        <v>1</v>
      </c>
      <c r="B2" s="5"/>
      <c r="C2" s="5"/>
      <c r="D2" s="5"/>
      <c r="E2" s="5"/>
    </row>
    <row r="3" spans="1:5" x14ac:dyDescent="0.35">
      <c r="A3" s="7" t="s">
        <v>2</v>
      </c>
      <c r="B3" s="6"/>
      <c r="C3" s="51"/>
    </row>
    <row r="4" spans="1:5" x14ac:dyDescent="0.35">
      <c r="A4" s="8" t="s">
        <v>245</v>
      </c>
      <c r="C4" s="4"/>
      <c r="D4" s="4"/>
      <c r="E4" s="4"/>
    </row>
    <row r="5" spans="1:5" ht="56.5" x14ac:dyDescent="0.35">
      <c r="A5" s="9" t="s">
        <v>4</v>
      </c>
      <c r="B5" s="10" t="s">
        <v>5</v>
      </c>
      <c r="C5" s="11" t="s">
        <v>246</v>
      </c>
      <c r="D5" s="11" t="s">
        <v>10</v>
      </c>
      <c r="E5" s="11" t="s">
        <v>11</v>
      </c>
    </row>
    <row r="6" spans="1:5" x14ac:dyDescent="0.35">
      <c r="A6" s="13" t="s">
        <v>12</v>
      </c>
      <c r="B6" s="13" t="s">
        <v>13</v>
      </c>
      <c r="C6" s="14">
        <v>21577017</v>
      </c>
      <c r="D6" s="14">
        <v>22748165</v>
      </c>
      <c r="E6" s="15">
        <f t="shared" ref="E6:E69" si="0">SUM(D6-C6)</f>
        <v>1171148</v>
      </c>
    </row>
    <row r="7" spans="1:5" x14ac:dyDescent="0.35">
      <c r="A7" s="13" t="s">
        <v>14</v>
      </c>
      <c r="B7" s="13" t="s">
        <v>15</v>
      </c>
      <c r="C7" s="14">
        <v>233400</v>
      </c>
      <c r="D7" s="14">
        <v>543325</v>
      </c>
      <c r="E7" s="15">
        <f t="shared" si="0"/>
        <v>309925</v>
      </c>
    </row>
    <row r="8" spans="1:5" ht="46" x14ac:dyDescent="0.35">
      <c r="A8" s="17" t="s">
        <v>16</v>
      </c>
      <c r="B8" s="16" t="s">
        <v>17</v>
      </c>
      <c r="C8" s="14"/>
      <c r="D8" s="14"/>
      <c r="E8" s="15">
        <f t="shared" si="0"/>
        <v>0</v>
      </c>
    </row>
    <row r="9" spans="1:5" ht="23" x14ac:dyDescent="0.35">
      <c r="A9" s="17" t="s">
        <v>22</v>
      </c>
      <c r="B9" s="16" t="s">
        <v>23</v>
      </c>
      <c r="C9" s="14"/>
      <c r="D9" s="14"/>
      <c r="E9" s="15">
        <f t="shared" si="0"/>
        <v>0</v>
      </c>
    </row>
    <row r="10" spans="1:5" ht="46" x14ac:dyDescent="0.35">
      <c r="A10" s="17" t="s">
        <v>24</v>
      </c>
      <c r="B10" s="16" t="s">
        <v>25</v>
      </c>
      <c r="C10" s="14">
        <v>905664</v>
      </c>
      <c r="D10" s="14">
        <v>1043478</v>
      </c>
      <c r="E10" s="15">
        <f t="shared" si="0"/>
        <v>137814</v>
      </c>
    </row>
    <row r="11" spans="1:5" ht="34.5" x14ac:dyDescent="0.35">
      <c r="A11" s="17" t="s">
        <v>26</v>
      </c>
      <c r="B11" s="16" t="s">
        <v>27</v>
      </c>
      <c r="C11" s="15"/>
      <c r="D11" s="15"/>
      <c r="E11" s="15">
        <f t="shared" si="0"/>
        <v>0</v>
      </c>
    </row>
    <row r="12" spans="1:5" ht="46" x14ac:dyDescent="0.35">
      <c r="A12" s="18" t="s">
        <v>28</v>
      </c>
      <c r="B12" s="16" t="s">
        <v>29</v>
      </c>
      <c r="C12" s="15"/>
      <c r="D12" s="14">
        <v>19800</v>
      </c>
      <c r="E12" s="15">
        <f t="shared" si="0"/>
        <v>19800</v>
      </c>
    </row>
    <row r="13" spans="1:5" ht="34.5" x14ac:dyDescent="0.35">
      <c r="A13" s="18" t="s">
        <v>30</v>
      </c>
      <c r="B13" s="16" t="s">
        <v>31</v>
      </c>
      <c r="C13" s="15"/>
      <c r="D13" s="15"/>
      <c r="E13" s="15">
        <f t="shared" si="0"/>
        <v>0</v>
      </c>
    </row>
    <row r="14" spans="1:5" ht="34.5" x14ac:dyDescent="0.35">
      <c r="A14" s="18" t="s">
        <v>32</v>
      </c>
      <c r="B14" s="16" t="s">
        <v>33</v>
      </c>
      <c r="C14" s="15"/>
      <c r="D14" s="15"/>
      <c r="E14" s="15">
        <f t="shared" si="0"/>
        <v>0</v>
      </c>
    </row>
    <row r="15" spans="1:5" ht="34.5" x14ac:dyDescent="0.35">
      <c r="A15" s="18" t="s">
        <v>34</v>
      </c>
      <c r="B15" s="16" t="s">
        <v>35</v>
      </c>
      <c r="C15" s="15"/>
      <c r="D15" s="15"/>
      <c r="E15" s="15">
        <f t="shared" si="0"/>
        <v>0</v>
      </c>
    </row>
    <row r="16" spans="1:5" ht="57.5" x14ac:dyDescent="0.35">
      <c r="A16" s="18" t="s">
        <v>36</v>
      </c>
      <c r="B16" s="16" t="s">
        <v>37</v>
      </c>
      <c r="C16" s="15"/>
      <c r="D16" s="14">
        <v>500000</v>
      </c>
      <c r="E16" s="15">
        <f t="shared" si="0"/>
        <v>500000</v>
      </c>
    </row>
    <row r="17" spans="1:5" ht="46" x14ac:dyDescent="0.35">
      <c r="A17" s="19" t="s">
        <v>38</v>
      </c>
      <c r="B17" s="20" t="s">
        <v>39</v>
      </c>
      <c r="C17" s="15">
        <f>SUM(C6:C16)</f>
        <v>22716081</v>
      </c>
      <c r="D17" s="15">
        <f>SUM(D6:D16)</f>
        <v>24854768</v>
      </c>
      <c r="E17" s="15">
        <f t="shared" si="0"/>
        <v>2138687</v>
      </c>
    </row>
    <row r="18" spans="1:5" ht="57.5" x14ac:dyDescent="0.35">
      <c r="A18" s="18" t="s">
        <v>40</v>
      </c>
      <c r="B18" s="16" t="s">
        <v>41</v>
      </c>
      <c r="C18" s="14">
        <v>5176188</v>
      </c>
      <c r="D18" s="14">
        <v>5125351</v>
      </c>
      <c r="E18" s="15">
        <f t="shared" si="0"/>
        <v>-50837</v>
      </c>
    </row>
    <row r="19" spans="1:5" ht="138" x14ac:dyDescent="0.35">
      <c r="A19" s="18" t="s">
        <v>42</v>
      </c>
      <c r="B19" s="16" t="s">
        <v>43</v>
      </c>
      <c r="C19" s="14">
        <v>1035850</v>
      </c>
      <c r="D19" s="14">
        <v>1315850</v>
      </c>
      <c r="E19" s="15">
        <f t="shared" si="0"/>
        <v>280000</v>
      </c>
    </row>
    <row r="20" spans="1:5" x14ac:dyDescent="0.35">
      <c r="A20" s="21" t="s">
        <v>44</v>
      </c>
      <c r="B20" s="16" t="s">
        <v>45</v>
      </c>
      <c r="C20" s="14">
        <v>500000</v>
      </c>
      <c r="D20" s="14">
        <v>1062455</v>
      </c>
      <c r="E20" s="15">
        <f t="shared" si="0"/>
        <v>562455</v>
      </c>
    </row>
    <row r="21" spans="1:5" ht="46" x14ac:dyDescent="0.35">
      <c r="A21" s="22" t="s">
        <v>46</v>
      </c>
      <c r="B21" s="20" t="s">
        <v>47</v>
      </c>
      <c r="C21" s="15">
        <f>SUM(C18:C20)</f>
        <v>6712038</v>
      </c>
      <c r="D21" s="15">
        <f>SUM(D18:D20)</f>
        <v>7503656</v>
      </c>
      <c r="E21" s="15">
        <f t="shared" si="0"/>
        <v>791618</v>
      </c>
    </row>
    <row r="22" spans="1:5" ht="34.5" x14ac:dyDescent="0.35">
      <c r="A22" s="19" t="s">
        <v>48</v>
      </c>
      <c r="B22" s="20" t="s">
        <v>49</v>
      </c>
      <c r="C22" s="15">
        <f>SUM(C21,C17)</f>
        <v>29428119</v>
      </c>
      <c r="D22" s="15">
        <f>SUM(D21,D17)</f>
        <v>32358424</v>
      </c>
      <c r="E22" s="15">
        <f t="shared" si="0"/>
        <v>2930305</v>
      </c>
    </row>
    <row r="23" spans="1:5" ht="92" x14ac:dyDescent="0.35">
      <c r="A23" s="22" t="s">
        <v>50</v>
      </c>
      <c r="B23" s="20" t="s">
        <v>51</v>
      </c>
      <c r="C23" s="15">
        <v>5156267</v>
      </c>
      <c r="D23" s="15">
        <v>5387291</v>
      </c>
      <c r="E23" s="15">
        <f t="shared" si="0"/>
        <v>231024</v>
      </c>
    </row>
    <row r="24" spans="1:5" ht="46" x14ac:dyDescent="0.35">
      <c r="A24" s="18" t="s">
        <v>52</v>
      </c>
      <c r="B24" s="16" t="s">
        <v>53</v>
      </c>
      <c r="C24" s="14">
        <v>395000</v>
      </c>
      <c r="D24" s="14">
        <v>254256</v>
      </c>
      <c r="E24" s="15">
        <f t="shared" si="0"/>
        <v>-140744</v>
      </c>
    </row>
    <row r="25" spans="1:5" ht="57.5" x14ac:dyDescent="0.35">
      <c r="A25" s="18" t="s">
        <v>54</v>
      </c>
      <c r="B25" s="16" t="s">
        <v>55</v>
      </c>
      <c r="C25" s="14">
        <v>2159000</v>
      </c>
      <c r="D25" s="14">
        <v>1206815</v>
      </c>
      <c r="E25" s="15">
        <f t="shared" si="0"/>
        <v>-952185</v>
      </c>
    </row>
    <row r="26" spans="1:5" ht="23" x14ac:dyDescent="0.35">
      <c r="A26" s="18" t="s">
        <v>56</v>
      </c>
      <c r="B26" s="16" t="s">
        <v>57</v>
      </c>
      <c r="C26" s="15"/>
      <c r="D26" s="15"/>
      <c r="E26" s="15">
        <f t="shared" si="0"/>
        <v>0</v>
      </c>
    </row>
    <row r="27" spans="1:5" ht="23" x14ac:dyDescent="0.35">
      <c r="A27" s="22" t="s">
        <v>58</v>
      </c>
      <c r="B27" s="20" t="s">
        <v>59</v>
      </c>
      <c r="C27" s="15">
        <f>SUM(C24:C26)</f>
        <v>2554000</v>
      </c>
      <c r="D27" s="15">
        <f>SUM(D24:D26)</f>
        <v>1461071</v>
      </c>
      <c r="E27" s="15">
        <f t="shared" si="0"/>
        <v>-1092929</v>
      </c>
    </row>
    <row r="28" spans="1:5" ht="69" x14ac:dyDescent="0.35">
      <c r="A28" s="18" t="s">
        <v>60</v>
      </c>
      <c r="B28" s="16" t="s">
        <v>61</v>
      </c>
      <c r="C28" s="14">
        <v>271896</v>
      </c>
      <c r="D28" s="14">
        <v>74000</v>
      </c>
      <c r="E28" s="15">
        <f t="shared" si="0"/>
        <v>-197896</v>
      </c>
    </row>
    <row r="29" spans="1:5" ht="57.5" x14ac:dyDescent="0.35">
      <c r="A29" s="18" t="s">
        <v>62</v>
      </c>
      <c r="B29" s="16" t="s">
        <v>63</v>
      </c>
      <c r="C29" s="14">
        <v>247628</v>
      </c>
      <c r="D29" s="14">
        <v>477951</v>
      </c>
      <c r="E29" s="15">
        <f t="shared" si="0"/>
        <v>230323</v>
      </c>
    </row>
    <row r="30" spans="1:5" ht="46" x14ac:dyDescent="0.35">
      <c r="A30" s="22" t="s">
        <v>64</v>
      </c>
      <c r="B30" s="20" t="s">
        <v>65</v>
      </c>
      <c r="C30" s="15">
        <f>SUM(C28:C29)</f>
        <v>519524</v>
      </c>
      <c r="D30" s="15">
        <f>SUM(D28:D29)</f>
        <v>551951</v>
      </c>
      <c r="E30" s="15">
        <f t="shared" si="0"/>
        <v>32427</v>
      </c>
    </row>
    <row r="31" spans="1:5" ht="23" x14ac:dyDescent="0.35">
      <c r="A31" s="18" t="s">
        <v>66</v>
      </c>
      <c r="B31" s="16" t="s">
        <v>67</v>
      </c>
      <c r="C31" s="14">
        <v>5235000</v>
      </c>
      <c r="D31" s="14">
        <v>4782951</v>
      </c>
      <c r="E31" s="15">
        <f t="shared" si="0"/>
        <v>-452049</v>
      </c>
    </row>
    <row r="32" spans="1:5" ht="23" x14ac:dyDescent="0.35">
      <c r="A32" s="18" t="s">
        <v>68</v>
      </c>
      <c r="B32" s="16" t="s">
        <v>69</v>
      </c>
      <c r="C32" s="14"/>
      <c r="D32" s="14"/>
      <c r="E32" s="15">
        <f t="shared" si="0"/>
        <v>0</v>
      </c>
    </row>
    <row r="33" spans="1:5" ht="34.5" x14ac:dyDescent="0.35">
      <c r="A33" s="18" t="s">
        <v>70</v>
      </c>
      <c r="B33" s="16" t="s">
        <v>71</v>
      </c>
      <c r="C33" s="14"/>
      <c r="D33" s="14">
        <v>126337</v>
      </c>
      <c r="E33" s="15">
        <f t="shared" si="0"/>
        <v>126337</v>
      </c>
    </row>
    <row r="34" spans="1:5" ht="57.5" x14ac:dyDescent="0.35">
      <c r="A34" s="18" t="s">
        <v>72</v>
      </c>
      <c r="B34" s="16" t="s">
        <v>73</v>
      </c>
      <c r="C34" s="14">
        <v>630000</v>
      </c>
      <c r="D34" s="14">
        <v>724150</v>
      </c>
      <c r="E34" s="15">
        <f t="shared" si="0"/>
        <v>94150</v>
      </c>
    </row>
    <row r="35" spans="1:5" ht="46" x14ac:dyDescent="0.35">
      <c r="A35" s="24" t="s">
        <v>74</v>
      </c>
      <c r="B35" s="16" t="s">
        <v>75</v>
      </c>
      <c r="C35" s="14">
        <v>550000</v>
      </c>
      <c r="D35" s="14">
        <v>567872</v>
      </c>
      <c r="E35" s="15">
        <f t="shared" si="0"/>
        <v>17872</v>
      </c>
    </row>
    <row r="36" spans="1:5" x14ac:dyDescent="0.35">
      <c r="A36" s="21" t="s">
        <v>76</v>
      </c>
      <c r="B36" s="16" t="s">
        <v>77</v>
      </c>
      <c r="C36" s="14">
        <v>433000</v>
      </c>
      <c r="D36" s="14">
        <v>377850</v>
      </c>
      <c r="E36" s="15">
        <f t="shared" si="0"/>
        <v>-55150</v>
      </c>
    </row>
    <row r="37" spans="1:5" ht="34.5" x14ac:dyDescent="0.35">
      <c r="A37" s="18" t="s">
        <v>78</v>
      </c>
      <c r="B37" s="16" t="s">
        <v>79</v>
      </c>
      <c r="C37" s="14">
        <v>3336000</v>
      </c>
      <c r="D37" s="14">
        <v>3950689</v>
      </c>
      <c r="E37" s="15">
        <f t="shared" si="0"/>
        <v>614689</v>
      </c>
    </row>
    <row r="38" spans="1:5" ht="34.5" x14ac:dyDescent="0.35">
      <c r="A38" s="22" t="s">
        <v>80</v>
      </c>
      <c r="B38" s="20" t="s">
        <v>81</v>
      </c>
      <c r="C38" s="15">
        <f>SUM(C31:C37)</f>
        <v>10184000</v>
      </c>
      <c r="D38" s="15">
        <f>SUM(D31:D37)</f>
        <v>10529849</v>
      </c>
      <c r="E38" s="15">
        <f t="shared" si="0"/>
        <v>345849</v>
      </c>
    </row>
    <row r="39" spans="1:5" ht="34.5" x14ac:dyDescent="0.35">
      <c r="A39" s="18" t="s">
        <v>82</v>
      </c>
      <c r="B39" s="16" t="s">
        <v>83</v>
      </c>
      <c r="C39" s="14">
        <v>45000</v>
      </c>
      <c r="D39" s="14">
        <v>47985</v>
      </c>
      <c r="E39" s="15">
        <f t="shared" si="0"/>
        <v>2985</v>
      </c>
    </row>
    <row r="40" spans="1:5" ht="57.5" x14ac:dyDescent="0.35">
      <c r="A40" s="18" t="s">
        <v>84</v>
      </c>
      <c r="B40" s="16" t="s">
        <v>85</v>
      </c>
      <c r="C40" s="15"/>
      <c r="D40" s="14">
        <v>184000</v>
      </c>
      <c r="E40" s="15">
        <f t="shared" si="0"/>
        <v>184000</v>
      </c>
    </row>
    <row r="41" spans="1:5" ht="80.5" x14ac:dyDescent="0.35">
      <c r="A41" s="22" t="s">
        <v>86</v>
      </c>
      <c r="B41" s="20" t="s">
        <v>87</v>
      </c>
      <c r="C41" s="15">
        <f>SUM(C39:C40)</f>
        <v>45000</v>
      </c>
      <c r="D41" s="15">
        <f>SUM(D39:D40)</f>
        <v>231985</v>
      </c>
      <c r="E41" s="15">
        <f t="shared" si="0"/>
        <v>186985</v>
      </c>
    </row>
    <row r="42" spans="1:5" ht="103.5" x14ac:dyDescent="0.35">
      <c r="A42" s="18" t="s">
        <v>88</v>
      </c>
      <c r="B42" s="16" t="s">
        <v>89</v>
      </c>
      <c r="C42" s="14">
        <v>2702635</v>
      </c>
      <c r="D42" s="14">
        <v>2543023</v>
      </c>
      <c r="E42" s="15">
        <f t="shared" si="0"/>
        <v>-159612</v>
      </c>
    </row>
    <row r="43" spans="1:5" ht="46" x14ac:dyDescent="0.35">
      <c r="A43" s="18" t="s">
        <v>90</v>
      </c>
      <c r="B43" s="16" t="s">
        <v>91</v>
      </c>
      <c r="C43" s="14">
        <v>853200</v>
      </c>
      <c r="D43" s="14">
        <v>1319000</v>
      </c>
      <c r="E43" s="15">
        <f t="shared" si="0"/>
        <v>465800</v>
      </c>
    </row>
    <row r="44" spans="1:5" ht="23" x14ac:dyDescent="0.35">
      <c r="A44" s="18" t="s">
        <v>92</v>
      </c>
      <c r="B44" s="16" t="s">
        <v>93</v>
      </c>
      <c r="C44" s="15"/>
      <c r="D44" s="15"/>
      <c r="E44" s="15">
        <f t="shared" si="0"/>
        <v>0</v>
      </c>
    </row>
    <row r="45" spans="1:5" ht="57.5" x14ac:dyDescent="0.35">
      <c r="A45" s="18" t="s">
        <v>94</v>
      </c>
      <c r="B45" s="16" t="s">
        <v>95</v>
      </c>
      <c r="C45" s="15"/>
      <c r="D45" s="15"/>
      <c r="E45" s="15">
        <f t="shared" si="0"/>
        <v>0</v>
      </c>
    </row>
    <row r="46" spans="1:5" ht="34.5" x14ac:dyDescent="0.35">
      <c r="A46" s="18" t="s">
        <v>96</v>
      </c>
      <c r="B46" s="16" t="s">
        <v>97</v>
      </c>
      <c r="C46" s="15">
        <v>0</v>
      </c>
      <c r="D46" s="14">
        <v>6401</v>
      </c>
      <c r="E46" s="15">
        <f t="shared" si="0"/>
        <v>6401</v>
      </c>
    </row>
    <row r="47" spans="1:5" ht="80.5" x14ac:dyDescent="0.35">
      <c r="A47" s="22" t="s">
        <v>98</v>
      </c>
      <c r="B47" s="20" t="s">
        <v>99</v>
      </c>
      <c r="C47" s="15">
        <f>SUM(C42:C46)</f>
        <v>3555835</v>
      </c>
      <c r="D47" s="15">
        <f>SUM(D42:D46)</f>
        <v>3868424</v>
      </c>
      <c r="E47" s="15">
        <f t="shared" si="0"/>
        <v>312589</v>
      </c>
    </row>
    <row r="48" spans="1:5" ht="23" x14ac:dyDescent="0.35">
      <c r="A48" s="22" t="s">
        <v>100</v>
      </c>
      <c r="B48" s="20" t="s">
        <v>101</v>
      </c>
      <c r="C48" s="15">
        <f>SUM(C27+C30+C38+C41+C47)</f>
        <v>16858359</v>
      </c>
      <c r="D48" s="15">
        <f>SUM(D27+D30+D38+D41+D47)</f>
        <v>16643280</v>
      </c>
      <c r="E48" s="15">
        <f t="shared" si="0"/>
        <v>-215079</v>
      </c>
    </row>
    <row r="49" spans="1:5" ht="46" x14ac:dyDescent="0.35">
      <c r="A49" s="25" t="s">
        <v>102</v>
      </c>
      <c r="B49" s="16" t="s">
        <v>103</v>
      </c>
      <c r="C49" s="15"/>
      <c r="D49" s="15"/>
      <c r="E49" s="15">
        <f t="shared" si="0"/>
        <v>0</v>
      </c>
    </row>
    <row r="50" spans="1:5" ht="34.5" x14ac:dyDescent="0.35">
      <c r="A50" s="25" t="s">
        <v>104</v>
      </c>
      <c r="B50" s="16" t="s">
        <v>105</v>
      </c>
      <c r="C50" s="15"/>
      <c r="D50" s="15"/>
      <c r="E50" s="15">
        <f t="shared" si="0"/>
        <v>0</v>
      </c>
    </row>
    <row r="51" spans="1:5" ht="57.5" x14ac:dyDescent="0.35">
      <c r="A51" s="26" t="s">
        <v>106</v>
      </c>
      <c r="B51" s="16" t="s">
        <v>107</v>
      </c>
      <c r="C51" s="15"/>
      <c r="D51" s="15"/>
      <c r="E51" s="15">
        <f t="shared" si="0"/>
        <v>0</v>
      </c>
    </row>
    <row r="52" spans="1:5" ht="92" x14ac:dyDescent="0.35">
      <c r="A52" s="26" t="s">
        <v>108</v>
      </c>
      <c r="B52" s="16" t="s">
        <v>109</v>
      </c>
      <c r="C52" s="15"/>
      <c r="D52" s="15"/>
      <c r="E52" s="15">
        <f t="shared" si="0"/>
        <v>0</v>
      </c>
    </row>
    <row r="53" spans="1:5" ht="92" x14ac:dyDescent="0.35">
      <c r="A53" s="26" t="s">
        <v>110</v>
      </c>
      <c r="B53" s="16" t="s">
        <v>111</v>
      </c>
      <c r="C53" s="15"/>
      <c r="D53" s="15"/>
      <c r="E53" s="15">
        <f t="shared" si="0"/>
        <v>0</v>
      </c>
    </row>
    <row r="54" spans="1:5" ht="57.5" x14ac:dyDescent="0.35">
      <c r="A54" s="25" t="s">
        <v>112</v>
      </c>
      <c r="B54" s="16" t="s">
        <v>113</v>
      </c>
      <c r="C54" s="15"/>
      <c r="D54" s="15"/>
      <c r="E54" s="15">
        <f t="shared" si="0"/>
        <v>0</v>
      </c>
    </row>
    <row r="55" spans="1:5" ht="57.5" x14ac:dyDescent="0.35">
      <c r="A55" s="25" t="s">
        <v>114</v>
      </c>
      <c r="B55" s="16" t="s">
        <v>115</v>
      </c>
      <c r="C55" s="15"/>
      <c r="D55" s="15"/>
      <c r="E55" s="15">
        <f t="shared" si="0"/>
        <v>0</v>
      </c>
    </row>
    <row r="56" spans="1:5" ht="57.5" x14ac:dyDescent="0.35">
      <c r="A56" s="25" t="s">
        <v>116</v>
      </c>
      <c r="B56" s="16" t="s">
        <v>117</v>
      </c>
      <c r="C56" s="14">
        <v>4500000</v>
      </c>
      <c r="D56" s="14">
        <v>4886624</v>
      </c>
      <c r="E56" s="15">
        <f t="shared" si="0"/>
        <v>386624</v>
      </c>
    </row>
    <row r="57" spans="1:5" ht="46" x14ac:dyDescent="0.35">
      <c r="A57" s="27" t="s">
        <v>118</v>
      </c>
      <c r="B57" s="20" t="s">
        <v>119</v>
      </c>
      <c r="C57" s="15">
        <f>SUM(C49:C56)</f>
        <v>4500000</v>
      </c>
      <c r="D57" s="15">
        <f>SUM(D49:D56)</f>
        <v>4886624</v>
      </c>
      <c r="E57" s="15">
        <f t="shared" si="0"/>
        <v>386624</v>
      </c>
    </row>
    <row r="58" spans="1:5" ht="46" x14ac:dyDescent="0.35">
      <c r="A58" s="28" t="s">
        <v>120</v>
      </c>
      <c r="B58" s="16" t="s">
        <v>121</v>
      </c>
      <c r="C58" s="15"/>
      <c r="D58" s="15"/>
      <c r="E58" s="15">
        <f t="shared" si="0"/>
        <v>0</v>
      </c>
    </row>
    <row r="59" spans="1:5" ht="46" x14ac:dyDescent="0.35">
      <c r="A59" s="28" t="s">
        <v>122</v>
      </c>
      <c r="B59" s="16" t="s">
        <v>123</v>
      </c>
      <c r="C59" s="15"/>
      <c r="D59" s="14"/>
      <c r="E59" s="15">
        <f t="shared" si="0"/>
        <v>0</v>
      </c>
    </row>
    <row r="60" spans="1:5" ht="92" x14ac:dyDescent="0.35">
      <c r="A60" s="28" t="s">
        <v>247</v>
      </c>
      <c r="B60" s="16" t="s">
        <v>125</v>
      </c>
      <c r="C60" s="14">
        <v>421182</v>
      </c>
      <c r="D60" s="14">
        <v>421182</v>
      </c>
      <c r="E60" s="15"/>
    </row>
    <row r="61" spans="1:5" ht="138" x14ac:dyDescent="0.35">
      <c r="A61" s="28" t="s">
        <v>126</v>
      </c>
      <c r="B61" s="16" t="s">
        <v>127</v>
      </c>
      <c r="C61" s="15"/>
      <c r="D61" s="15"/>
      <c r="E61" s="15">
        <f t="shared" si="0"/>
        <v>0</v>
      </c>
    </row>
    <row r="62" spans="1:5" ht="138" x14ac:dyDescent="0.35">
      <c r="A62" s="28" t="s">
        <v>128</v>
      </c>
      <c r="B62" s="16" t="s">
        <v>129</v>
      </c>
      <c r="C62" s="15"/>
      <c r="D62" s="15"/>
      <c r="E62" s="15">
        <f t="shared" si="0"/>
        <v>0</v>
      </c>
    </row>
    <row r="63" spans="1:5" ht="149.5" x14ac:dyDescent="0.35">
      <c r="A63" s="28" t="s">
        <v>130</v>
      </c>
      <c r="B63" s="16" t="s">
        <v>131</v>
      </c>
      <c r="C63" s="15"/>
      <c r="D63" s="15"/>
      <c r="E63" s="15">
        <f t="shared" si="0"/>
        <v>0</v>
      </c>
    </row>
    <row r="64" spans="1:5" ht="92" x14ac:dyDescent="0.35">
      <c r="A64" s="28" t="s">
        <v>132</v>
      </c>
      <c r="B64" s="16" t="s">
        <v>133</v>
      </c>
      <c r="C64" s="14">
        <v>856225</v>
      </c>
      <c r="D64" s="14">
        <v>589989</v>
      </c>
      <c r="E64" s="15">
        <f t="shared" si="0"/>
        <v>-266236</v>
      </c>
    </row>
    <row r="65" spans="1:5" ht="138" x14ac:dyDescent="0.35">
      <c r="A65" s="28" t="s">
        <v>134</v>
      </c>
      <c r="B65" s="16" t="s">
        <v>135</v>
      </c>
      <c r="C65" s="15"/>
      <c r="D65" s="15"/>
      <c r="E65" s="15">
        <f t="shared" si="0"/>
        <v>0</v>
      </c>
    </row>
    <row r="66" spans="1:5" ht="138" x14ac:dyDescent="0.35">
      <c r="A66" s="28" t="s">
        <v>136</v>
      </c>
      <c r="B66" s="16" t="s">
        <v>137</v>
      </c>
      <c r="C66" s="15"/>
      <c r="D66" s="15"/>
      <c r="E66" s="15">
        <f t="shared" si="0"/>
        <v>0</v>
      </c>
    </row>
    <row r="67" spans="1:5" ht="46" x14ac:dyDescent="0.35">
      <c r="A67" s="28" t="s">
        <v>138</v>
      </c>
      <c r="B67" s="16" t="s">
        <v>139</v>
      </c>
      <c r="C67" s="15"/>
      <c r="D67" s="15"/>
      <c r="E67" s="15">
        <f t="shared" si="0"/>
        <v>0</v>
      </c>
    </row>
    <row r="68" spans="1:5" x14ac:dyDescent="0.35">
      <c r="A68" s="29" t="s">
        <v>140</v>
      </c>
      <c r="B68" s="16" t="s">
        <v>248</v>
      </c>
      <c r="C68" s="15"/>
      <c r="D68" s="15"/>
      <c r="E68" s="15">
        <f t="shared" si="0"/>
        <v>0</v>
      </c>
    </row>
    <row r="69" spans="1:5" ht="92" x14ac:dyDescent="0.35">
      <c r="A69" s="28" t="s">
        <v>142</v>
      </c>
      <c r="B69" s="16" t="s">
        <v>143</v>
      </c>
      <c r="C69" s="14">
        <v>2055000</v>
      </c>
      <c r="D69" s="14">
        <v>1588250</v>
      </c>
      <c r="E69" s="15">
        <f t="shared" si="0"/>
        <v>-466750</v>
      </c>
    </row>
    <row r="70" spans="1:5" x14ac:dyDescent="0.35">
      <c r="A70" s="29" t="s">
        <v>249</v>
      </c>
      <c r="B70" s="16" t="s">
        <v>145</v>
      </c>
      <c r="C70" s="14">
        <v>2740794</v>
      </c>
      <c r="D70" s="53">
        <v>4205882</v>
      </c>
      <c r="E70" s="54">
        <f t="shared" ref="E70:E103" si="1">SUM(D70-C70)</f>
        <v>1465088</v>
      </c>
    </row>
    <row r="71" spans="1:5" x14ac:dyDescent="0.35">
      <c r="A71" s="29" t="s">
        <v>250</v>
      </c>
      <c r="B71" s="16"/>
      <c r="C71" s="14">
        <v>7302500</v>
      </c>
      <c r="D71" s="53">
        <v>93842682</v>
      </c>
      <c r="E71" s="54">
        <f t="shared" si="1"/>
        <v>86540182</v>
      </c>
    </row>
    <row r="72" spans="1:5" ht="46" x14ac:dyDescent="0.35">
      <c r="A72" s="27" t="s">
        <v>147</v>
      </c>
      <c r="B72" s="20" t="s">
        <v>148</v>
      </c>
      <c r="C72" s="15">
        <f>SUM(C58:C71)</f>
        <v>13375701</v>
      </c>
      <c r="D72" s="15">
        <f>SUM(D58:D71)</f>
        <v>100647985</v>
      </c>
      <c r="E72" s="15">
        <f>SUM(E58:E71)</f>
        <v>87272284</v>
      </c>
    </row>
    <row r="73" spans="1:5" x14ac:dyDescent="0.35">
      <c r="A73" s="31" t="s">
        <v>149</v>
      </c>
      <c r="B73" s="20"/>
      <c r="C73" s="15"/>
      <c r="D73" s="15"/>
      <c r="E73" s="15">
        <f t="shared" ref="E73:E121" si="2">SUM(D73-C73)</f>
        <v>0</v>
      </c>
    </row>
    <row r="74" spans="1:5" x14ac:dyDescent="0.35">
      <c r="A74" s="32" t="s">
        <v>150</v>
      </c>
      <c r="B74" s="16" t="s">
        <v>151</v>
      </c>
      <c r="C74" s="15"/>
      <c r="D74" s="15"/>
      <c r="E74" s="15">
        <f t="shared" si="2"/>
        <v>0</v>
      </c>
    </row>
    <row r="75" spans="1:5" x14ac:dyDescent="0.35">
      <c r="A75" s="32" t="s">
        <v>152</v>
      </c>
      <c r="B75" s="16" t="s">
        <v>153</v>
      </c>
      <c r="C75" s="14">
        <v>530000</v>
      </c>
      <c r="D75" s="14">
        <v>1709541</v>
      </c>
      <c r="E75" s="15">
        <f t="shared" si="2"/>
        <v>1179541</v>
      </c>
    </row>
    <row r="76" spans="1:5" x14ac:dyDescent="0.35">
      <c r="A76" s="32" t="s">
        <v>154</v>
      </c>
      <c r="B76" s="16" t="s">
        <v>155</v>
      </c>
      <c r="C76" s="15"/>
      <c r="D76" s="14">
        <v>159900</v>
      </c>
      <c r="E76" s="15">
        <f t="shared" si="2"/>
        <v>159900</v>
      </c>
    </row>
    <row r="77" spans="1:5" x14ac:dyDescent="0.35">
      <c r="A77" s="32" t="s">
        <v>156</v>
      </c>
      <c r="B77" s="16" t="s">
        <v>157</v>
      </c>
      <c r="C77" s="14">
        <v>12056727</v>
      </c>
      <c r="D77" s="14">
        <v>12845367</v>
      </c>
      <c r="E77" s="15">
        <f t="shared" si="2"/>
        <v>788640</v>
      </c>
    </row>
    <row r="78" spans="1:5" x14ac:dyDescent="0.35">
      <c r="A78" s="21" t="s">
        <v>158</v>
      </c>
      <c r="B78" s="16" t="s">
        <v>159</v>
      </c>
      <c r="C78" s="15"/>
      <c r="D78" s="15"/>
      <c r="E78" s="15">
        <f t="shared" si="2"/>
        <v>0</v>
      </c>
    </row>
    <row r="79" spans="1:5" x14ac:dyDescent="0.35">
      <c r="A79" s="21" t="s">
        <v>160</v>
      </c>
      <c r="B79" s="16" t="s">
        <v>161</v>
      </c>
      <c r="C79" s="15"/>
      <c r="D79" s="15"/>
      <c r="E79" s="15">
        <f t="shared" si="2"/>
        <v>0</v>
      </c>
    </row>
    <row r="80" spans="1:5" x14ac:dyDescent="0.35">
      <c r="A80" s="21" t="s">
        <v>162</v>
      </c>
      <c r="B80" s="16" t="s">
        <v>163</v>
      </c>
      <c r="C80" s="14">
        <v>3398416</v>
      </c>
      <c r="D80" s="14">
        <v>3973000</v>
      </c>
      <c r="E80" s="15">
        <f t="shared" si="2"/>
        <v>574584</v>
      </c>
    </row>
    <row r="81" spans="1:5" x14ac:dyDescent="0.35">
      <c r="A81" s="33" t="s">
        <v>164</v>
      </c>
      <c r="B81" s="20" t="s">
        <v>165</v>
      </c>
      <c r="C81" s="15">
        <f>SUM(C74:C80)</f>
        <v>15985143</v>
      </c>
      <c r="D81" s="15">
        <f>SUM(D74:D80)</f>
        <v>18687808</v>
      </c>
      <c r="E81" s="15">
        <f t="shared" si="2"/>
        <v>2702665</v>
      </c>
    </row>
    <row r="82" spans="1:5" ht="34.5" x14ac:dyDescent="0.35">
      <c r="A82" s="25" t="s">
        <v>166</v>
      </c>
      <c r="B82" s="16" t="s">
        <v>167</v>
      </c>
      <c r="C82" s="14">
        <v>17450946</v>
      </c>
      <c r="D82" s="14">
        <v>27622054</v>
      </c>
      <c r="E82" s="15">
        <f t="shared" si="2"/>
        <v>10171108</v>
      </c>
    </row>
    <row r="83" spans="1:5" ht="46" x14ac:dyDescent="0.35">
      <c r="A83" s="25" t="s">
        <v>168</v>
      </c>
      <c r="B83" s="16" t="s">
        <v>169</v>
      </c>
      <c r="C83" s="15"/>
      <c r="D83" s="15"/>
      <c r="E83" s="15">
        <f t="shared" si="2"/>
        <v>0</v>
      </c>
    </row>
    <row r="84" spans="1:5" ht="46" x14ac:dyDescent="0.35">
      <c r="A84" s="25" t="s">
        <v>170</v>
      </c>
      <c r="B84" s="16" t="s">
        <v>171</v>
      </c>
      <c r="C84" s="15"/>
      <c r="D84" s="15"/>
      <c r="E84" s="15">
        <f t="shared" si="2"/>
        <v>0</v>
      </c>
    </row>
    <row r="85" spans="1:5" ht="103.5" x14ac:dyDescent="0.35">
      <c r="A85" s="25" t="s">
        <v>172</v>
      </c>
      <c r="B85" s="16" t="s">
        <v>173</v>
      </c>
      <c r="C85" s="14">
        <v>4711756</v>
      </c>
      <c r="D85" s="14">
        <v>5220868</v>
      </c>
      <c r="E85" s="15">
        <f t="shared" si="2"/>
        <v>509112</v>
      </c>
    </row>
    <row r="86" spans="1:5" ht="23" x14ac:dyDescent="0.35">
      <c r="A86" s="27" t="s">
        <v>174</v>
      </c>
      <c r="B86" s="20" t="s">
        <v>175</v>
      </c>
      <c r="C86" s="15">
        <f>SUM(C82:C85)</f>
        <v>22162702</v>
      </c>
      <c r="D86" s="15">
        <f>SUM(D82:D85)</f>
        <v>32842922</v>
      </c>
      <c r="E86" s="15">
        <f t="shared" si="2"/>
        <v>10680220</v>
      </c>
    </row>
    <row r="87" spans="1:5" ht="138" x14ac:dyDescent="0.35">
      <c r="A87" s="25" t="s">
        <v>176</v>
      </c>
      <c r="B87" s="16" t="s">
        <v>177</v>
      </c>
      <c r="C87" s="15"/>
      <c r="D87" s="15"/>
      <c r="E87" s="15">
        <f t="shared" si="2"/>
        <v>0</v>
      </c>
    </row>
    <row r="88" spans="1:5" ht="138" x14ac:dyDescent="0.35">
      <c r="A88" s="25" t="s">
        <v>178</v>
      </c>
      <c r="B88" s="16" t="s">
        <v>179</v>
      </c>
      <c r="C88" s="15"/>
      <c r="D88" s="15"/>
      <c r="E88" s="15">
        <f t="shared" si="2"/>
        <v>0</v>
      </c>
    </row>
    <row r="89" spans="1:5" ht="149.5" x14ac:dyDescent="0.35">
      <c r="A89" s="25" t="s">
        <v>180</v>
      </c>
      <c r="B89" s="16" t="s">
        <v>181</v>
      </c>
      <c r="C89" s="15"/>
      <c r="D89" s="15"/>
      <c r="E89" s="15">
        <f t="shared" si="2"/>
        <v>0</v>
      </c>
    </row>
    <row r="90" spans="1:5" ht="92" x14ac:dyDescent="0.35">
      <c r="A90" s="25" t="s">
        <v>182</v>
      </c>
      <c r="B90" s="16" t="s">
        <v>183</v>
      </c>
      <c r="C90" s="15"/>
      <c r="D90" s="14"/>
      <c r="E90" s="15">
        <f t="shared" si="2"/>
        <v>0</v>
      </c>
    </row>
    <row r="91" spans="1:5" ht="138" x14ac:dyDescent="0.35">
      <c r="A91" s="25" t="s">
        <v>184</v>
      </c>
      <c r="B91" s="16" t="s">
        <v>185</v>
      </c>
      <c r="C91" s="15"/>
      <c r="D91" s="15"/>
      <c r="E91" s="15">
        <f t="shared" si="2"/>
        <v>0</v>
      </c>
    </row>
    <row r="92" spans="1:5" ht="138" x14ac:dyDescent="0.35">
      <c r="A92" s="25" t="s">
        <v>186</v>
      </c>
      <c r="B92" s="16" t="s">
        <v>187</v>
      </c>
      <c r="C92" s="15"/>
      <c r="D92" s="15"/>
      <c r="E92" s="15">
        <f t="shared" si="2"/>
        <v>0</v>
      </c>
    </row>
    <row r="93" spans="1:5" ht="23" x14ac:dyDescent="0.35">
      <c r="A93" s="25" t="s">
        <v>188</v>
      </c>
      <c r="B93" s="16" t="s">
        <v>189</v>
      </c>
      <c r="C93" s="15"/>
      <c r="D93" s="15"/>
      <c r="E93" s="15">
        <f t="shared" si="2"/>
        <v>0</v>
      </c>
    </row>
    <row r="94" spans="1:5" ht="92" x14ac:dyDescent="0.35">
      <c r="A94" s="25" t="s">
        <v>190</v>
      </c>
      <c r="B94" s="16" t="s">
        <v>191</v>
      </c>
      <c r="C94" s="15"/>
      <c r="D94" s="14"/>
      <c r="E94" s="15">
        <f t="shared" si="2"/>
        <v>0</v>
      </c>
    </row>
    <row r="95" spans="1:5" ht="46" x14ac:dyDescent="0.35">
      <c r="A95" s="27" t="s">
        <v>192</v>
      </c>
      <c r="B95" s="20" t="s">
        <v>193</v>
      </c>
      <c r="C95" s="15"/>
      <c r="D95" s="15">
        <f>SUM(D87:D94)</f>
        <v>0</v>
      </c>
      <c r="E95" s="15">
        <f t="shared" si="2"/>
        <v>0</v>
      </c>
    </row>
    <row r="96" spans="1:5" x14ac:dyDescent="0.35">
      <c r="A96" s="31" t="s">
        <v>194</v>
      </c>
      <c r="B96" s="20"/>
      <c r="C96" s="15"/>
      <c r="D96" s="15"/>
      <c r="E96" s="15">
        <f t="shared" si="2"/>
        <v>0</v>
      </c>
    </row>
    <row r="97" spans="1:5" x14ac:dyDescent="0.35">
      <c r="A97" s="35" t="s">
        <v>195</v>
      </c>
      <c r="B97" s="36" t="s">
        <v>196</v>
      </c>
      <c r="C97" s="15">
        <f>SUM(C22+C23+C48+C57+C72+C81+C86+C95)</f>
        <v>107466291</v>
      </c>
      <c r="D97" s="15">
        <f>SUM(D22+D23+D48+D57+D72+D81+D86+D95)</f>
        <v>211454334</v>
      </c>
      <c r="E97" s="15">
        <f t="shared" si="2"/>
        <v>103988043</v>
      </c>
    </row>
    <row r="98" spans="1:5" ht="80.5" x14ac:dyDescent="0.35">
      <c r="A98" s="25" t="s">
        <v>197</v>
      </c>
      <c r="B98" s="18" t="s">
        <v>198</v>
      </c>
      <c r="C98" s="55"/>
      <c r="D98" s="15"/>
      <c r="E98" s="15">
        <f t="shared" si="2"/>
        <v>0</v>
      </c>
    </row>
    <row r="99" spans="1:5" ht="115" x14ac:dyDescent="0.35">
      <c r="A99" s="25" t="s">
        <v>199</v>
      </c>
      <c r="B99" s="18" t="s">
        <v>200</v>
      </c>
      <c r="C99" s="55"/>
      <c r="D99" s="15"/>
      <c r="E99" s="15">
        <f t="shared" si="2"/>
        <v>0</v>
      </c>
    </row>
    <row r="100" spans="1:5" ht="80.5" x14ac:dyDescent="0.35">
      <c r="A100" s="25" t="s">
        <v>201</v>
      </c>
      <c r="B100" s="18" t="s">
        <v>202</v>
      </c>
      <c r="C100" s="55"/>
      <c r="D100" s="15"/>
      <c r="E100" s="15">
        <f t="shared" si="2"/>
        <v>0</v>
      </c>
    </row>
    <row r="101" spans="1:5" ht="69" x14ac:dyDescent="0.35">
      <c r="A101" s="27" t="s">
        <v>203</v>
      </c>
      <c r="B101" s="22" t="s">
        <v>204</v>
      </c>
      <c r="C101" s="55"/>
      <c r="D101" s="15"/>
      <c r="E101" s="15">
        <f t="shared" si="2"/>
        <v>0</v>
      </c>
    </row>
    <row r="102" spans="1:5" x14ac:dyDescent="0.35">
      <c r="A102" s="39" t="s">
        <v>205</v>
      </c>
      <c r="B102" s="18" t="s">
        <v>206</v>
      </c>
      <c r="C102" s="43"/>
      <c r="D102" s="15"/>
      <c r="E102" s="15">
        <f t="shared" si="2"/>
        <v>0</v>
      </c>
    </row>
    <row r="103" spans="1:5" x14ac:dyDescent="0.35">
      <c r="A103" s="39" t="s">
        <v>207</v>
      </c>
      <c r="B103" s="18" t="s">
        <v>208</v>
      </c>
      <c r="C103" s="43"/>
      <c r="D103" s="15"/>
      <c r="E103" s="15">
        <f t="shared" si="2"/>
        <v>0</v>
      </c>
    </row>
    <row r="104" spans="1:5" ht="69" x14ac:dyDescent="0.35">
      <c r="A104" s="25" t="s">
        <v>209</v>
      </c>
      <c r="B104" s="18" t="s">
        <v>210</v>
      </c>
      <c r="C104" s="55"/>
      <c r="D104" s="15"/>
      <c r="E104" s="15">
        <f t="shared" si="2"/>
        <v>0</v>
      </c>
    </row>
    <row r="105" spans="1:5" ht="69" x14ac:dyDescent="0.35">
      <c r="A105" s="25" t="s">
        <v>211</v>
      </c>
      <c r="B105" s="18" t="s">
        <v>212</v>
      </c>
      <c r="C105" s="55"/>
      <c r="D105" s="15"/>
      <c r="E105" s="15">
        <f t="shared" si="2"/>
        <v>0</v>
      </c>
    </row>
    <row r="106" spans="1:5" x14ac:dyDescent="0.35">
      <c r="A106" s="41" t="s">
        <v>213</v>
      </c>
      <c r="B106" s="22" t="s">
        <v>214</v>
      </c>
      <c r="C106" s="43"/>
      <c r="D106" s="15"/>
      <c r="E106" s="15">
        <f t="shared" si="2"/>
        <v>0</v>
      </c>
    </row>
    <row r="107" spans="1:5" x14ac:dyDescent="0.35">
      <c r="A107" s="39" t="s">
        <v>215</v>
      </c>
      <c r="B107" s="18" t="s">
        <v>216</v>
      </c>
      <c r="C107" s="43"/>
      <c r="D107" s="15"/>
      <c r="E107" s="15">
        <f t="shared" si="2"/>
        <v>0</v>
      </c>
    </row>
    <row r="108" spans="1:5" x14ac:dyDescent="0.35">
      <c r="A108" s="39" t="s">
        <v>217</v>
      </c>
      <c r="B108" s="18" t="s">
        <v>218</v>
      </c>
      <c r="C108" s="42">
        <v>4642141</v>
      </c>
      <c r="D108" s="14">
        <v>4642141</v>
      </c>
      <c r="E108" s="15">
        <f t="shared" si="2"/>
        <v>0</v>
      </c>
    </row>
    <row r="109" spans="1:5" x14ac:dyDescent="0.35">
      <c r="A109" s="41" t="s">
        <v>219</v>
      </c>
      <c r="B109" s="22" t="s">
        <v>220</v>
      </c>
      <c r="C109" s="43">
        <v>113060059</v>
      </c>
      <c r="D109" s="15">
        <v>113707343</v>
      </c>
      <c r="E109" s="15">
        <f t="shared" si="2"/>
        <v>647284</v>
      </c>
    </row>
    <row r="110" spans="1:5" x14ac:dyDescent="0.35">
      <c r="A110" s="39" t="s">
        <v>221</v>
      </c>
      <c r="B110" s="18" t="s">
        <v>222</v>
      </c>
      <c r="C110" s="43"/>
      <c r="D110" s="15"/>
      <c r="E110" s="15">
        <f t="shared" si="2"/>
        <v>0</v>
      </c>
    </row>
    <row r="111" spans="1:5" x14ac:dyDescent="0.35">
      <c r="A111" s="39" t="s">
        <v>223</v>
      </c>
      <c r="B111" s="18" t="s">
        <v>224</v>
      </c>
      <c r="C111" s="43"/>
      <c r="D111" s="15"/>
      <c r="E111" s="15">
        <f t="shared" si="2"/>
        <v>0</v>
      </c>
    </row>
    <row r="112" spans="1:5" x14ac:dyDescent="0.35">
      <c r="A112" s="39" t="s">
        <v>225</v>
      </c>
      <c r="B112" s="18" t="s">
        <v>226</v>
      </c>
      <c r="C112" s="43"/>
      <c r="D112" s="15"/>
      <c r="E112" s="15">
        <f t="shared" si="2"/>
        <v>0</v>
      </c>
    </row>
    <row r="113" spans="1:5" x14ac:dyDescent="0.35">
      <c r="A113" s="41" t="s">
        <v>227</v>
      </c>
      <c r="B113" s="22" t="s">
        <v>228</v>
      </c>
      <c r="C113" s="43">
        <f>SUM(C101:C112)</f>
        <v>117702200</v>
      </c>
      <c r="D113" s="43">
        <f>SUM(D101:D112)</f>
        <v>118349484</v>
      </c>
      <c r="E113" s="15">
        <f t="shared" si="2"/>
        <v>647284</v>
      </c>
    </row>
    <row r="114" spans="1:5" x14ac:dyDescent="0.35">
      <c r="A114" s="39" t="s">
        <v>229</v>
      </c>
      <c r="B114" s="18" t="s">
        <v>230</v>
      </c>
      <c r="C114" s="43"/>
      <c r="D114" s="15"/>
      <c r="E114" s="15">
        <f t="shared" si="2"/>
        <v>0</v>
      </c>
    </row>
    <row r="115" spans="1:5" ht="69" x14ac:dyDescent="0.35">
      <c r="A115" s="25" t="s">
        <v>231</v>
      </c>
      <c r="B115" s="18" t="s">
        <v>232</v>
      </c>
      <c r="C115" s="55"/>
      <c r="D115" s="15"/>
      <c r="E115" s="15">
        <f t="shared" si="2"/>
        <v>0</v>
      </c>
    </row>
    <row r="116" spans="1:5" x14ac:dyDescent="0.35">
      <c r="A116" s="39" t="s">
        <v>233</v>
      </c>
      <c r="B116" s="18" t="s">
        <v>234</v>
      </c>
      <c r="C116" s="43"/>
      <c r="D116" s="15"/>
      <c r="E116" s="15">
        <f t="shared" si="2"/>
        <v>0</v>
      </c>
    </row>
    <row r="117" spans="1:5" x14ac:dyDescent="0.35">
      <c r="A117" s="39" t="s">
        <v>235</v>
      </c>
      <c r="B117" s="18" t="s">
        <v>236</v>
      </c>
      <c r="C117" s="43"/>
      <c r="D117" s="15"/>
      <c r="E117" s="15">
        <f t="shared" si="2"/>
        <v>0</v>
      </c>
    </row>
    <row r="118" spans="1:5" x14ac:dyDescent="0.35">
      <c r="A118" s="41" t="s">
        <v>237</v>
      </c>
      <c r="B118" s="22" t="s">
        <v>238</v>
      </c>
      <c r="C118" s="43"/>
      <c r="D118" s="15"/>
      <c r="E118" s="15">
        <f t="shared" si="2"/>
        <v>0</v>
      </c>
    </row>
    <row r="119" spans="1:5" ht="92" x14ac:dyDescent="0.35">
      <c r="A119" s="25" t="s">
        <v>239</v>
      </c>
      <c r="B119" s="18" t="s">
        <v>240</v>
      </c>
      <c r="C119" s="55"/>
      <c r="D119" s="15"/>
      <c r="E119" s="15">
        <f t="shared" si="2"/>
        <v>0</v>
      </c>
    </row>
    <row r="120" spans="1:5" x14ac:dyDescent="0.35">
      <c r="A120" s="45" t="s">
        <v>241</v>
      </c>
      <c r="B120" s="46" t="s">
        <v>242</v>
      </c>
      <c r="C120" s="43">
        <f>SUM(C113+C118+C119)</f>
        <v>117702200</v>
      </c>
      <c r="D120" s="43">
        <f>SUM(D113+D118+D119)</f>
        <v>118349484</v>
      </c>
      <c r="E120" s="15">
        <f t="shared" si="2"/>
        <v>647284</v>
      </c>
    </row>
    <row r="121" spans="1:5" x14ac:dyDescent="0.35">
      <c r="A121" s="48" t="s">
        <v>243</v>
      </c>
      <c r="B121" s="56"/>
      <c r="C121" s="15">
        <f>SUM(C97+C120)</f>
        <v>225168491</v>
      </c>
      <c r="D121" s="15">
        <f>SUM(D97+D120)</f>
        <v>329803818</v>
      </c>
      <c r="E121" s="15">
        <f t="shared" si="2"/>
        <v>104635327</v>
      </c>
    </row>
  </sheetData>
  <mergeCells count="3">
    <mergeCell ref="A3:B3"/>
    <mergeCell ref="A1:E1"/>
    <mergeCell ref="A2:E2"/>
  </mergeCells>
  <pageMargins left="0.7" right="0.7" top="0.75" bottom="0.75" header="0.3" footer="0.3"/>
  <pageSetup paperSize="9" scale="85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0"/>
  <sheetViews>
    <sheetView view="pageBreakPreview" zoomScale="60" zoomScaleNormal="100" workbookViewId="0">
      <selection activeCell="A2" sqref="A2:C2"/>
    </sheetView>
  </sheetViews>
  <sheetFormatPr defaultRowHeight="14.5" x14ac:dyDescent="0.35"/>
  <cols>
    <col min="1" max="1" width="51.36328125" bestFit="1" customWidth="1"/>
    <col min="2" max="2" width="6.26953125" bestFit="1" customWidth="1"/>
    <col min="3" max="4" width="13.7265625" bestFit="1" customWidth="1"/>
    <col min="5" max="5" width="12.6328125" bestFit="1" customWidth="1"/>
  </cols>
  <sheetData>
    <row r="1" spans="1:5" x14ac:dyDescent="0.35">
      <c r="A1" s="1" t="s">
        <v>251</v>
      </c>
      <c r="B1" s="2"/>
      <c r="C1" s="2"/>
      <c r="D1" s="4"/>
      <c r="E1" s="4"/>
    </row>
    <row r="2" spans="1:5" x14ac:dyDescent="0.35">
      <c r="A2" s="5" t="s">
        <v>1</v>
      </c>
      <c r="B2" s="6"/>
      <c r="C2" s="6"/>
      <c r="D2" s="4"/>
      <c r="E2" s="4"/>
    </row>
    <row r="3" spans="1:5" x14ac:dyDescent="0.35">
      <c r="A3" s="7" t="s">
        <v>2</v>
      </c>
      <c r="B3" s="6"/>
      <c r="C3" s="6"/>
      <c r="D3" s="4"/>
      <c r="E3" s="4"/>
    </row>
    <row r="4" spans="1:5" x14ac:dyDescent="0.35">
      <c r="A4" s="8" t="s">
        <v>252</v>
      </c>
      <c r="C4" s="4"/>
      <c r="D4" s="4"/>
      <c r="E4" s="4"/>
    </row>
    <row r="5" spans="1:5" ht="24" x14ac:dyDescent="0.35">
      <c r="A5" s="9" t="s">
        <v>4</v>
      </c>
      <c r="B5" s="10" t="s">
        <v>5</v>
      </c>
      <c r="C5" s="12" t="s">
        <v>6</v>
      </c>
      <c r="D5" s="12" t="s">
        <v>10</v>
      </c>
      <c r="E5" s="12" t="s">
        <v>11</v>
      </c>
    </row>
    <row r="6" spans="1:5" x14ac:dyDescent="0.35">
      <c r="A6" s="13" t="s">
        <v>12</v>
      </c>
      <c r="B6" s="13" t="s">
        <v>13</v>
      </c>
      <c r="C6" s="14">
        <v>46762612</v>
      </c>
      <c r="D6" s="14">
        <v>46541524</v>
      </c>
      <c r="E6" s="15">
        <f>SUM(D6-C6)</f>
        <v>-221088</v>
      </c>
    </row>
    <row r="7" spans="1:5" x14ac:dyDescent="0.35">
      <c r="A7" s="13" t="s">
        <v>14</v>
      </c>
      <c r="B7" s="16" t="s">
        <v>15</v>
      </c>
      <c r="C7" s="14"/>
      <c r="D7" s="14">
        <v>2639500</v>
      </c>
      <c r="E7" s="15">
        <f t="shared" ref="E7:E70" si="0">SUM(D7-C7)</f>
        <v>2639500</v>
      </c>
    </row>
    <row r="8" spans="1:5" x14ac:dyDescent="0.35">
      <c r="A8" s="13" t="s">
        <v>16</v>
      </c>
      <c r="B8" s="16" t="s">
        <v>17</v>
      </c>
      <c r="C8" s="14"/>
      <c r="D8" s="14"/>
      <c r="E8" s="15">
        <f t="shared" si="0"/>
        <v>0</v>
      </c>
    </row>
    <row r="9" spans="1:5" ht="23" x14ac:dyDescent="0.35">
      <c r="A9" s="17" t="s">
        <v>22</v>
      </c>
      <c r="B9" s="16" t="s">
        <v>23</v>
      </c>
      <c r="C9" s="14">
        <v>2450000</v>
      </c>
      <c r="D9" s="14">
        <v>2450000</v>
      </c>
      <c r="E9" s="15">
        <f t="shared" si="0"/>
        <v>0</v>
      </c>
    </row>
    <row r="10" spans="1:5" ht="46" x14ac:dyDescent="0.35">
      <c r="A10" s="17" t="s">
        <v>24</v>
      </c>
      <c r="B10" s="16" t="s">
        <v>25</v>
      </c>
      <c r="C10" s="14">
        <v>2116983</v>
      </c>
      <c r="D10" s="14">
        <v>2419158</v>
      </c>
      <c r="E10" s="15">
        <f t="shared" si="0"/>
        <v>302175</v>
      </c>
    </row>
    <row r="11" spans="1:5" ht="46" x14ac:dyDescent="0.35">
      <c r="A11" s="18" t="s">
        <v>28</v>
      </c>
      <c r="B11" s="16" t="s">
        <v>29</v>
      </c>
      <c r="C11" s="14">
        <v>1600000</v>
      </c>
      <c r="D11" s="14">
        <v>1600000</v>
      </c>
      <c r="E11" s="15">
        <f t="shared" si="0"/>
        <v>0</v>
      </c>
    </row>
    <row r="12" spans="1:5" ht="34.5" x14ac:dyDescent="0.35">
      <c r="A12" s="18" t="s">
        <v>32</v>
      </c>
      <c r="B12" s="16" t="s">
        <v>33</v>
      </c>
      <c r="C12" s="14"/>
      <c r="D12" s="14"/>
      <c r="E12" s="15">
        <f t="shared" si="0"/>
        <v>0</v>
      </c>
    </row>
    <row r="13" spans="1:5" ht="34.5" x14ac:dyDescent="0.35">
      <c r="A13" s="18" t="s">
        <v>34</v>
      </c>
      <c r="B13" s="16" t="s">
        <v>35</v>
      </c>
      <c r="C13" s="14"/>
      <c r="D13" s="14"/>
      <c r="E13" s="15">
        <f t="shared" si="0"/>
        <v>0</v>
      </c>
    </row>
    <row r="14" spans="1:5" ht="34.5" x14ac:dyDescent="0.35">
      <c r="A14" s="18" t="s">
        <v>34</v>
      </c>
      <c r="B14" s="16" t="s">
        <v>33</v>
      </c>
      <c r="C14" s="14">
        <v>480000</v>
      </c>
      <c r="D14" s="14">
        <v>177825</v>
      </c>
      <c r="E14" s="15">
        <f t="shared" si="0"/>
        <v>-302175</v>
      </c>
    </row>
    <row r="15" spans="1:5" ht="57.5" x14ac:dyDescent="0.35">
      <c r="A15" s="18" t="s">
        <v>36</v>
      </c>
      <c r="B15" s="16" t="s">
        <v>37</v>
      </c>
      <c r="C15" s="14">
        <v>198528</v>
      </c>
      <c r="D15" s="14">
        <v>198528</v>
      </c>
      <c r="E15" s="15">
        <f t="shared" si="0"/>
        <v>0</v>
      </c>
    </row>
    <row r="16" spans="1:5" ht="46" x14ac:dyDescent="0.35">
      <c r="A16" s="19" t="s">
        <v>38</v>
      </c>
      <c r="B16" s="20" t="s">
        <v>39</v>
      </c>
      <c r="C16" s="15">
        <f>SUM(C6:C15)</f>
        <v>53608123</v>
      </c>
      <c r="D16" s="15">
        <f>SUM(D6:D15)</f>
        <v>56026535</v>
      </c>
      <c r="E16" s="15">
        <f t="shared" si="0"/>
        <v>2418412</v>
      </c>
    </row>
    <row r="17" spans="1:5" ht="57.5" x14ac:dyDescent="0.35">
      <c r="A17" s="18" t="s">
        <v>40</v>
      </c>
      <c r="B17" s="16" t="s">
        <v>41</v>
      </c>
      <c r="C17" s="14"/>
      <c r="D17" s="14"/>
      <c r="E17" s="15">
        <f t="shared" si="0"/>
        <v>0</v>
      </c>
    </row>
    <row r="18" spans="1:5" ht="138" x14ac:dyDescent="0.35">
      <c r="A18" s="18" t="s">
        <v>42</v>
      </c>
      <c r="B18" s="16" t="s">
        <v>43</v>
      </c>
      <c r="C18" s="14"/>
      <c r="D18" s="14"/>
      <c r="E18" s="15">
        <f t="shared" si="0"/>
        <v>0</v>
      </c>
    </row>
    <row r="19" spans="1:5" x14ac:dyDescent="0.35">
      <c r="A19" s="21" t="s">
        <v>44</v>
      </c>
      <c r="B19" s="16" t="s">
        <v>45</v>
      </c>
      <c r="C19" s="14">
        <v>400000</v>
      </c>
      <c r="D19" s="14">
        <v>400000</v>
      </c>
      <c r="E19" s="15">
        <f t="shared" si="0"/>
        <v>0</v>
      </c>
    </row>
    <row r="20" spans="1:5" ht="46" x14ac:dyDescent="0.35">
      <c r="A20" s="22" t="s">
        <v>46</v>
      </c>
      <c r="B20" s="20" t="s">
        <v>47</v>
      </c>
      <c r="C20" s="15">
        <f>SUM(C17:C19)</f>
        <v>400000</v>
      </c>
      <c r="D20" s="15">
        <f>SUM(D17:D19)</f>
        <v>400000</v>
      </c>
      <c r="E20" s="15">
        <f t="shared" si="0"/>
        <v>0</v>
      </c>
    </row>
    <row r="21" spans="1:5" ht="34.5" x14ac:dyDescent="0.35">
      <c r="A21" s="19" t="s">
        <v>48</v>
      </c>
      <c r="B21" s="20" t="s">
        <v>49</v>
      </c>
      <c r="C21" s="15">
        <f>SUM(C20,C16)</f>
        <v>54008123</v>
      </c>
      <c r="D21" s="15">
        <f>SUM(D20,D16)</f>
        <v>56426535</v>
      </c>
      <c r="E21" s="15">
        <f t="shared" si="0"/>
        <v>2418412</v>
      </c>
    </row>
    <row r="22" spans="1:5" ht="92" x14ac:dyDescent="0.35">
      <c r="A22" s="22" t="s">
        <v>50</v>
      </c>
      <c r="B22" s="20" t="s">
        <v>51</v>
      </c>
      <c r="C22" s="15">
        <v>9453624</v>
      </c>
      <c r="D22" s="15">
        <v>9545494</v>
      </c>
      <c r="E22" s="15">
        <f t="shared" si="0"/>
        <v>91870</v>
      </c>
    </row>
    <row r="23" spans="1:5" ht="46" x14ac:dyDescent="0.35">
      <c r="A23" s="18" t="s">
        <v>52</v>
      </c>
      <c r="B23" s="16" t="s">
        <v>53</v>
      </c>
      <c r="C23" s="14">
        <v>150000</v>
      </c>
      <c r="D23" s="14">
        <v>150000</v>
      </c>
      <c r="E23" s="15">
        <f t="shared" si="0"/>
        <v>0</v>
      </c>
    </row>
    <row r="24" spans="1:5" ht="57.5" x14ac:dyDescent="0.35">
      <c r="A24" s="18" t="s">
        <v>54</v>
      </c>
      <c r="B24" s="16" t="s">
        <v>55</v>
      </c>
      <c r="C24" s="14">
        <v>900000</v>
      </c>
      <c r="D24" s="14">
        <v>971001</v>
      </c>
      <c r="E24" s="15">
        <f t="shared" si="0"/>
        <v>71001</v>
      </c>
    </row>
    <row r="25" spans="1:5" ht="23" x14ac:dyDescent="0.35">
      <c r="A25" s="18" t="s">
        <v>56</v>
      </c>
      <c r="B25" s="16" t="s">
        <v>57</v>
      </c>
      <c r="C25" s="14"/>
      <c r="D25" s="14"/>
      <c r="E25" s="15">
        <f t="shared" si="0"/>
        <v>0</v>
      </c>
    </row>
    <row r="26" spans="1:5" ht="23" x14ac:dyDescent="0.35">
      <c r="A26" s="22" t="s">
        <v>58</v>
      </c>
      <c r="B26" s="20" t="s">
        <v>59</v>
      </c>
      <c r="C26" s="15">
        <f>SUM(C23:C25)</f>
        <v>1050000</v>
      </c>
      <c r="D26" s="15">
        <f>SUM(D23:D25)</f>
        <v>1121001</v>
      </c>
      <c r="E26" s="15">
        <f t="shared" si="0"/>
        <v>71001</v>
      </c>
    </row>
    <row r="27" spans="1:5" ht="69" x14ac:dyDescent="0.35">
      <c r="A27" s="18" t="s">
        <v>60</v>
      </c>
      <c r="B27" s="16" t="s">
        <v>61</v>
      </c>
      <c r="C27" s="14">
        <v>450000</v>
      </c>
      <c r="D27" s="14">
        <v>450000</v>
      </c>
      <c r="E27" s="15">
        <f t="shared" si="0"/>
        <v>0</v>
      </c>
    </row>
    <row r="28" spans="1:5" ht="57.5" x14ac:dyDescent="0.35">
      <c r="A28" s="18" t="s">
        <v>62</v>
      </c>
      <c r="B28" s="16" t="s">
        <v>63</v>
      </c>
      <c r="C28" s="14">
        <v>900000</v>
      </c>
      <c r="D28" s="14">
        <v>972196</v>
      </c>
      <c r="E28" s="15">
        <f t="shared" si="0"/>
        <v>72196</v>
      </c>
    </row>
    <row r="29" spans="1:5" ht="46" x14ac:dyDescent="0.35">
      <c r="A29" s="22" t="s">
        <v>64</v>
      </c>
      <c r="B29" s="20" t="s">
        <v>65</v>
      </c>
      <c r="C29" s="15">
        <f>SUM(C27:C28)</f>
        <v>1350000</v>
      </c>
      <c r="D29" s="15">
        <f>SUM(D27:D28)</f>
        <v>1422196</v>
      </c>
      <c r="E29" s="15">
        <f t="shared" si="0"/>
        <v>72196</v>
      </c>
    </row>
    <row r="30" spans="1:5" ht="23" x14ac:dyDescent="0.35">
      <c r="A30" s="18" t="s">
        <v>66</v>
      </c>
      <c r="B30" s="16" t="s">
        <v>67</v>
      </c>
      <c r="C30" s="14"/>
      <c r="D30" s="14"/>
      <c r="E30" s="15">
        <f t="shared" si="0"/>
        <v>0</v>
      </c>
    </row>
    <row r="31" spans="1:5" ht="23" x14ac:dyDescent="0.35">
      <c r="A31" s="18" t="s">
        <v>68</v>
      </c>
      <c r="B31" s="16" t="s">
        <v>69</v>
      </c>
      <c r="C31" s="14"/>
      <c r="D31" s="14"/>
      <c r="E31" s="15">
        <f t="shared" si="0"/>
        <v>0</v>
      </c>
    </row>
    <row r="32" spans="1:5" ht="34.5" x14ac:dyDescent="0.35">
      <c r="A32" s="18" t="s">
        <v>70</v>
      </c>
      <c r="B32" s="16" t="s">
        <v>71</v>
      </c>
      <c r="C32" s="14"/>
      <c r="D32" s="14"/>
      <c r="E32" s="15">
        <f t="shared" si="0"/>
        <v>0</v>
      </c>
    </row>
    <row r="33" spans="1:5" ht="57.5" x14ac:dyDescent="0.35">
      <c r="A33" s="18" t="s">
        <v>72</v>
      </c>
      <c r="B33" s="16" t="s">
        <v>73</v>
      </c>
      <c r="C33" s="14">
        <v>260000</v>
      </c>
      <c r="D33" s="14">
        <v>380000</v>
      </c>
      <c r="E33" s="15">
        <f t="shared" si="0"/>
        <v>120000</v>
      </c>
    </row>
    <row r="34" spans="1:5" ht="46" x14ac:dyDescent="0.35">
      <c r="A34" s="24" t="s">
        <v>74</v>
      </c>
      <c r="B34" s="16" t="s">
        <v>75</v>
      </c>
      <c r="C34" s="14"/>
      <c r="D34" s="14"/>
      <c r="E34" s="15">
        <f t="shared" si="0"/>
        <v>0</v>
      </c>
    </row>
    <row r="35" spans="1:5" x14ac:dyDescent="0.35">
      <c r="A35" s="21" t="s">
        <v>76</v>
      </c>
      <c r="B35" s="16" t="s">
        <v>77</v>
      </c>
      <c r="C35" s="14">
        <v>1600000</v>
      </c>
      <c r="D35" s="14">
        <v>1220000</v>
      </c>
      <c r="E35" s="15">
        <f t="shared" si="0"/>
        <v>-380000</v>
      </c>
    </row>
    <row r="36" spans="1:5" ht="34.5" x14ac:dyDescent="0.35">
      <c r="A36" s="18" t="s">
        <v>78</v>
      </c>
      <c r="B36" s="16" t="s">
        <v>79</v>
      </c>
      <c r="C36" s="14">
        <v>950000</v>
      </c>
      <c r="D36" s="14">
        <v>1079000</v>
      </c>
      <c r="E36" s="15">
        <f t="shared" si="0"/>
        <v>129000</v>
      </c>
    </row>
    <row r="37" spans="1:5" ht="34.5" x14ac:dyDescent="0.35">
      <c r="A37" s="22" t="s">
        <v>80</v>
      </c>
      <c r="B37" s="20" t="s">
        <v>81</v>
      </c>
      <c r="C37" s="15">
        <f>SUM(C30:C36)</f>
        <v>2810000</v>
      </c>
      <c r="D37" s="15">
        <f>SUM(D30:D36)</f>
        <v>2679000</v>
      </c>
      <c r="E37" s="15">
        <f t="shared" si="0"/>
        <v>-131000</v>
      </c>
    </row>
    <row r="38" spans="1:5" ht="34.5" x14ac:dyDescent="0.35">
      <c r="A38" s="18" t="s">
        <v>82</v>
      </c>
      <c r="B38" s="16" t="s">
        <v>83</v>
      </c>
      <c r="C38" s="14"/>
      <c r="D38" s="14"/>
      <c r="E38" s="15">
        <f t="shared" si="0"/>
        <v>0</v>
      </c>
    </row>
    <row r="39" spans="1:5" ht="57.5" x14ac:dyDescent="0.35">
      <c r="A39" s="18" t="s">
        <v>84</v>
      </c>
      <c r="B39" s="16" t="s">
        <v>85</v>
      </c>
      <c r="C39" s="14"/>
      <c r="D39" s="14">
        <v>30000</v>
      </c>
      <c r="E39" s="15">
        <f t="shared" si="0"/>
        <v>30000</v>
      </c>
    </row>
    <row r="40" spans="1:5" ht="80.5" x14ac:dyDescent="0.35">
      <c r="A40" s="22" t="s">
        <v>86</v>
      </c>
      <c r="B40" s="20" t="s">
        <v>87</v>
      </c>
      <c r="C40" s="14">
        <f>SUM(C38:C39)</f>
        <v>0</v>
      </c>
      <c r="D40" s="14">
        <f>SUM(D38:D39)</f>
        <v>30000</v>
      </c>
      <c r="E40" s="15">
        <f t="shared" si="0"/>
        <v>30000</v>
      </c>
    </row>
    <row r="41" spans="1:5" ht="103.5" x14ac:dyDescent="0.35">
      <c r="A41" s="18" t="s">
        <v>88</v>
      </c>
      <c r="B41" s="16" t="s">
        <v>89</v>
      </c>
      <c r="C41" s="15">
        <v>1117200</v>
      </c>
      <c r="D41" s="15">
        <v>1117200</v>
      </c>
      <c r="E41" s="15">
        <f t="shared" si="0"/>
        <v>0</v>
      </c>
    </row>
    <row r="42" spans="1:5" ht="46" x14ac:dyDescent="0.35">
      <c r="A42" s="18" t="s">
        <v>90</v>
      </c>
      <c r="B42" s="16" t="s">
        <v>91</v>
      </c>
      <c r="C42" s="14"/>
      <c r="D42" s="14"/>
      <c r="E42" s="15">
        <f t="shared" si="0"/>
        <v>0</v>
      </c>
    </row>
    <row r="43" spans="1:5" ht="23" x14ac:dyDescent="0.35">
      <c r="A43" s="18" t="s">
        <v>92</v>
      </c>
      <c r="B43" s="16" t="s">
        <v>93</v>
      </c>
      <c r="C43" s="14"/>
      <c r="D43" s="14"/>
      <c r="E43" s="15">
        <f t="shared" si="0"/>
        <v>0</v>
      </c>
    </row>
    <row r="44" spans="1:5" ht="57.5" x14ac:dyDescent="0.35">
      <c r="A44" s="18" t="s">
        <v>94</v>
      </c>
      <c r="B44" s="16" t="s">
        <v>95</v>
      </c>
      <c r="C44" s="14"/>
      <c r="D44" s="14"/>
      <c r="E44" s="15">
        <f t="shared" si="0"/>
        <v>0</v>
      </c>
    </row>
    <row r="45" spans="1:5" ht="34.5" x14ac:dyDescent="0.35">
      <c r="A45" s="18" t="s">
        <v>96</v>
      </c>
      <c r="B45" s="16" t="s">
        <v>97</v>
      </c>
      <c r="C45" s="14"/>
      <c r="D45" s="14">
        <v>1000</v>
      </c>
      <c r="E45" s="15">
        <f t="shared" si="0"/>
        <v>1000</v>
      </c>
    </row>
    <row r="46" spans="1:5" ht="80.5" x14ac:dyDescent="0.35">
      <c r="A46" s="22" t="s">
        <v>98</v>
      </c>
      <c r="B46" s="20" t="s">
        <v>99</v>
      </c>
      <c r="C46" s="15">
        <f>SUM(C41:C45)</f>
        <v>1117200</v>
      </c>
      <c r="D46" s="15">
        <f>SUM(D41:D45)</f>
        <v>1118200</v>
      </c>
      <c r="E46" s="15">
        <f t="shared" si="0"/>
        <v>1000</v>
      </c>
    </row>
    <row r="47" spans="1:5" ht="23" x14ac:dyDescent="0.35">
      <c r="A47" s="22" t="s">
        <v>100</v>
      </c>
      <c r="B47" s="20" t="s">
        <v>101</v>
      </c>
      <c r="C47" s="15">
        <f>SUM(C26+C29+C37+C40+C46)</f>
        <v>6327200</v>
      </c>
      <c r="D47" s="15">
        <f>SUM(D26+D29+D37+D40+D46)</f>
        <v>6370397</v>
      </c>
      <c r="E47" s="15">
        <f t="shared" si="0"/>
        <v>43197</v>
      </c>
    </row>
    <row r="48" spans="1:5" ht="46" x14ac:dyDescent="0.35">
      <c r="A48" s="25" t="s">
        <v>102</v>
      </c>
      <c r="B48" s="16" t="s">
        <v>103</v>
      </c>
      <c r="C48" s="14"/>
      <c r="D48" s="14"/>
      <c r="E48" s="15">
        <f t="shared" si="0"/>
        <v>0</v>
      </c>
    </row>
    <row r="49" spans="1:5" ht="34.5" x14ac:dyDescent="0.35">
      <c r="A49" s="25" t="s">
        <v>104</v>
      </c>
      <c r="B49" s="16" t="s">
        <v>105</v>
      </c>
      <c r="C49" s="14"/>
      <c r="D49" s="14"/>
      <c r="E49" s="15">
        <f t="shared" si="0"/>
        <v>0</v>
      </c>
    </row>
    <row r="50" spans="1:5" ht="57.5" x14ac:dyDescent="0.35">
      <c r="A50" s="26" t="s">
        <v>106</v>
      </c>
      <c r="B50" s="16" t="s">
        <v>107</v>
      </c>
      <c r="C50" s="14"/>
      <c r="D50" s="14"/>
      <c r="E50" s="15">
        <f t="shared" si="0"/>
        <v>0</v>
      </c>
    </row>
    <row r="51" spans="1:5" ht="92" x14ac:dyDescent="0.35">
      <c r="A51" s="26" t="s">
        <v>108</v>
      </c>
      <c r="B51" s="16" t="s">
        <v>109</v>
      </c>
      <c r="C51" s="14"/>
      <c r="D51" s="14"/>
      <c r="E51" s="15">
        <f t="shared" si="0"/>
        <v>0</v>
      </c>
    </row>
    <row r="52" spans="1:5" ht="92" x14ac:dyDescent="0.35">
      <c r="A52" s="26" t="s">
        <v>110</v>
      </c>
      <c r="B52" s="16" t="s">
        <v>111</v>
      </c>
      <c r="C52" s="14"/>
      <c r="D52" s="14"/>
      <c r="E52" s="15">
        <f t="shared" si="0"/>
        <v>0</v>
      </c>
    </row>
    <row r="53" spans="1:5" ht="57.5" x14ac:dyDescent="0.35">
      <c r="A53" s="25" t="s">
        <v>112</v>
      </c>
      <c r="B53" s="16" t="s">
        <v>113</v>
      </c>
      <c r="C53" s="14"/>
      <c r="D53" s="14"/>
      <c r="E53" s="15">
        <f t="shared" si="0"/>
        <v>0</v>
      </c>
    </row>
    <row r="54" spans="1:5" ht="57.5" x14ac:dyDescent="0.35">
      <c r="A54" s="25" t="s">
        <v>114</v>
      </c>
      <c r="B54" s="16" t="s">
        <v>115</v>
      </c>
      <c r="C54" s="14"/>
      <c r="D54" s="14"/>
      <c r="E54" s="15">
        <f t="shared" si="0"/>
        <v>0</v>
      </c>
    </row>
    <row r="55" spans="1:5" ht="57.5" x14ac:dyDescent="0.35">
      <c r="A55" s="25" t="s">
        <v>116</v>
      </c>
      <c r="B55" s="16" t="s">
        <v>117</v>
      </c>
      <c r="C55" s="14"/>
      <c r="D55" s="14"/>
      <c r="E55" s="15">
        <f t="shared" si="0"/>
        <v>0</v>
      </c>
    </row>
    <row r="56" spans="1:5" ht="46" x14ac:dyDescent="0.35">
      <c r="A56" s="27" t="s">
        <v>118</v>
      </c>
      <c r="B56" s="20" t="s">
        <v>119</v>
      </c>
      <c r="C56" s="14"/>
      <c r="D56" s="14"/>
      <c r="E56" s="15">
        <f t="shared" si="0"/>
        <v>0</v>
      </c>
    </row>
    <row r="57" spans="1:5" ht="46" x14ac:dyDescent="0.35">
      <c r="A57" s="28" t="s">
        <v>120</v>
      </c>
      <c r="B57" s="16" t="s">
        <v>121</v>
      </c>
      <c r="C57" s="14"/>
      <c r="D57" s="14"/>
      <c r="E57" s="15">
        <f t="shared" si="0"/>
        <v>0</v>
      </c>
    </row>
    <row r="58" spans="1:5" ht="46" x14ac:dyDescent="0.35">
      <c r="A58" s="28" t="s">
        <v>122</v>
      </c>
      <c r="B58" s="16" t="s">
        <v>123</v>
      </c>
      <c r="C58" s="14"/>
      <c r="D58" s="14"/>
      <c r="E58" s="15">
        <f t="shared" si="0"/>
        <v>0</v>
      </c>
    </row>
    <row r="59" spans="1:5" ht="138" x14ac:dyDescent="0.35">
      <c r="A59" s="28" t="s">
        <v>126</v>
      </c>
      <c r="B59" s="16" t="s">
        <v>127</v>
      </c>
      <c r="C59" s="14"/>
      <c r="D59" s="14"/>
      <c r="E59" s="15">
        <f t="shared" si="0"/>
        <v>0</v>
      </c>
    </row>
    <row r="60" spans="1:5" ht="138" x14ac:dyDescent="0.35">
      <c r="A60" s="28" t="s">
        <v>128</v>
      </c>
      <c r="B60" s="16" t="s">
        <v>129</v>
      </c>
      <c r="C60" s="14"/>
      <c r="D60" s="14"/>
      <c r="E60" s="15">
        <f t="shared" si="0"/>
        <v>0</v>
      </c>
    </row>
    <row r="61" spans="1:5" ht="149.5" x14ac:dyDescent="0.35">
      <c r="A61" s="28" t="s">
        <v>130</v>
      </c>
      <c r="B61" s="16" t="s">
        <v>131</v>
      </c>
      <c r="C61" s="14"/>
      <c r="D61" s="14"/>
      <c r="E61" s="15">
        <f t="shared" si="0"/>
        <v>0</v>
      </c>
    </row>
    <row r="62" spans="1:5" ht="92" x14ac:dyDescent="0.35">
      <c r="A62" s="28" t="s">
        <v>132</v>
      </c>
      <c r="B62" s="16" t="s">
        <v>133</v>
      </c>
      <c r="C62" s="14"/>
      <c r="D62" s="14"/>
      <c r="E62" s="15">
        <f t="shared" si="0"/>
        <v>0</v>
      </c>
    </row>
    <row r="63" spans="1:5" ht="138" x14ac:dyDescent="0.35">
      <c r="A63" s="28" t="s">
        <v>134</v>
      </c>
      <c r="B63" s="16" t="s">
        <v>135</v>
      </c>
      <c r="C63" s="14"/>
      <c r="D63" s="14"/>
      <c r="E63" s="15">
        <f t="shared" si="0"/>
        <v>0</v>
      </c>
    </row>
    <row r="64" spans="1:5" ht="138" x14ac:dyDescent="0.35">
      <c r="A64" s="28" t="s">
        <v>136</v>
      </c>
      <c r="B64" s="16" t="s">
        <v>137</v>
      </c>
      <c r="C64" s="14"/>
      <c r="D64" s="14"/>
      <c r="E64" s="15">
        <f t="shared" si="0"/>
        <v>0</v>
      </c>
    </row>
    <row r="65" spans="1:5" ht="46" x14ac:dyDescent="0.35">
      <c r="A65" s="28" t="s">
        <v>138</v>
      </c>
      <c r="B65" s="16" t="s">
        <v>139</v>
      </c>
      <c r="C65" s="14"/>
      <c r="D65" s="14"/>
      <c r="E65" s="15">
        <f t="shared" si="0"/>
        <v>0</v>
      </c>
    </row>
    <row r="66" spans="1:5" x14ac:dyDescent="0.35">
      <c r="A66" s="29" t="s">
        <v>140</v>
      </c>
      <c r="B66" s="16" t="s">
        <v>248</v>
      </c>
      <c r="C66" s="14"/>
      <c r="D66" s="14"/>
      <c r="E66" s="15">
        <f t="shared" si="0"/>
        <v>0</v>
      </c>
    </row>
    <row r="67" spans="1:5" ht="92" x14ac:dyDescent="0.35">
      <c r="A67" s="28" t="s">
        <v>142</v>
      </c>
      <c r="B67" s="16" t="s">
        <v>141</v>
      </c>
      <c r="C67" s="14"/>
      <c r="D67" s="14"/>
      <c r="E67" s="15">
        <f t="shared" si="0"/>
        <v>0</v>
      </c>
    </row>
    <row r="68" spans="1:5" x14ac:dyDescent="0.35">
      <c r="A68" s="29" t="s">
        <v>144</v>
      </c>
      <c r="B68" s="16" t="s">
        <v>143</v>
      </c>
      <c r="C68" s="14"/>
      <c r="D68" s="14"/>
      <c r="E68" s="15">
        <f t="shared" si="0"/>
        <v>0</v>
      </c>
    </row>
    <row r="69" spans="1:5" x14ac:dyDescent="0.35">
      <c r="A69" s="29" t="s">
        <v>146</v>
      </c>
      <c r="B69" s="16" t="s">
        <v>143</v>
      </c>
      <c r="C69" s="14"/>
      <c r="D69" s="14"/>
      <c r="E69" s="15">
        <f t="shared" si="0"/>
        <v>0</v>
      </c>
    </row>
    <row r="70" spans="1:5" ht="46" x14ac:dyDescent="0.35">
      <c r="A70" s="27" t="s">
        <v>147</v>
      </c>
      <c r="B70" s="20" t="s">
        <v>148</v>
      </c>
      <c r="C70" s="14"/>
      <c r="D70" s="14"/>
      <c r="E70" s="15">
        <f t="shared" si="0"/>
        <v>0</v>
      </c>
    </row>
    <row r="71" spans="1:5" x14ac:dyDescent="0.35">
      <c r="A71" s="31" t="s">
        <v>149</v>
      </c>
      <c r="B71" s="20"/>
      <c r="C71" s="14"/>
      <c r="D71" s="14">
        <f>SUM(D58:D70)</f>
        <v>0</v>
      </c>
      <c r="E71" s="15">
        <f t="shared" ref="E71:E120" si="1">SUM(D71-C71)</f>
        <v>0</v>
      </c>
    </row>
    <row r="72" spans="1:5" x14ac:dyDescent="0.35">
      <c r="A72" s="32" t="s">
        <v>150</v>
      </c>
      <c r="B72" s="16" t="s">
        <v>151</v>
      </c>
      <c r="C72" s="14"/>
      <c r="D72" s="14"/>
      <c r="E72" s="15">
        <f t="shared" si="1"/>
        <v>0</v>
      </c>
    </row>
    <row r="73" spans="1:5" x14ac:dyDescent="0.35">
      <c r="A73" s="32" t="s">
        <v>152</v>
      </c>
      <c r="B73" s="16" t="s">
        <v>153</v>
      </c>
      <c r="C73" s="14"/>
      <c r="D73" s="14"/>
      <c r="E73" s="15">
        <f t="shared" si="1"/>
        <v>0</v>
      </c>
    </row>
    <row r="74" spans="1:5" x14ac:dyDescent="0.35">
      <c r="A74" s="32" t="s">
        <v>154</v>
      </c>
      <c r="B74" s="16" t="s">
        <v>155</v>
      </c>
      <c r="C74" s="14">
        <v>150000</v>
      </c>
      <c r="D74" s="14">
        <v>106701</v>
      </c>
      <c r="E74" s="15">
        <f t="shared" si="1"/>
        <v>-43299</v>
      </c>
    </row>
    <row r="75" spans="1:5" x14ac:dyDescent="0.35">
      <c r="A75" s="32" t="s">
        <v>156</v>
      </c>
      <c r="B75" s="16" t="s">
        <v>157</v>
      </c>
      <c r="C75" s="14"/>
      <c r="D75" s="14">
        <v>66133</v>
      </c>
      <c r="E75" s="15">
        <f t="shared" si="1"/>
        <v>66133</v>
      </c>
    </row>
    <row r="76" spans="1:5" x14ac:dyDescent="0.35">
      <c r="A76" s="21" t="s">
        <v>158</v>
      </c>
      <c r="B76" s="16" t="s">
        <v>159</v>
      </c>
      <c r="C76" s="14"/>
      <c r="D76" s="14"/>
      <c r="E76" s="15">
        <f t="shared" si="1"/>
        <v>0</v>
      </c>
    </row>
    <row r="77" spans="1:5" x14ac:dyDescent="0.35">
      <c r="A77" s="21" t="s">
        <v>160</v>
      </c>
      <c r="B77" s="16" t="s">
        <v>161</v>
      </c>
      <c r="C77" s="14"/>
      <c r="D77" s="14"/>
      <c r="E77" s="15">
        <f t="shared" si="1"/>
        <v>0</v>
      </c>
    </row>
    <row r="78" spans="1:5" x14ac:dyDescent="0.35">
      <c r="A78" s="21" t="s">
        <v>162</v>
      </c>
      <c r="B78" s="16" t="s">
        <v>163</v>
      </c>
      <c r="C78" s="14">
        <v>40500</v>
      </c>
      <c r="D78" s="14">
        <v>46665</v>
      </c>
      <c r="E78" s="15">
        <f t="shared" si="1"/>
        <v>6165</v>
      </c>
    </row>
    <row r="79" spans="1:5" x14ac:dyDescent="0.35">
      <c r="A79" s="33" t="s">
        <v>164</v>
      </c>
      <c r="B79" s="20" t="s">
        <v>165</v>
      </c>
      <c r="C79" s="14">
        <f>SUM(C74:C78)</f>
        <v>190500</v>
      </c>
      <c r="D79" s="14">
        <f>SUM(D74:D78)</f>
        <v>219499</v>
      </c>
      <c r="E79" s="15">
        <f t="shared" si="1"/>
        <v>28999</v>
      </c>
    </row>
    <row r="80" spans="1:5" ht="34.5" x14ac:dyDescent="0.35">
      <c r="A80" s="25" t="s">
        <v>166</v>
      </c>
      <c r="B80" s="16" t="s">
        <v>167</v>
      </c>
      <c r="C80" s="14"/>
      <c r="D80" s="14"/>
      <c r="E80" s="15">
        <f t="shared" si="1"/>
        <v>0</v>
      </c>
    </row>
    <row r="81" spans="1:5" ht="46" x14ac:dyDescent="0.35">
      <c r="A81" s="25" t="s">
        <v>168</v>
      </c>
      <c r="B81" s="16" t="s">
        <v>169</v>
      </c>
      <c r="C81" s="14"/>
      <c r="D81" s="14"/>
      <c r="E81" s="15">
        <f t="shared" si="1"/>
        <v>0</v>
      </c>
    </row>
    <row r="82" spans="1:5" ht="46" x14ac:dyDescent="0.35">
      <c r="A82" s="25" t="s">
        <v>170</v>
      </c>
      <c r="B82" s="16" t="s">
        <v>171</v>
      </c>
      <c r="C82" s="14"/>
      <c r="D82" s="14"/>
      <c r="E82" s="15">
        <f t="shared" si="1"/>
        <v>0</v>
      </c>
    </row>
    <row r="83" spans="1:5" ht="103.5" x14ac:dyDescent="0.35">
      <c r="A83" s="25" t="s">
        <v>172</v>
      </c>
      <c r="B83" s="16" t="s">
        <v>173</v>
      </c>
      <c r="C83" s="14"/>
      <c r="D83" s="14"/>
      <c r="E83" s="15">
        <f t="shared" si="1"/>
        <v>0</v>
      </c>
    </row>
    <row r="84" spans="1:5" ht="23" x14ac:dyDescent="0.35">
      <c r="A84" s="27" t="s">
        <v>174</v>
      </c>
      <c r="B84" s="20" t="s">
        <v>175</v>
      </c>
      <c r="C84" s="14"/>
      <c r="D84" s="14"/>
      <c r="E84" s="15">
        <f t="shared" si="1"/>
        <v>0</v>
      </c>
    </row>
    <row r="85" spans="1:5" ht="138" x14ac:dyDescent="0.35">
      <c r="A85" s="25" t="s">
        <v>176</v>
      </c>
      <c r="B85" s="16" t="s">
        <v>177</v>
      </c>
      <c r="C85" s="14"/>
      <c r="D85" s="14"/>
      <c r="E85" s="15">
        <f t="shared" si="1"/>
        <v>0</v>
      </c>
    </row>
    <row r="86" spans="1:5" ht="138" x14ac:dyDescent="0.35">
      <c r="A86" s="25" t="s">
        <v>178</v>
      </c>
      <c r="B86" s="16" t="s">
        <v>179</v>
      </c>
      <c r="C86" s="14"/>
      <c r="D86" s="14"/>
      <c r="E86" s="15">
        <f t="shared" si="1"/>
        <v>0</v>
      </c>
    </row>
    <row r="87" spans="1:5" ht="149.5" x14ac:dyDescent="0.35">
      <c r="A87" s="25" t="s">
        <v>180</v>
      </c>
      <c r="B87" s="16" t="s">
        <v>181</v>
      </c>
      <c r="C87" s="14"/>
      <c r="D87" s="14"/>
      <c r="E87" s="15">
        <f t="shared" si="1"/>
        <v>0</v>
      </c>
    </row>
    <row r="88" spans="1:5" ht="92" x14ac:dyDescent="0.35">
      <c r="A88" s="25" t="s">
        <v>182</v>
      </c>
      <c r="B88" s="16" t="s">
        <v>183</v>
      </c>
      <c r="C88" s="14"/>
      <c r="D88" s="14"/>
      <c r="E88" s="15">
        <f t="shared" si="1"/>
        <v>0</v>
      </c>
    </row>
    <row r="89" spans="1:5" ht="138" x14ac:dyDescent="0.35">
      <c r="A89" s="25" t="s">
        <v>184</v>
      </c>
      <c r="B89" s="16" t="s">
        <v>185</v>
      </c>
      <c r="C89" s="14"/>
      <c r="D89" s="14"/>
      <c r="E89" s="15">
        <f t="shared" si="1"/>
        <v>0</v>
      </c>
    </row>
    <row r="90" spans="1:5" ht="138" x14ac:dyDescent="0.35">
      <c r="A90" s="25" t="s">
        <v>186</v>
      </c>
      <c r="B90" s="16" t="s">
        <v>187</v>
      </c>
      <c r="C90" s="14"/>
      <c r="D90" s="14"/>
      <c r="E90" s="15">
        <f t="shared" si="1"/>
        <v>0</v>
      </c>
    </row>
    <row r="91" spans="1:5" ht="23" x14ac:dyDescent="0.35">
      <c r="A91" s="25" t="s">
        <v>188</v>
      </c>
      <c r="B91" s="16" t="s">
        <v>189</v>
      </c>
      <c r="C91" s="14"/>
      <c r="D91" s="14"/>
      <c r="E91" s="15">
        <f t="shared" si="1"/>
        <v>0</v>
      </c>
    </row>
    <row r="92" spans="1:5" ht="92" x14ac:dyDescent="0.35">
      <c r="A92" s="25" t="s">
        <v>190</v>
      </c>
      <c r="B92" s="16" t="s">
        <v>253</v>
      </c>
      <c r="C92" s="14"/>
      <c r="D92" s="14"/>
      <c r="E92" s="15">
        <f t="shared" si="1"/>
        <v>0</v>
      </c>
    </row>
    <row r="93" spans="1:5" ht="46" x14ac:dyDescent="0.35">
      <c r="A93" s="27" t="s">
        <v>192</v>
      </c>
      <c r="B93" s="20" t="s">
        <v>193</v>
      </c>
      <c r="C93" s="14"/>
      <c r="D93" s="14"/>
      <c r="E93" s="15">
        <f t="shared" si="1"/>
        <v>0</v>
      </c>
    </row>
    <row r="94" spans="1:5" x14ac:dyDescent="0.35">
      <c r="A94" s="31" t="s">
        <v>194</v>
      </c>
      <c r="B94" s="20"/>
      <c r="C94" s="14"/>
      <c r="D94" s="14"/>
      <c r="E94" s="15">
        <f t="shared" si="1"/>
        <v>0</v>
      </c>
    </row>
    <row r="95" spans="1:5" x14ac:dyDescent="0.35">
      <c r="A95" s="35" t="s">
        <v>195</v>
      </c>
      <c r="B95" s="36" t="s">
        <v>196</v>
      </c>
      <c r="C95" s="15">
        <f>SUM(C21+C22+C47+C56+C70+C79+C84+C93)</f>
        <v>69979447</v>
      </c>
      <c r="D95" s="15">
        <f>SUM(D21+D22+D47+D56+D70+D71+D79+D84+D93)</f>
        <v>72561925</v>
      </c>
      <c r="E95" s="15">
        <f t="shared" si="1"/>
        <v>2582478</v>
      </c>
    </row>
    <row r="96" spans="1:5" ht="80.5" x14ac:dyDescent="0.35">
      <c r="A96" s="25" t="s">
        <v>197</v>
      </c>
      <c r="B96" s="18" t="s">
        <v>198</v>
      </c>
      <c r="C96" s="34"/>
      <c r="D96" s="34"/>
      <c r="E96" s="15">
        <f t="shared" si="1"/>
        <v>0</v>
      </c>
    </row>
    <row r="97" spans="1:5" ht="115" x14ac:dyDescent="0.35">
      <c r="A97" s="25" t="s">
        <v>199</v>
      </c>
      <c r="B97" s="18" t="s">
        <v>200</v>
      </c>
      <c r="C97" s="34"/>
      <c r="D97" s="34"/>
      <c r="E97" s="15">
        <f t="shared" si="1"/>
        <v>0</v>
      </c>
    </row>
    <row r="98" spans="1:5" ht="80.5" x14ac:dyDescent="0.35">
      <c r="A98" s="25" t="s">
        <v>201</v>
      </c>
      <c r="B98" s="18" t="s">
        <v>202</v>
      </c>
      <c r="C98" s="34"/>
      <c r="D98" s="34"/>
      <c r="E98" s="15">
        <f t="shared" si="1"/>
        <v>0</v>
      </c>
    </row>
    <row r="99" spans="1:5" ht="69" x14ac:dyDescent="0.35">
      <c r="A99" s="27" t="s">
        <v>203</v>
      </c>
      <c r="B99" s="22" t="s">
        <v>204</v>
      </c>
      <c r="C99" s="37"/>
      <c r="D99" s="37"/>
      <c r="E99" s="15">
        <f t="shared" si="1"/>
        <v>0</v>
      </c>
    </row>
    <row r="100" spans="1:5" x14ac:dyDescent="0.35">
      <c r="A100" s="39" t="s">
        <v>205</v>
      </c>
      <c r="B100" s="18" t="s">
        <v>206</v>
      </c>
      <c r="C100" s="38"/>
      <c r="D100" s="38"/>
      <c r="E100" s="15">
        <f t="shared" si="1"/>
        <v>0</v>
      </c>
    </row>
    <row r="101" spans="1:5" x14ac:dyDescent="0.35">
      <c r="A101" s="39" t="s">
        <v>207</v>
      </c>
      <c r="B101" s="18" t="s">
        <v>208</v>
      </c>
      <c r="C101" s="38"/>
      <c r="D101" s="38"/>
      <c r="E101" s="15">
        <f t="shared" si="1"/>
        <v>0</v>
      </c>
    </row>
    <row r="102" spans="1:5" ht="69" x14ac:dyDescent="0.35">
      <c r="A102" s="25" t="s">
        <v>209</v>
      </c>
      <c r="B102" s="18" t="s">
        <v>210</v>
      </c>
      <c r="C102" s="34"/>
      <c r="D102" s="34"/>
      <c r="E102" s="15">
        <f t="shared" si="1"/>
        <v>0</v>
      </c>
    </row>
    <row r="103" spans="1:5" ht="69" x14ac:dyDescent="0.35">
      <c r="A103" s="25" t="s">
        <v>211</v>
      </c>
      <c r="B103" s="18" t="s">
        <v>212</v>
      </c>
      <c r="C103" s="34"/>
      <c r="D103" s="34"/>
      <c r="E103" s="15">
        <f t="shared" si="1"/>
        <v>0</v>
      </c>
    </row>
    <row r="104" spans="1:5" x14ac:dyDescent="0.35">
      <c r="A104" s="41" t="s">
        <v>213</v>
      </c>
      <c r="B104" s="22" t="s">
        <v>214</v>
      </c>
      <c r="C104" s="40"/>
      <c r="D104" s="40"/>
      <c r="E104" s="15">
        <f t="shared" si="1"/>
        <v>0</v>
      </c>
    </row>
    <row r="105" spans="1:5" x14ac:dyDescent="0.35">
      <c r="A105" s="39" t="s">
        <v>215</v>
      </c>
      <c r="B105" s="18" t="s">
        <v>216</v>
      </c>
      <c r="C105" s="38"/>
      <c r="D105" s="38"/>
      <c r="E105" s="15">
        <f t="shared" si="1"/>
        <v>0</v>
      </c>
    </row>
    <row r="106" spans="1:5" x14ac:dyDescent="0.35">
      <c r="A106" s="39" t="s">
        <v>217</v>
      </c>
      <c r="B106" s="18" t="s">
        <v>218</v>
      </c>
      <c r="C106" s="38"/>
      <c r="D106" s="38"/>
      <c r="E106" s="15">
        <f t="shared" si="1"/>
        <v>0</v>
      </c>
    </row>
    <row r="107" spans="1:5" x14ac:dyDescent="0.35">
      <c r="A107" s="41" t="s">
        <v>219</v>
      </c>
      <c r="B107" s="22" t="s">
        <v>220</v>
      </c>
      <c r="C107" s="38"/>
      <c r="D107" s="38"/>
      <c r="E107" s="15">
        <f t="shared" si="1"/>
        <v>0</v>
      </c>
    </row>
    <row r="108" spans="1:5" x14ac:dyDescent="0.35">
      <c r="A108" s="39" t="s">
        <v>221</v>
      </c>
      <c r="B108" s="18" t="s">
        <v>222</v>
      </c>
      <c r="C108" s="38"/>
      <c r="D108" s="38"/>
      <c r="E108" s="15">
        <f t="shared" si="1"/>
        <v>0</v>
      </c>
    </row>
    <row r="109" spans="1:5" x14ac:dyDescent="0.35">
      <c r="A109" s="39" t="s">
        <v>223</v>
      </c>
      <c r="B109" s="18" t="s">
        <v>224</v>
      </c>
      <c r="C109" s="38"/>
      <c r="D109" s="38"/>
      <c r="E109" s="15">
        <f t="shared" si="1"/>
        <v>0</v>
      </c>
    </row>
    <row r="110" spans="1:5" x14ac:dyDescent="0.35">
      <c r="A110" s="39" t="s">
        <v>225</v>
      </c>
      <c r="B110" s="18" t="s">
        <v>226</v>
      </c>
      <c r="C110" s="38"/>
      <c r="D110" s="38"/>
      <c r="E110" s="15">
        <f t="shared" si="1"/>
        <v>0</v>
      </c>
    </row>
    <row r="111" spans="1:5" x14ac:dyDescent="0.35">
      <c r="A111" s="41" t="s">
        <v>227</v>
      </c>
      <c r="B111" s="22" t="s">
        <v>228</v>
      </c>
      <c r="C111" s="40"/>
      <c r="D111" s="40"/>
      <c r="E111" s="15">
        <f t="shared" si="1"/>
        <v>0</v>
      </c>
    </row>
    <row r="112" spans="1:5" x14ac:dyDescent="0.35">
      <c r="A112" s="39">
        <f>SUM(A10)</f>
        <v>0</v>
      </c>
      <c r="B112" s="18" t="s">
        <v>230</v>
      </c>
      <c r="C112" s="38"/>
      <c r="D112" s="38"/>
      <c r="E112" s="15">
        <f t="shared" si="1"/>
        <v>0</v>
      </c>
    </row>
    <row r="113" spans="1:5" ht="69" x14ac:dyDescent="0.35">
      <c r="A113" s="25" t="s">
        <v>231</v>
      </c>
      <c r="B113" s="18" t="s">
        <v>232</v>
      </c>
      <c r="C113" s="34"/>
      <c r="D113" s="34"/>
      <c r="E113" s="15">
        <f t="shared" si="1"/>
        <v>0</v>
      </c>
    </row>
    <row r="114" spans="1:5" x14ac:dyDescent="0.35">
      <c r="A114" s="39" t="s">
        <v>233</v>
      </c>
      <c r="B114" s="18" t="s">
        <v>234</v>
      </c>
      <c r="C114" s="38"/>
      <c r="D114" s="38"/>
      <c r="E114" s="15">
        <f t="shared" si="1"/>
        <v>0</v>
      </c>
    </row>
    <row r="115" spans="1:5" x14ac:dyDescent="0.35">
      <c r="A115" s="39" t="s">
        <v>235</v>
      </c>
      <c r="B115" s="18" t="s">
        <v>236</v>
      </c>
      <c r="C115" s="38"/>
      <c r="D115" s="38"/>
      <c r="E115" s="15">
        <f t="shared" si="1"/>
        <v>0</v>
      </c>
    </row>
    <row r="116" spans="1:5" x14ac:dyDescent="0.35">
      <c r="A116" s="41" t="s">
        <v>237</v>
      </c>
      <c r="B116" s="22" t="s">
        <v>238</v>
      </c>
      <c r="C116" s="40"/>
      <c r="D116" s="40"/>
      <c r="E116" s="15">
        <f t="shared" si="1"/>
        <v>0</v>
      </c>
    </row>
    <row r="117" spans="1:5" ht="92" x14ac:dyDescent="0.35">
      <c r="A117" s="25" t="s">
        <v>239</v>
      </c>
      <c r="B117" s="18" t="s">
        <v>240</v>
      </c>
      <c r="C117" s="34"/>
      <c r="D117" s="34"/>
      <c r="E117" s="15">
        <f t="shared" si="1"/>
        <v>0</v>
      </c>
    </row>
    <row r="118" spans="1:5" x14ac:dyDescent="0.35">
      <c r="A118" s="45" t="s">
        <v>241</v>
      </c>
      <c r="B118" s="46" t="s">
        <v>242</v>
      </c>
      <c r="C118" s="40">
        <f>SUM(C111+C116+C117)</f>
        <v>0</v>
      </c>
      <c r="D118" s="40">
        <f>SUM(D111+D116+D117)</f>
        <v>0</v>
      </c>
      <c r="E118" s="15">
        <f t="shared" si="1"/>
        <v>0</v>
      </c>
    </row>
    <row r="119" spans="1:5" x14ac:dyDescent="0.35">
      <c r="A119" s="48" t="s">
        <v>243</v>
      </c>
      <c r="B119" s="56"/>
      <c r="C119" s="15">
        <f>SUM(C95+C118)</f>
        <v>69979447</v>
      </c>
      <c r="D119" s="15">
        <f>SUM(D95+D118)</f>
        <v>72561925</v>
      </c>
      <c r="E119" s="15">
        <f t="shared" si="1"/>
        <v>2582478</v>
      </c>
    </row>
    <row r="120" spans="1:5" x14ac:dyDescent="0.35">
      <c r="C120" s="4"/>
      <c r="D120" s="4"/>
      <c r="E120" s="4"/>
    </row>
  </sheetData>
  <mergeCells count="3">
    <mergeCell ref="A1:C1"/>
    <mergeCell ref="A2:C2"/>
    <mergeCell ref="A3:C3"/>
  </mergeCells>
  <pageMargins left="0.7" right="0.7" top="0.75" bottom="0.75" header="0.3" footer="0.3"/>
  <pageSetup paperSize="9" scale="8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1"/>
  <sheetViews>
    <sheetView view="pageBreakPreview" zoomScale="60" zoomScaleNormal="100" workbookViewId="0">
      <selection activeCell="D6" sqref="D6"/>
    </sheetView>
  </sheetViews>
  <sheetFormatPr defaultRowHeight="14.5" x14ac:dyDescent="0.35"/>
  <cols>
    <col min="1" max="1" width="51.36328125" bestFit="1" customWidth="1"/>
    <col min="2" max="2" width="6.26953125" bestFit="1" customWidth="1"/>
    <col min="3" max="4" width="13.7265625" bestFit="1" customWidth="1"/>
    <col min="5" max="5" width="12.6328125" bestFit="1" customWidth="1"/>
  </cols>
  <sheetData>
    <row r="1" spans="1:5" x14ac:dyDescent="0.35">
      <c r="A1" s="1" t="s">
        <v>254</v>
      </c>
      <c r="B1" s="2"/>
      <c r="C1" s="2"/>
      <c r="D1" s="4"/>
      <c r="E1" s="4"/>
    </row>
    <row r="2" spans="1:5" x14ac:dyDescent="0.35">
      <c r="A2" s="5" t="s">
        <v>1</v>
      </c>
      <c r="B2" s="6"/>
      <c r="C2" s="6"/>
      <c r="D2" s="4"/>
      <c r="E2" s="4"/>
    </row>
    <row r="3" spans="1:5" x14ac:dyDescent="0.35">
      <c r="A3" s="7" t="s">
        <v>2</v>
      </c>
      <c r="B3" s="6"/>
      <c r="C3" s="6"/>
      <c r="D3" s="4"/>
      <c r="E3" s="4"/>
    </row>
    <row r="4" spans="1:5" x14ac:dyDescent="0.35">
      <c r="A4" s="8" t="s">
        <v>255</v>
      </c>
      <c r="C4" s="4"/>
      <c r="D4" s="4"/>
      <c r="E4" s="4"/>
    </row>
    <row r="5" spans="1:5" ht="56.5" x14ac:dyDescent="0.35">
      <c r="A5" s="9" t="s">
        <v>4</v>
      </c>
      <c r="B5" s="10" t="s">
        <v>5</v>
      </c>
      <c r="C5" s="11" t="s">
        <v>6</v>
      </c>
      <c r="D5" s="11" t="s">
        <v>10</v>
      </c>
      <c r="E5" s="11" t="s">
        <v>11</v>
      </c>
    </row>
    <row r="6" spans="1:5" x14ac:dyDescent="0.35">
      <c r="A6" s="13" t="s">
        <v>12</v>
      </c>
      <c r="B6" s="13" t="s">
        <v>13</v>
      </c>
      <c r="C6" s="14">
        <v>29101080</v>
      </c>
      <c r="D6" s="14">
        <v>28803083</v>
      </c>
      <c r="E6" s="15">
        <f>SUM(D6-C6)</f>
        <v>-297997</v>
      </c>
    </row>
    <row r="7" spans="1:5" x14ac:dyDescent="0.35">
      <c r="A7" s="13" t="s">
        <v>14</v>
      </c>
      <c r="B7" s="16" t="s">
        <v>15</v>
      </c>
      <c r="C7" s="14">
        <v>317875</v>
      </c>
      <c r="D7" s="14">
        <v>1117875</v>
      </c>
      <c r="E7" s="15">
        <f t="shared" ref="E7:E71" si="0">SUM(D7-C7)</f>
        <v>800000</v>
      </c>
    </row>
    <row r="8" spans="1:5" ht="46" x14ac:dyDescent="0.35">
      <c r="A8" s="17" t="s">
        <v>16</v>
      </c>
      <c r="B8" s="16" t="s">
        <v>17</v>
      </c>
      <c r="C8" s="14"/>
      <c r="D8" s="14"/>
      <c r="E8" s="15">
        <f t="shared" si="0"/>
        <v>0</v>
      </c>
    </row>
    <row r="9" spans="1:5" ht="23" x14ac:dyDescent="0.35">
      <c r="A9" s="17" t="s">
        <v>22</v>
      </c>
      <c r="B9" s="16" t="s">
        <v>23</v>
      </c>
      <c r="C9" s="14"/>
      <c r="D9" s="14"/>
      <c r="E9" s="15">
        <f t="shared" si="0"/>
        <v>0</v>
      </c>
    </row>
    <row r="10" spans="1:5" ht="46" x14ac:dyDescent="0.35">
      <c r="A10" s="17" t="s">
        <v>24</v>
      </c>
      <c r="B10" s="16" t="s">
        <v>25</v>
      </c>
      <c r="C10" s="14">
        <v>1207552</v>
      </c>
      <c r="D10" s="14">
        <v>1207429</v>
      </c>
      <c r="E10" s="15">
        <f t="shared" si="0"/>
        <v>-123</v>
      </c>
    </row>
    <row r="11" spans="1:5" ht="46" x14ac:dyDescent="0.35">
      <c r="A11" s="18" t="s">
        <v>28</v>
      </c>
      <c r="B11" s="16" t="s">
        <v>29</v>
      </c>
      <c r="C11" s="14">
        <v>570000</v>
      </c>
      <c r="D11" s="14">
        <v>364614</v>
      </c>
      <c r="E11" s="15">
        <f t="shared" si="0"/>
        <v>-205386</v>
      </c>
    </row>
    <row r="12" spans="1:5" ht="46" x14ac:dyDescent="0.35">
      <c r="A12" s="18" t="s">
        <v>256</v>
      </c>
      <c r="B12" s="16" t="s">
        <v>31</v>
      </c>
      <c r="C12" s="14">
        <v>500000</v>
      </c>
      <c r="D12" s="14"/>
      <c r="E12" s="15"/>
    </row>
    <row r="13" spans="1:5" ht="34.5" x14ac:dyDescent="0.35">
      <c r="A13" s="18" t="s">
        <v>32</v>
      </c>
      <c r="B13" s="16" t="s">
        <v>33</v>
      </c>
      <c r="C13" s="14"/>
      <c r="D13" s="14"/>
      <c r="E13" s="15">
        <f t="shared" si="0"/>
        <v>0</v>
      </c>
    </row>
    <row r="14" spans="1:5" ht="34.5" x14ac:dyDescent="0.35">
      <c r="A14" s="18" t="s">
        <v>34</v>
      </c>
      <c r="B14" s="16" t="s">
        <v>35</v>
      </c>
      <c r="C14" s="14"/>
      <c r="D14" s="14"/>
      <c r="E14" s="15">
        <f t="shared" si="0"/>
        <v>0</v>
      </c>
    </row>
    <row r="15" spans="1:5" ht="34.5" x14ac:dyDescent="0.35">
      <c r="A15" s="18" t="s">
        <v>34</v>
      </c>
      <c r="B15" s="16" t="s">
        <v>33</v>
      </c>
      <c r="C15" s="14"/>
      <c r="D15" s="14"/>
      <c r="E15" s="15">
        <f t="shared" si="0"/>
        <v>0</v>
      </c>
    </row>
    <row r="16" spans="1:5" ht="57.5" x14ac:dyDescent="0.35">
      <c r="A16" s="18" t="s">
        <v>36</v>
      </c>
      <c r="B16" s="16" t="s">
        <v>37</v>
      </c>
      <c r="C16" s="14"/>
      <c r="D16" s="14"/>
      <c r="E16" s="15">
        <f>SUM(D16-C16)</f>
        <v>0</v>
      </c>
    </row>
    <row r="17" spans="1:5" ht="46" x14ac:dyDescent="0.35">
      <c r="A17" s="19" t="s">
        <v>38</v>
      </c>
      <c r="B17" s="20" t="s">
        <v>39</v>
      </c>
      <c r="C17" s="15">
        <f>SUM(C6:C16)</f>
        <v>31696507</v>
      </c>
      <c r="D17" s="15">
        <f>SUM(D6:D16)</f>
        <v>31493001</v>
      </c>
      <c r="E17" s="15">
        <f t="shared" si="0"/>
        <v>-203506</v>
      </c>
    </row>
    <row r="18" spans="1:5" ht="57.5" x14ac:dyDescent="0.35">
      <c r="A18" s="18" t="s">
        <v>40</v>
      </c>
      <c r="B18" s="16" t="s">
        <v>41</v>
      </c>
      <c r="C18" s="14"/>
      <c r="D18" s="14"/>
      <c r="E18" s="15">
        <f t="shared" si="0"/>
        <v>0</v>
      </c>
    </row>
    <row r="19" spans="1:5" ht="138" x14ac:dyDescent="0.35">
      <c r="A19" s="18" t="s">
        <v>42</v>
      </c>
      <c r="B19" s="16" t="s">
        <v>43</v>
      </c>
      <c r="C19" s="14">
        <v>893648</v>
      </c>
      <c r="D19" s="14">
        <v>1006130</v>
      </c>
      <c r="E19" s="15">
        <f t="shared" si="0"/>
        <v>112482</v>
      </c>
    </row>
    <row r="20" spans="1:5" x14ac:dyDescent="0.35">
      <c r="A20" s="21" t="s">
        <v>44</v>
      </c>
      <c r="B20" s="16" t="s">
        <v>45</v>
      </c>
      <c r="C20" s="14"/>
      <c r="D20" s="14"/>
      <c r="E20" s="15">
        <f t="shared" si="0"/>
        <v>0</v>
      </c>
    </row>
    <row r="21" spans="1:5" ht="46" x14ac:dyDescent="0.35">
      <c r="A21" s="22" t="s">
        <v>46</v>
      </c>
      <c r="B21" s="20" t="s">
        <v>47</v>
      </c>
      <c r="C21" s="15">
        <f>SUM(C18:C20)</f>
        <v>893648</v>
      </c>
      <c r="D21" s="15">
        <f>SUM(D18:D20)</f>
        <v>1006130</v>
      </c>
      <c r="E21" s="15">
        <f t="shared" si="0"/>
        <v>112482</v>
      </c>
    </row>
    <row r="22" spans="1:5" ht="34.5" x14ac:dyDescent="0.35">
      <c r="A22" s="19" t="s">
        <v>48</v>
      </c>
      <c r="B22" s="20" t="s">
        <v>49</v>
      </c>
      <c r="C22" s="15">
        <f>SUM(C21,C17)</f>
        <v>32590155</v>
      </c>
      <c r="D22" s="15">
        <f>SUM(D21,D17)</f>
        <v>32499131</v>
      </c>
      <c r="E22" s="15">
        <f t="shared" si="0"/>
        <v>-91024</v>
      </c>
    </row>
    <row r="23" spans="1:5" ht="92" x14ac:dyDescent="0.35">
      <c r="A23" s="22" t="s">
        <v>50</v>
      </c>
      <c r="B23" s="20" t="s">
        <v>51</v>
      </c>
      <c r="C23" s="15">
        <v>5783394</v>
      </c>
      <c r="D23" s="15">
        <v>5478625</v>
      </c>
      <c r="E23" s="15">
        <f t="shared" si="0"/>
        <v>-304769</v>
      </c>
    </row>
    <row r="24" spans="1:5" ht="46" x14ac:dyDescent="0.35">
      <c r="A24" s="18" t="s">
        <v>52</v>
      </c>
      <c r="B24" s="16" t="s">
        <v>53</v>
      </c>
      <c r="C24" s="14">
        <v>270000</v>
      </c>
      <c r="D24" s="14">
        <v>213179</v>
      </c>
      <c r="E24" s="15">
        <f t="shared" si="0"/>
        <v>-56821</v>
      </c>
    </row>
    <row r="25" spans="1:5" ht="57.5" x14ac:dyDescent="0.35">
      <c r="A25" s="18" t="s">
        <v>54</v>
      </c>
      <c r="B25" s="16" t="s">
        <v>55</v>
      </c>
      <c r="C25" s="14">
        <v>9134077</v>
      </c>
      <c r="D25" s="14">
        <v>10726178</v>
      </c>
      <c r="E25" s="15">
        <f t="shared" si="0"/>
        <v>1592101</v>
      </c>
    </row>
    <row r="26" spans="1:5" ht="23" x14ac:dyDescent="0.35">
      <c r="A26" s="18" t="s">
        <v>56</v>
      </c>
      <c r="B26" s="16" t="s">
        <v>57</v>
      </c>
      <c r="C26" s="14"/>
      <c r="D26" s="14"/>
      <c r="E26" s="15">
        <f t="shared" si="0"/>
        <v>0</v>
      </c>
    </row>
    <row r="27" spans="1:5" ht="23" x14ac:dyDescent="0.35">
      <c r="A27" s="22" t="s">
        <v>58</v>
      </c>
      <c r="B27" s="20" t="s">
        <v>59</v>
      </c>
      <c r="C27" s="15">
        <f>SUM(C24:C26)</f>
        <v>9404077</v>
      </c>
      <c r="D27" s="15">
        <f>SUM(D24:D26)</f>
        <v>10939357</v>
      </c>
      <c r="E27" s="15">
        <f t="shared" si="0"/>
        <v>1535280</v>
      </c>
    </row>
    <row r="28" spans="1:5" ht="69" x14ac:dyDescent="0.35">
      <c r="A28" s="18" t="s">
        <v>60</v>
      </c>
      <c r="B28" s="16" t="s">
        <v>61</v>
      </c>
      <c r="C28" s="14">
        <v>80000</v>
      </c>
      <c r="D28" s="14"/>
      <c r="E28" s="15">
        <f t="shared" si="0"/>
        <v>-80000</v>
      </c>
    </row>
    <row r="29" spans="1:5" ht="57.5" x14ac:dyDescent="0.35">
      <c r="A29" s="18" t="s">
        <v>62</v>
      </c>
      <c r="B29" s="16" t="s">
        <v>63</v>
      </c>
      <c r="C29" s="14">
        <v>70000</v>
      </c>
      <c r="D29" s="14">
        <v>152017</v>
      </c>
      <c r="E29" s="15">
        <f t="shared" si="0"/>
        <v>82017</v>
      </c>
    </row>
    <row r="30" spans="1:5" ht="46" x14ac:dyDescent="0.35">
      <c r="A30" s="22" t="s">
        <v>64</v>
      </c>
      <c r="B30" s="20" t="s">
        <v>65</v>
      </c>
      <c r="C30" s="14">
        <f>SUM(C28:C29)</f>
        <v>150000</v>
      </c>
      <c r="D30" s="14">
        <f>SUM(D28:D29)</f>
        <v>152017</v>
      </c>
      <c r="E30" s="15">
        <f t="shared" si="0"/>
        <v>2017</v>
      </c>
    </row>
    <row r="31" spans="1:5" ht="23" x14ac:dyDescent="0.35">
      <c r="A31" s="18" t="s">
        <v>66</v>
      </c>
      <c r="B31" s="16" t="s">
        <v>67</v>
      </c>
      <c r="C31" s="14">
        <v>3470000</v>
      </c>
      <c r="D31" s="14">
        <v>2726536</v>
      </c>
      <c r="E31" s="15">
        <f t="shared" si="0"/>
        <v>-743464</v>
      </c>
    </row>
    <row r="32" spans="1:5" ht="23" x14ac:dyDescent="0.35">
      <c r="A32" s="18" t="s">
        <v>68</v>
      </c>
      <c r="B32" s="16" t="s">
        <v>69</v>
      </c>
      <c r="C32" s="14">
        <v>1269305</v>
      </c>
      <c r="D32" s="14">
        <v>1090518</v>
      </c>
      <c r="E32" s="15">
        <f t="shared" si="0"/>
        <v>-178787</v>
      </c>
    </row>
    <row r="33" spans="1:5" ht="34.5" x14ac:dyDescent="0.35">
      <c r="A33" s="18" t="s">
        <v>70</v>
      </c>
      <c r="B33" s="16" t="s">
        <v>71</v>
      </c>
      <c r="C33" s="14"/>
      <c r="D33" s="14"/>
      <c r="E33" s="15">
        <f t="shared" si="0"/>
        <v>0</v>
      </c>
    </row>
    <row r="34" spans="1:5" ht="57.5" x14ac:dyDescent="0.35">
      <c r="A34" s="18" t="s">
        <v>72</v>
      </c>
      <c r="B34" s="16" t="s">
        <v>73</v>
      </c>
      <c r="C34" s="14">
        <v>310000</v>
      </c>
      <c r="D34" s="14">
        <v>183165</v>
      </c>
      <c r="E34" s="15">
        <f t="shared" si="0"/>
        <v>-126835</v>
      </c>
    </row>
    <row r="35" spans="1:5" ht="46" x14ac:dyDescent="0.35">
      <c r="A35" s="24" t="s">
        <v>74</v>
      </c>
      <c r="B35" s="16" t="s">
        <v>75</v>
      </c>
      <c r="C35" s="14"/>
      <c r="D35" s="14"/>
      <c r="E35" s="15">
        <f t="shared" si="0"/>
        <v>0</v>
      </c>
    </row>
    <row r="36" spans="1:5" x14ac:dyDescent="0.35">
      <c r="A36" s="21" t="s">
        <v>76</v>
      </c>
      <c r="B36" s="16" t="s">
        <v>77</v>
      </c>
      <c r="C36" s="14">
        <v>100000</v>
      </c>
      <c r="D36" s="14">
        <v>875789</v>
      </c>
      <c r="E36" s="15">
        <f t="shared" si="0"/>
        <v>775789</v>
      </c>
    </row>
    <row r="37" spans="1:5" ht="34.5" x14ac:dyDescent="0.35">
      <c r="A37" s="18" t="s">
        <v>78</v>
      </c>
      <c r="B37" s="16" t="s">
        <v>79</v>
      </c>
      <c r="C37" s="14">
        <v>615000</v>
      </c>
      <c r="D37" s="14">
        <v>550656</v>
      </c>
      <c r="E37" s="15">
        <f t="shared" si="0"/>
        <v>-64344</v>
      </c>
    </row>
    <row r="38" spans="1:5" ht="34.5" x14ac:dyDescent="0.35">
      <c r="A38" s="22" t="s">
        <v>80</v>
      </c>
      <c r="B38" s="20" t="s">
        <v>81</v>
      </c>
      <c r="C38" s="15">
        <f>SUM(C31:C37)</f>
        <v>5764305</v>
      </c>
      <c r="D38" s="15">
        <f>SUM(D31:D37)</f>
        <v>5426664</v>
      </c>
      <c r="E38" s="15">
        <f t="shared" si="0"/>
        <v>-337641</v>
      </c>
    </row>
    <row r="39" spans="1:5" ht="34.5" x14ac:dyDescent="0.35">
      <c r="A39" s="18" t="s">
        <v>82</v>
      </c>
      <c r="B39" s="16" t="s">
        <v>83</v>
      </c>
      <c r="C39" s="14">
        <v>30000</v>
      </c>
      <c r="D39" s="14">
        <v>27935</v>
      </c>
      <c r="E39" s="15">
        <f t="shared" si="0"/>
        <v>-2065</v>
      </c>
    </row>
    <row r="40" spans="1:5" ht="57.5" x14ac:dyDescent="0.35">
      <c r="A40" s="18" t="s">
        <v>84</v>
      </c>
      <c r="B40" s="16" t="s">
        <v>85</v>
      </c>
      <c r="C40" s="14"/>
      <c r="D40" s="14"/>
      <c r="E40" s="15">
        <f t="shared" si="0"/>
        <v>0</v>
      </c>
    </row>
    <row r="41" spans="1:5" ht="80.5" x14ac:dyDescent="0.35">
      <c r="A41" s="22" t="s">
        <v>86</v>
      </c>
      <c r="B41" s="20" t="s">
        <v>87</v>
      </c>
      <c r="C41" s="15">
        <f>SUM(C39:C40)</f>
        <v>30000</v>
      </c>
      <c r="D41" s="15">
        <f>SUM(D39:D40)</f>
        <v>27935</v>
      </c>
      <c r="E41" s="15">
        <f t="shared" si="0"/>
        <v>-2065</v>
      </c>
    </row>
    <row r="42" spans="1:5" ht="103.5" x14ac:dyDescent="0.35">
      <c r="A42" s="18" t="s">
        <v>88</v>
      </c>
      <c r="B42" s="16" t="s">
        <v>89</v>
      </c>
      <c r="C42" s="14">
        <v>3183811</v>
      </c>
      <c r="D42" s="14">
        <v>2912961</v>
      </c>
      <c r="E42" s="15">
        <f t="shared" si="0"/>
        <v>-270850</v>
      </c>
    </row>
    <row r="43" spans="1:5" ht="46" x14ac:dyDescent="0.35">
      <c r="A43" s="18" t="s">
        <v>90</v>
      </c>
      <c r="B43" s="16" t="s">
        <v>91</v>
      </c>
      <c r="C43" s="14">
        <v>964000</v>
      </c>
      <c r="D43" s="14">
        <v>964000</v>
      </c>
      <c r="E43" s="15">
        <f t="shared" si="0"/>
        <v>0</v>
      </c>
    </row>
    <row r="44" spans="1:5" ht="23" x14ac:dyDescent="0.35">
      <c r="A44" s="18" t="s">
        <v>92</v>
      </c>
      <c r="B44" s="16" t="s">
        <v>93</v>
      </c>
      <c r="C44" s="14"/>
      <c r="D44" s="14"/>
      <c r="E44" s="15">
        <f t="shared" si="0"/>
        <v>0</v>
      </c>
    </row>
    <row r="45" spans="1:5" ht="57.5" x14ac:dyDescent="0.35">
      <c r="A45" s="18" t="s">
        <v>94</v>
      </c>
      <c r="B45" s="16" t="s">
        <v>95</v>
      </c>
      <c r="C45" s="14"/>
      <c r="D45" s="14"/>
      <c r="E45" s="15">
        <f t="shared" si="0"/>
        <v>0</v>
      </c>
    </row>
    <row r="46" spans="1:5" ht="34.5" x14ac:dyDescent="0.35">
      <c r="A46" s="18" t="s">
        <v>96</v>
      </c>
      <c r="B46" s="16" t="s">
        <v>97</v>
      </c>
      <c r="C46" s="14"/>
      <c r="D46" s="14"/>
      <c r="E46" s="15">
        <v>8</v>
      </c>
    </row>
    <row r="47" spans="1:5" ht="80.5" x14ac:dyDescent="0.35">
      <c r="A47" s="22" t="s">
        <v>98</v>
      </c>
      <c r="B47" s="20" t="s">
        <v>99</v>
      </c>
      <c r="C47" s="15">
        <f>SUM(C42:C46)</f>
        <v>4147811</v>
      </c>
      <c r="D47" s="15">
        <f>SUM(D42:D46)</f>
        <v>3876961</v>
      </c>
      <c r="E47" s="15">
        <f t="shared" si="0"/>
        <v>-270850</v>
      </c>
    </row>
    <row r="48" spans="1:5" ht="23" x14ac:dyDescent="0.35">
      <c r="A48" s="22" t="s">
        <v>100</v>
      </c>
      <c r="B48" s="20" t="s">
        <v>101</v>
      </c>
      <c r="C48" s="15">
        <f>SUM(C27+C30+C38+C41+C47)</f>
        <v>19496193</v>
      </c>
      <c r="D48" s="15">
        <f>SUM(D27+D30+D38+D41+D47)</f>
        <v>20422934</v>
      </c>
      <c r="E48" s="15">
        <f t="shared" si="0"/>
        <v>926741</v>
      </c>
    </row>
    <row r="49" spans="1:5" ht="46" x14ac:dyDescent="0.35">
      <c r="A49" s="25" t="s">
        <v>102</v>
      </c>
      <c r="B49" s="16" t="s">
        <v>103</v>
      </c>
      <c r="C49" s="14"/>
      <c r="D49" s="14"/>
      <c r="E49" s="15">
        <f t="shared" si="0"/>
        <v>0</v>
      </c>
    </row>
    <row r="50" spans="1:5" ht="34.5" x14ac:dyDescent="0.35">
      <c r="A50" s="25" t="s">
        <v>104</v>
      </c>
      <c r="B50" s="16" t="s">
        <v>105</v>
      </c>
      <c r="C50" s="14"/>
      <c r="D50" s="14"/>
      <c r="E50" s="15">
        <f t="shared" si="0"/>
        <v>0</v>
      </c>
    </row>
    <row r="51" spans="1:5" ht="57.5" x14ac:dyDescent="0.35">
      <c r="A51" s="26" t="s">
        <v>106</v>
      </c>
      <c r="B51" s="16" t="s">
        <v>107</v>
      </c>
      <c r="C51" s="14"/>
      <c r="D51" s="14"/>
      <c r="E51" s="15">
        <f t="shared" si="0"/>
        <v>0</v>
      </c>
    </row>
    <row r="52" spans="1:5" ht="92" x14ac:dyDescent="0.35">
      <c r="A52" s="26" t="s">
        <v>108</v>
      </c>
      <c r="B52" s="16" t="s">
        <v>109</v>
      </c>
      <c r="C52" s="14"/>
      <c r="D52" s="14"/>
      <c r="E52" s="15">
        <f t="shared" si="0"/>
        <v>0</v>
      </c>
    </row>
    <row r="53" spans="1:5" ht="92" x14ac:dyDescent="0.35">
      <c r="A53" s="26" t="s">
        <v>110</v>
      </c>
      <c r="B53" s="16" t="s">
        <v>111</v>
      </c>
      <c r="C53" s="14"/>
      <c r="D53" s="14"/>
      <c r="E53" s="15">
        <f t="shared" si="0"/>
        <v>0</v>
      </c>
    </row>
    <row r="54" spans="1:5" ht="57.5" x14ac:dyDescent="0.35">
      <c r="A54" s="25" t="s">
        <v>112</v>
      </c>
      <c r="B54" s="16" t="s">
        <v>113</v>
      </c>
      <c r="C54" s="14"/>
      <c r="D54" s="14"/>
      <c r="E54" s="15">
        <f t="shared" si="0"/>
        <v>0</v>
      </c>
    </row>
    <row r="55" spans="1:5" ht="57.5" x14ac:dyDescent="0.35">
      <c r="A55" s="25" t="s">
        <v>114</v>
      </c>
      <c r="B55" s="16" t="s">
        <v>115</v>
      </c>
      <c r="C55" s="14"/>
      <c r="D55" s="14"/>
      <c r="E55" s="15">
        <f t="shared" si="0"/>
        <v>0</v>
      </c>
    </row>
    <row r="56" spans="1:5" ht="57.5" x14ac:dyDescent="0.35">
      <c r="A56" s="25" t="s">
        <v>116</v>
      </c>
      <c r="B56" s="16" t="s">
        <v>117</v>
      </c>
      <c r="C56" s="14"/>
      <c r="D56" s="14"/>
      <c r="E56" s="15">
        <f t="shared" si="0"/>
        <v>0</v>
      </c>
    </row>
    <row r="57" spans="1:5" ht="46" x14ac:dyDescent="0.35">
      <c r="A57" s="27" t="s">
        <v>118</v>
      </c>
      <c r="B57" s="20" t="s">
        <v>119</v>
      </c>
      <c r="C57" s="14"/>
      <c r="D57" s="14"/>
      <c r="E57" s="15">
        <f t="shared" si="0"/>
        <v>0</v>
      </c>
    </row>
    <row r="58" spans="1:5" ht="46" x14ac:dyDescent="0.35">
      <c r="A58" s="28" t="s">
        <v>120</v>
      </c>
      <c r="B58" s="16" t="s">
        <v>121</v>
      </c>
      <c r="C58" s="14"/>
      <c r="D58" s="14"/>
      <c r="E58" s="15">
        <f t="shared" si="0"/>
        <v>0</v>
      </c>
    </row>
    <row r="59" spans="1:5" ht="46" x14ac:dyDescent="0.35">
      <c r="A59" s="28" t="s">
        <v>122</v>
      </c>
      <c r="B59" s="16" t="s">
        <v>123</v>
      </c>
      <c r="C59" s="14"/>
      <c r="D59" s="14"/>
      <c r="E59" s="15">
        <f t="shared" si="0"/>
        <v>0</v>
      </c>
    </row>
    <row r="60" spans="1:5" ht="138" x14ac:dyDescent="0.35">
      <c r="A60" s="28" t="s">
        <v>126</v>
      </c>
      <c r="B60" s="16" t="s">
        <v>127</v>
      </c>
      <c r="C60" s="14"/>
      <c r="D60" s="14"/>
      <c r="E60" s="15">
        <f t="shared" si="0"/>
        <v>0</v>
      </c>
    </row>
    <row r="61" spans="1:5" ht="138" x14ac:dyDescent="0.35">
      <c r="A61" s="28" t="s">
        <v>128</v>
      </c>
      <c r="B61" s="16" t="s">
        <v>129</v>
      </c>
      <c r="C61" s="14"/>
      <c r="D61" s="14"/>
      <c r="E61" s="15">
        <f t="shared" si="0"/>
        <v>0</v>
      </c>
    </row>
    <row r="62" spans="1:5" ht="149.5" x14ac:dyDescent="0.35">
      <c r="A62" s="28" t="s">
        <v>130</v>
      </c>
      <c r="B62" s="16" t="s">
        <v>131</v>
      </c>
      <c r="C62" s="14"/>
      <c r="D62" s="14"/>
      <c r="E62" s="15">
        <f t="shared" si="0"/>
        <v>0</v>
      </c>
    </row>
    <row r="63" spans="1:5" ht="92" x14ac:dyDescent="0.35">
      <c r="A63" s="28" t="s">
        <v>132</v>
      </c>
      <c r="B63" s="16" t="s">
        <v>133</v>
      </c>
      <c r="C63" s="14"/>
      <c r="D63" s="14"/>
      <c r="E63" s="15">
        <f t="shared" si="0"/>
        <v>0</v>
      </c>
    </row>
    <row r="64" spans="1:5" ht="138" x14ac:dyDescent="0.35">
      <c r="A64" s="28" t="s">
        <v>134</v>
      </c>
      <c r="B64" s="16" t="s">
        <v>135</v>
      </c>
      <c r="C64" s="14"/>
      <c r="D64" s="14"/>
      <c r="E64" s="15">
        <f t="shared" si="0"/>
        <v>0</v>
      </c>
    </row>
    <row r="65" spans="1:5" ht="138" x14ac:dyDescent="0.35">
      <c r="A65" s="28" t="s">
        <v>136</v>
      </c>
      <c r="B65" s="16" t="s">
        <v>137</v>
      </c>
      <c r="C65" s="14"/>
      <c r="D65" s="14"/>
      <c r="E65" s="15">
        <f t="shared" si="0"/>
        <v>0</v>
      </c>
    </row>
    <row r="66" spans="1:5" ht="46" x14ac:dyDescent="0.35">
      <c r="A66" s="28" t="s">
        <v>138</v>
      </c>
      <c r="B66" s="16" t="s">
        <v>139</v>
      </c>
      <c r="C66" s="14"/>
      <c r="D66" s="14"/>
      <c r="E66" s="15">
        <f t="shared" si="0"/>
        <v>0</v>
      </c>
    </row>
    <row r="67" spans="1:5" x14ac:dyDescent="0.35">
      <c r="A67" s="29" t="s">
        <v>140</v>
      </c>
      <c r="B67" s="16" t="s">
        <v>248</v>
      </c>
      <c r="C67" s="14"/>
      <c r="D67" s="14"/>
      <c r="E67" s="15">
        <f t="shared" si="0"/>
        <v>0</v>
      </c>
    </row>
    <row r="68" spans="1:5" ht="92" x14ac:dyDescent="0.35">
      <c r="A68" s="28" t="s">
        <v>142</v>
      </c>
      <c r="B68" s="16" t="s">
        <v>141</v>
      </c>
      <c r="C68" s="14"/>
      <c r="D68" s="14"/>
      <c r="E68" s="15">
        <f t="shared" si="0"/>
        <v>0</v>
      </c>
    </row>
    <row r="69" spans="1:5" x14ac:dyDescent="0.35">
      <c r="A69" s="29" t="s">
        <v>144</v>
      </c>
      <c r="B69" s="16" t="s">
        <v>143</v>
      </c>
      <c r="C69" s="14"/>
      <c r="D69" s="14"/>
      <c r="E69" s="15">
        <f t="shared" si="0"/>
        <v>0</v>
      </c>
    </row>
    <row r="70" spans="1:5" x14ac:dyDescent="0.35">
      <c r="A70" s="29" t="s">
        <v>146</v>
      </c>
      <c r="B70" s="16" t="s">
        <v>143</v>
      </c>
      <c r="C70" s="14"/>
      <c r="D70" s="14"/>
      <c r="E70" s="15">
        <f t="shared" si="0"/>
        <v>0</v>
      </c>
    </row>
    <row r="71" spans="1:5" ht="46" x14ac:dyDescent="0.35">
      <c r="A71" s="27" t="s">
        <v>147</v>
      </c>
      <c r="B71" s="20" t="s">
        <v>148</v>
      </c>
      <c r="C71" s="14"/>
      <c r="D71" s="14"/>
      <c r="E71" s="15">
        <f t="shared" si="0"/>
        <v>0</v>
      </c>
    </row>
    <row r="72" spans="1:5" x14ac:dyDescent="0.35">
      <c r="A72" s="31" t="s">
        <v>149</v>
      </c>
      <c r="B72" s="20"/>
      <c r="C72" s="14"/>
      <c r="D72" s="14"/>
      <c r="E72" s="15">
        <f t="shared" ref="E72:E120" si="1">SUM(D72-C72)</f>
        <v>0</v>
      </c>
    </row>
    <row r="73" spans="1:5" x14ac:dyDescent="0.35">
      <c r="A73" s="32" t="s">
        <v>150</v>
      </c>
      <c r="B73" s="16" t="s">
        <v>151</v>
      </c>
      <c r="C73" s="14"/>
      <c r="D73" s="14"/>
      <c r="E73" s="15">
        <f t="shared" si="1"/>
        <v>0</v>
      </c>
    </row>
    <row r="74" spans="1:5" x14ac:dyDescent="0.35">
      <c r="A74" s="32" t="s">
        <v>152</v>
      </c>
      <c r="B74" s="16" t="s">
        <v>153</v>
      </c>
      <c r="C74" s="14">
        <v>871600</v>
      </c>
      <c r="D74" s="14"/>
      <c r="E74" s="15">
        <f t="shared" si="1"/>
        <v>-871600</v>
      </c>
    </row>
    <row r="75" spans="1:5" x14ac:dyDescent="0.35">
      <c r="A75" s="32" t="s">
        <v>154</v>
      </c>
      <c r="B75" s="16" t="s">
        <v>155</v>
      </c>
      <c r="C75" s="14"/>
      <c r="D75" s="14"/>
      <c r="E75" s="15">
        <f t="shared" si="1"/>
        <v>0</v>
      </c>
    </row>
    <row r="76" spans="1:5" x14ac:dyDescent="0.35">
      <c r="A76" s="32" t="s">
        <v>156</v>
      </c>
      <c r="B76" s="16" t="s">
        <v>157</v>
      </c>
      <c r="C76" s="14"/>
      <c r="D76" s="14">
        <v>177654</v>
      </c>
      <c r="E76" s="15">
        <f t="shared" si="1"/>
        <v>177654</v>
      </c>
    </row>
    <row r="77" spans="1:5" x14ac:dyDescent="0.35">
      <c r="A77" s="21" t="s">
        <v>158</v>
      </c>
      <c r="B77" s="16" t="s">
        <v>159</v>
      </c>
      <c r="C77" s="14"/>
      <c r="D77" s="14"/>
      <c r="E77" s="15">
        <f t="shared" si="1"/>
        <v>0</v>
      </c>
    </row>
    <row r="78" spans="1:5" x14ac:dyDescent="0.35">
      <c r="A78" s="21" t="s">
        <v>160</v>
      </c>
      <c r="B78" s="16" t="s">
        <v>161</v>
      </c>
      <c r="C78" s="14"/>
      <c r="D78" s="14"/>
      <c r="E78" s="15">
        <f t="shared" si="1"/>
        <v>0</v>
      </c>
    </row>
    <row r="79" spans="1:5" x14ac:dyDescent="0.35">
      <c r="A79" s="21" t="s">
        <v>162</v>
      </c>
      <c r="B79" s="16" t="s">
        <v>163</v>
      </c>
      <c r="C79" s="14">
        <v>235332</v>
      </c>
      <c r="D79" s="14">
        <v>47967</v>
      </c>
      <c r="E79" s="15">
        <f t="shared" si="1"/>
        <v>-187365</v>
      </c>
    </row>
    <row r="80" spans="1:5" x14ac:dyDescent="0.35">
      <c r="A80" s="33" t="s">
        <v>164</v>
      </c>
      <c r="B80" s="20" t="s">
        <v>165</v>
      </c>
      <c r="C80" s="15">
        <f>SUM(C73:C79)</f>
        <v>1106932</v>
      </c>
      <c r="D80" s="15">
        <f>SUM(D73:D79)</f>
        <v>225621</v>
      </c>
      <c r="E80" s="15">
        <f t="shared" si="1"/>
        <v>-881311</v>
      </c>
    </row>
    <row r="81" spans="1:5" ht="34.5" x14ac:dyDescent="0.35">
      <c r="A81" s="25" t="s">
        <v>166</v>
      </c>
      <c r="B81" s="16" t="s">
        <v>167</v>
      </c>
      <c r="C81" s="14"/>
      <c r="D81" s="14"/>
      <c r="E81" s="15">
        <f t="shared" si="1"/>
        <v>0</v>
      </c>
    </row>
    <row r="82" spans="1:5" ht="46" x14ac:dyDescent="0.35">
      <c r="A82" s="25" t="s">
        <v>168</v>
      </c>
      <c r="B82" s="16" t="s">
        <v>169</v>
      </c>
      <c r="C82" s="14"/>
      <c r="D82" s="14"/>
      <c r="E82" s="15">
        <f t="shared" si="1"/>
        <v>0</v>
      </c>
    </row>
    <row r="83" spans="1:5" ht="46" x14ac:dyDescent="0.35">
      <c r="A83" s="25" t="s">
        <v>170</v>
      </c>
      <c r="B83" s="16" t="s">
        <v>171</v>
      </c>
      <c r="C83" s="14"/>
      <c r="D83" s="14"/>
      <c r="E83" s="15">
        <f t="shared" si="1"/>
        <v>0</v>
      </c>
    </row>
    <row r="84" spans="1:5" ht="103.5" x14ac:dyDescent="0.35">
      <c r="A84" s="25" t="s">
        <v>172</v>
      </c>
      <c r="B84" s="16" t="s">
        <v>173</v>
      </c>
      <c r="C84" s="14"/>
      <c r="D84" s="14"/>
      <c r="E84" s="15">
        <f t="shared" si="1"/>
        <v>0</v>
      </c>
    </row>
    <row r="85" spans="1:5" ht="23" x14ac:dyDescent="0.35">
      <c r="A85" s="27" t="s">
        <v>174</v>
      </c>
      <c r="B85" s="20" t="s">
        <v>175</v>
      </c>
      <c r="C85" s="14"/>
      <c r="D85" s="14"/>
      <c r="E85" s="15">
        <f t="shared" si="1"/>
        <v>0</v>
      </c>
    </row>
    <row r="86" spans="1:5" ht="138" x14ac:dyDescent="0.35">
      <c r="A86" s="25" t="s">
        <v>176</v>
      </c>
      <c r="B86" s="16" t="s">
        <v>177</v>
      </c>
      <c r="C86" s="14"/>
      <c r="D86" s="14"/>
      <c r="E86" s="15">
        <f t="shared" si="1"/>
        <v>0</v>
      </c>
    </row>
    <row r="87" spans="1:5" ht="138" x14ac:dyDescent="0.35">
      <c r="A87" s="25" t="s">
        <v>178</v>
      </c>
      <c r="B87" s="16" t="s">
        <v>179</v>
      </c>
      <c r="C87" s="14"/>
      <c r="D87" s="14"/>
      <c r="E87" s="15">
        <f t="shared" si="1"/>
        <v>0</v>
      </c>
    </row>
    <row r="88" spans="1:5" ht="149.5" x14ac:dyDescent="0.35">
      <c r="A88" s="25" t="s">
        <v>180</v>
      </c>
      <c r="B88" s="16" t="s">
        <v>181</v>
      </c>
      <c r="C88" s="14"/>
      <c r="D88" s="14"/>
      <c r="E88" s="15">
        <f t="shared" si="1"/>
        <v>0</v>
      </c>
    </row>
    <row r="89" spans="1:5" ht="92" x14ac:dyDescent="0.35">
      <c r="A89" s="25" t="s">
        <v>182</v>
      </c>
      <c r="B89" s="16" t="s">
        <v>183</v>
      </c>
      <c r="C89" s="14"/>
      <c r="D89" s="14"/>
      <c r="E89" s="15">
        <f t="shared" si="1"/>
        <v>0</v>
      </c>
    </row>
    <row r="90" spans="1:5" ht="138" x14ac:dyDescent="0.35">
      <c r="A90" s="25" t="s">
        <v>184</v>
      </c>
      <c r="B90" s="16" t="s">
        <v>185</v>
      </c>
      <c r="C90" s="14"/>
      <c r="D90" s="14"/>
      <c r="E90" s="15">
        <f t="shared" si="1"/>
        <v>0</v>
      </c>
    </row>
    <row r="91" spans="1:5" ht="138" x14ac:dyDescent="0.35">
      <c r="A91" s="25" t="s">
        <v>186</v>
      </c>
      <c r="B91" s="16" t="s">
        <v>187</v>
      </c>
      <c r="C91" s="14"/>
      <c r="D91" s="14"/>
      <c r="E91" s="15">
        <f t="shared" si="1"/>
        <v>0</v>
      </c>
    </row>
    <row r="92" spans="1:5" ht="23" x14ac:dyDescent="0.35">
      <c r="A92" s="25" t="s">
        <v>188</v>
      </c>
      <c r="B92" s="16" t="s">
        <v>189</v>
      </c>
      <c r="C92" s="14"/>
      <c r="D92" s="14"/>
      <c r="E92" s="15">
        <f t="shared" si="1"/>
        <v>0</v>
      </c>
    </row>
    <row r="93" spans="1:5" ht="92" x14ac:dyDescent="0.35">
      <c r="A93" s="25" t="s">
        <v>190</v>
      </c>
      <c r="B93" s="16" t="s">
        <v>253</v>
      </c>
      <c r="C93" s="14"/>
      <c r="D93" s="14"/>
      <c r="E93" s="15">
        <f t="shared" si="1"/>
        <v>0</v>
      </c>
    </row>
    <row r="94" spans="1:5" ht="46" x14ac:dyDescent="0.35">
      <c r="A94" s="27" t="s">
        <v>192</v>
      </c>
      <c r="B94" s="20" t="s">
        <v>193</v>
      </c>
      <c r="C94" s="14"/>
      <c r="D94" s="14"/>
      <c r="E94" s="15">
        <f t="shared" si="1"/>
        <v>0</v>
      </c>
    </row>
    <row r="95" spans="1:5" x14ac:dyDescent="0.35">
      <c r="A95" s="31" t="s">
        <v>194</v>
      </c>
      <c r="B95" s="20"/>
      <c r="C95" s="14"/>
      <c r="D95" s="14"/>
      <c r="E95" s="15">
        <f t="shared" si="1"/>
        <v>0</v>
      </c>
    </row>
    <row r="96" spans="1:5" x14ac:dyDescent="0.35">
      <c r="A96" s="35" t="s">
        <v>195</v>
      </c>
      <c r="B96" s="36" t="s">
        <v>196</v>
      </c>
      <c r="C96" s="15">
        <f>SUM(C22+C23+C48+C57+C71+C80+C85+C94)</f>
        <v>58976674</v>
      </c>
      <c r="D96" s="15">
        <f>SUM(D22+D23+D48+D57+D71+D80+D85+D94)</f>
        <v>58626311</v>
      </c>
      <c r="E96" s="15">
        <f t="shared" si="1"/>
        <v>-350363</v>
      </c>
    </row>
    <row r="97" spans="1:5" ht="80.5" x14ac:dyDescent="0.35">
      <c r="A97" s="25" t="s">
        <v>197</v>
      </c>
      <c r="B97" s="18" t="s">
        <v>198</v>
      </c>
      <c r="C97" s="34"/>
      <c r="D97" s="34"/>
      <c r="E97" s="15">
        <f t="shared" si="1"/>
        <v>0</v>
      </c>
    </row>
    <row r="98" spans="1:5" ht="115" x14ac:dyDescent="0.35">
      <c r="A98" s="25" t="s">
        <v>199</v>
      </c>
      <c r="B98" s="18" t="s">
        <v>200</v>
      </c>
      <c r="C98" s="34"/>
      <c r="D98" s="34"/>
      <c r="E98" s="15">
        <f t="shared" si="1"/>
        <v>0</v>
      </c>
    </row>
    <row r="99" spans="1:5" ht="80.5" x14ac:dyDescent="0.35">
      <c r="A99" s="25" t="s">
        <v>201</v>
      </c>
      <c r="B99" s="18" t="s">
        <v>202</v>
      </c>
      <c r="C99" s="34"/>
      <c r="D99" s="34"/>
      <c r="E99" s="15">
        <f t="shared" si="1"/>
        <v>0</v>
      </c>
    </row>
    <row r="100" spans="1:5" ht="69" x14ac:dyDescent="0.35">
      <c r="A100" s="27" t="s">
        <v>203</v>
      </c>
      <c r="B100" s="22" t="s">
        <v>204</v>
      </c>
      <c r="C100" s="37"/>
      <c r="D100" s="37"/>
      <c r="E100" s="15">
        <f t="shared" si="1"/>
        <v>0</v>
      </c>
    </row>
    <row r="101" spans="1:5" x14ac:dyDescent="0.35">
      <c r="A101" s="39" t="s">
        <v>205</v>
      </c>
      <c r="B101" s="18" t="s">
        <v>206</v>
      </c>
      <c r="C101" s="38"/>
      <c r="D101" s="38"/>
      <c r="E101" s="15">
        <f t="shared" si="1"/>
        <v>0</v>
      </c>
    </row>
    <row r="102" spans="1:5" x14ac:dyDescent="0.35">
      <c r="A102" s="39" t="s">
        <v>207</v>
      </c>
      <c r="B102" s="18" t="s">
        <v>208</v>
      </c>
      <c r="C102" s="38"/>
      <c r="D102" s="38"/>
      <c r="E102" s="15">
        <f t="shared" si="1"/>
        <v>0</v>
      </c>
    </row>
    <row r="103" spans="1:5" ht="69" x14ac:dyDescent="0.35">
      <c r="A103" s="25" t="s">
        <v>209</v>
      </c>
      <c r="B103" s="18" t="s">
        <v>210</v>
      </c>
      <c r="C103" s="34"/>
      <c r="D103" s="34"/>
      <c r="E103" s="15">
        <f t="shared" si="1"/>
        <v>0</v>
      </c>
    </row>
    <row r="104" spans="1:5" ht="69" x14ac:dyDescent="0.35">
      <c r="A104" s="25" t="s">
        <v>211</v>
      </c>
      <c r="B104" s="18" t="s">
        <v>212</v>
      </c>
      <c r="C104" s="34"/>
      <c r="D104" s="34"/>
      <c r="E104" s="15">
        <f t="shared" si="1"/>
        <v>0</v>
      </c>
    </row>
    <row r="105" spans="1:5" x14ac:dyDescent="0.35">
      <c r="A105" s="41" t="s">
        <v>213</v>
      </c>
      <c r="B105" s="22" t="s">
        <v>214</v>
      </c>
      <c r="C105" s="40"/>
      <c r="D105" s="40"/>
      <c r="E105" s="15">
        <f t="shared" si="1"/>
        <v>0</v>
      </c>
    </row>
    <row r="106" spans="1:5" x14ac:dyDescent="0.35">
      <c r="A106" s="39" t="s">
        <v>215</v>
      </c>
      <c r="B106" s="18" t="s">
        <v>216</v>
      </c>
      <c r="C106" s="38"/>
      <c r="D106" s="38"/>
      <c r="E106" s="15">
        <f t="shared" si="1"/>
        <v>0</v>
      </c>
    </row>
    <row r="107" spans="1:5" x14ac:dyDescent="0.35">
      <c r="A107" s="39" t="s">
        <v>217</v>
      </c>
      <c r="B107" s="18" t="s">
        <v>218</v>
      </c>
      <c r="C107" s="38"/>
      <c r="D107" s="38"/>
      <c r="E107" s="15">
        <f t="shared" si="1"/>
        <v>0</v>
      </c>
    </row>
    <row r="108" spans="1:5" x14ac:dyDescent="0.35">
      <c r="A108" s="41" t="s">
        <v>219</v>
      </c>
      <c r="B108" s="22" t="s">
        <v>220</v>
      </c>
      <c r="C108" s="38"/>
      <c r="D108" s="38"/>
      <c r="E108" s="15">
        <f t="shared" si="1"/>
        <v>0</v>
      </c>
    </row>
    <row r="109" spans="1:5" x14ac:dyDescent="0.35">
      <c r="A109" s="39" t="s">
        <v>221</v>
      </c>
      <c r="B109" s="18" t="s">
        <v>222</v>
      </c>
      <c r="C109" s="38"/>
      <c r="D109" s="38"/>
      <c r="E109" s="15">
        <f t="shared" si="1"/>
        <v>0</v>
      </c>
    </row>
    <row r="110" spans="1:5" x14ac:dyDescent="0.35">
      <c r="A110" s="39" t="s">
        <v>223</v>
      </c>
      <c r="B110" s="18" t="s">
        <v>224</v>
      </c>
      <c r="C110" s="38"/>
      <c r="D110" s="38"/>
      <c r="E110" s="15">
        <f t="shared" si="1"/>
        <v>0</v>
      </c>
    </row>
    <row r="111" spans="1:5" x14ac:dyDescent="0.35">
      <c r="A111" s="39" t="s">
        <v>225</v>
      </c>
      <c r="B111" s="18" t="s">
        <v>226</v>
      </c>
      <c r="C111" s="38"/>
      <c r="D111" s="38"/>
      <c r="E111" s="15">
        <f t="shared" si="1"/>
        <v>0</v>
      </c>
    </row>
    <row r="112" spans="1:5" x14ac:dyDescent="0.35">
      <c r="A112" s="41" t="s">
        <v>227</v>
      </c>
      <c r="B112" s="22" t="s">
        <v>228</v>
      </c>
      <c r="C112" s="40"/>
      <c r="D112" s="40"/>
      <c r="E112" s="15">
        <f t="shared" si="1"/>
        <v>0</v>
      </c>
    </row>
    <row r="113" spans="1:5" x14ac:dyDescent="0.35">
      <c r="A113" s="39">
        <f>SUM(A10)</f>
        <v>0</v>
      </c>
      <c r="B113" s="18" t="s">
        <v>230</v>
      </c>
      <c r="C113" s="38"/>
      <c r="D113" s="38"/>
      <c r="E113" s="15">
        <f t="shared" si="1"/>
        <v>0</v>
      </c>
    </row>
    <row r="114" spans="1:5" ht="69" x14ac:dyDescent="0.35">
      <c r="A114" s="25" t="s">
        <v>231</v>
      </c>
      <c r="B114" s="18" t="s">
        <v>232</v>
      </c>
      <c r="C114" s="34"/>
      <c r="D114" s="34"/>
      <c r="E114" s="15">
        <f t="shared" si="1"/>
        <v>0</v>
      </c>
    </row>
    <row r="115" spans="1:5" x14ac:dyDescent="0.35">
      <c r="A115" s="39" t="s">
        <v>233</v>
      </c>
      <c r="B115" s="18" t="s">
        <v>234</v>
      </c>
      <c r="C115" s="38"/>
      <c r="D115" s="38"/>
      <c r="E115" s="15">
        <f t="shared" si="1"/>
        <v>0</v>
      </c>
    </row>
    <row r="116" spans="1:5" x14ac:dyDescent="0.35">
      <c r="A116" s="39" t="s">
        <v>235</v>
      </c>
      <c r="B116" s="18" t="s">
        <v>236</v>
      </c>
      <c r="C116" s="38"/>
      <c r="D116" s="38"/>
      <c r="E116" s="15">
        <f t="shared" si="1"/>
        <v>0</v>
      </c>
    </row>
    <row r="117" spans="1:5" x14ac:dyDescent="0.35">
      <c r="A117" s="41" t="s">
        <v>237</v>
      </c>
      <c r="B117" s="22" t="s">
        <v>238</v>
      </c>
      <c r="C117" s="40"/>
      <c r="D117" s="40"/>
      <c r="E117" s="15">
        <f t="shared" si="1"/>
        <v>0</v>
      </c>
    </row>
    <row r="118" spans="1:5" ht="92" x14ac:dyDescent="0.35">
      <c r="A118" s="25" t="s">
        <v>239</v>
      </c>
      <c r="B118" s="18" t="s">
        <v>240</v>
      </c>
      <c r="C118" s="34"/>
      <c r="D118" s="34"/>
      <c r="E118" s="15">
        <f t="shared" si="1"/>
        <v>0</v>
      </c>
    </row>
    <row r="119" spans="1:5" x14ac:dyDescent="0.35">
      <c r="A119" s="45" t="s">
        <v>241</v>
      </c>
      <c r="B119" s="46" t="s">
        <v>242</v>
      </c>
      <c r="C119" s="40">
        <f>SUM(C112+C117+C118)</f>
        <v>0</v>
      </c>
      <c r="D119" s="40">
        <f>SUM(D112+D117+D118)</f>
        <v>0</v>
      </c>
      <c r="E119" s="15">
        <f t="shared" si="1"/>
        <v>0</v>
      </c>
    </row>
    <row r="120" spans="1:5" x14ac:dyDescent="0.35">
      <c r="A120" s="48" t="s">
        <v>243</v>
      </c>
      <c r="B120" s="56"/>
      <c r="C120" s="15">
        <f>SUM(C96+C119)</f>
        <v>58976674</v>
      </c>
      <c r="D120" s="15">
        <f>SUM(D96+D119)</f>
        <v>58626311</v>
      </c>
      <c r="E120" s="15">
        <f t="shared" si="1"/>
        <v>-350363</v>
      </c>
    </row>
    <row r="121" spans="1:5" x14ac:dyDescent="0.35">
      <c r="C121" s="4"/>
      <c r="D121" s="4"/>
      <c r="E121" s="4"/>
    </row>
  </sheetData>
  <mergeCells count="3">
    <mergeCell ref="A1:C1"/>
    <mergeCell ref="A2:C2"/>
    <mergeCell ref="A3:C3"/>
  </mergeCells>
  <pageMargins left="0.7" right="0.7" top="0.75" bottom="0.75" header="0.3" footer="0.3"/>
  <pageSetup paperSize="9" scale="8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4</vt:i4>
      </vt:variant>
    </vt:vector>
  </HeadingPairs>
  <TitlesOfParts>
    <vt:vector size="4" baseType="lpstr">
      <vt:lpstr>Munka1</vt:lpstr>
      <vt:lpstr>Munka2</vt:lpstr>
      <vt:lpstr>Munka3</vt:lpstr>
      <vt:lpstr>Munka4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2021-05-31T13:31:11Z</dcterms:created>
  <dcterms:modified xsi:type="dcterms:W3CDTF">2021-05-31T13:33:25Z</dcterms:modified>
</cp:coreProperties>
</file>