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241B2F23-9C5C-4542-9AD5-5E1B0FE03D73}" xr6:coauthVersionLast="47" xr6:coauthVersionMax="47" xr10:uidLastSave="{00000000-0000-0000-0000-000000000000}"/>
  <bookViews>
    <workbookView xWindow="-120" yWindow="-120" windowWidth="29040" windowHeight="15840" xr2:uid="{8ADA3AE9-5C0F-40B7-88D6-A7F877A677D7}"/>
  </bookViews>
  <sheets>
    <sheet name="RM_4.sz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H24" i="1"/>
  <c r="I24" i="1" s="1"/>
  <c r="I23" i="1"/>
  <c r="H23" i="1"/>
  <c r="H22" i="1"/>
  <c r="I22" i="1" s="1"/>
  <c r="I21" i="1"/>
  <c r="H21" i="1"/>
  <c r="H20" i="1"/>
  <c r="I20" i="1" s="1"/>
  <c r="I19" i="1"/>
  <c r="H19" i="1"/>
  <c r="H18" i="1"/>
  <c r="I18" i="1" s="1"/>
  <c r="B18" i="1"/>
  <c r="B25" i="1" s="1"/>
  <c r="I17" i="1"/>
  <c r="H17" i="1"/>
  <c r="H16" i="1"/>
  <c r="I16" i="1" s="1"/>
  <c r="I15" i="1"/>
  <c r="H15" i="1"/>
  <c r="H14" i="1"/>
  <c r="I14" i="1" s="1"/>
  <c r="I13" i="1"/>
  <c r="H13" i="1"/>
  <c r="H12" i="1"/>
  <c r="I12" i="1" s="1"/>
  <c r="H11" i="1"/>
  <c r="I11" i="1" s="1"/>
  <c r="H10" i="1"/>
  <c r="I10" i="1" s="1"/>
  <c r="I9" i="1"/>
  <c r="H9" i="1"/>
  <c r="H8" i="1"/>
  <c r="I8" i="1" s="1"/>
  <c r="I7" i="1"/>
  <c r="H7" i="1"/>
  <c r="I5" i="1"/>
  <c r="H5" i="1"/>
  <c r="G5" i="1"/>
  <c r="F5" i="1"/>
  <c r="E5" i="1"/>
  <c r="D5" i="1"/>
  <c r="I4" i="1"/>
  <c r="C1" i="1"/>
  <c r="I25" i="1" l="1"/>
  <c r="H25" i="1"/>
</calcChain>
</file>

<file path=xl/sharedStrings.xml><?xml version="1.0" encoding="utf-8"?>
<sst xmlns="http://schemas.openxmlformats.org/spreadsheetml/2006/main" count="38" uniqueCount="28">
  <si>
    <t>Felújítási kiadások előirányzatának módosítása felújításonként</t>
  </si>
  <si>
    <t>Felújítás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</si>
  <si>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</si>
  <si>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</si>
  <si>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</si>
  <si>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</si>
  <si>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</si>
  <si>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</si>
  <si>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</si>
  <si>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</t>
  </si>
  <si>
    <t>G</t>
  </si>
  <si>
    <t>H=(F+G)</t>
  </si>
  <si>
    <t>I=(E+H)</t>
  </si>
  <si>
    <t>Konyha</t>
  </si>
  <si>
    <t>2020-2021</t>
  </si>
  <si>
    <t>Konyha felújítás pótmunkák</t>
  </si>
  <si>
    <t>Óvoda B felújítás</t>
  </si>
  <si>
    <t>2021</t>
  </si>
  <si>
    <t xml:space="preserve">   Bocskai, Tavasz utca belvíz tervek</t>
  </si>
  <si>
    <t>2018. évi szivattyúk értéke</t>
  </si>
  <si>
    <t>Kinizsi út</t>
  </si>
  <si>
    <t>2019. szivattyúk értéke</t>
  </si>
  <si>
    <t>1. kút felújítás 1.részlet</t>
  </si>
  <si>
    <t>2. kút melléfúrás</t>
  </si>
  <si>
    <t>3.-4. kút vezérlés fejlesztése</t>
  </si>
  <si>
    <t>Duna-part rendbetétele</t>
  </si>
  <si>
    <t>Felújítási célú általános forgalmi adó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</si>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</sst>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right" wrapText="1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Border="1" applyAlignment="1" applyProtection="1">
      <alignment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164" fontId="10" fillId="0" borderId="9" xfId="0" applyNumberFormat="1" applyFont="1" applyBorder="1" applyAlignment="1" applyProtection="1">
      <alignment vertical="center" wrapText="1"/>
      <protection locked="0"/>
    </xf>
    <xf numFmtId="164" fontId="10" fillId="0" borderId="9" xfId="0" applyNumberFormat="1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 wrapText="1"/>
    </xf>
    <xf numFmtId="49" fontId="10" fillId="0" borderId="9" xfId="0" applyNumberFormat="1" applyFont="1" applyBorder="1" applyAlignment="1" applyProtection="1">
      <alignment horizontal="center" vertical="center" wrapText="1"/>
      <protection locked="0"/>
    </xf>
    <xf numFmtId="164" fontId="10" fillId="0" borderId="8" xfId="0" applyNumberFormat="1" applyFont="1" applyBorder="1" applyAlignment="1" applyProtection="1">
      <alignment horizontal="left" vertical="center" wrapText="1"/>
      <protection locked="0"/>
    </xf>
    <xf numFmtId="164" fontId="10" fillId="0" borderId="11" xfId="0" applyNumberFormat="1" applyFont="1" applyBorder="1" applyAlignment="1" applyProtection="1">
      <alignment horizontal="left" vertical="center" wrapText="1" indent="1"/>
      <protection locked="0"/>
    </xf>
    <xf numFmtId="164" fontId="10" fillId="0" borderId="12" xfId="0" applyNumberFormat="1" applyFont="1" applyBorder="1" applyAlignment="1" applyProtection="1">
      <alignment vertical="center" wrapText="1"/>
      <protection locked="0"/>
    </xf>
    <xf numFmtId="49" fontId="10" fillId="0" borderId="12" xfId="0" applyNumberFormat="1" applyFont="1" applyBorder="1" applyAlignment="1" applyProtection="1">
      <alignment horizontal="center" vertical="center" wrapText="1"/>
      <protection locked="0"/>
    </xf>
    <xf numFmtId="164" fontId="10" fillId="0" borderId="13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0" borderId="14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2021. évi eredeti előirányzat BEVÉTELEK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I2" t="str">
            <v>Forintban!</v>
          </cell>
        </row>
      </sheetData>
      <sheetData sheetId="9"/>
      <sheetData sheetId="10">
        <row r="5">
          <cell r="F5" t="str">
            <v>Eddigi módosítások összege 2021-ben</v>
          </cell>
          <cell r="G5" t="str">
            <v>Első számú módosítás</v>
          </cell>
          <cell r="H5" t="str">
            <v>2021. évi halmozott módosítás</v>
          </cell>
          <cell r="I5" t="str">
            <v>2021. első módosítás után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4D5E-8F03-4BE0-9CE9-3D0079E89C40}">
  <sheetPr>
    <tabColor rgb="FF92D050"/>
  </sheetPr>
  <dimension ref="A1:I25"/>
  <sheetViews>
    <sheetView tabSelected="1" zoomScale="110" zoomScaleNormal="110" workbookViewId="0">
      <selection activeCell="E25" sqref="E25:G25"/>
    </sheetView>
  </sheetViews>
  <sheetFormatPr defaultRowHeight="12.75" x14ac:dyDescent="0.2"/>
  <cols>
    <col min="1" max="1" width="38.83203125" style="1" customWidth="1"/>
    <col min="2" max="9" width="15.83203125" style="2" customWidth="1"/>
    <col min="10" max="11" width="12.83203125" style="2" customWidth="1"/>
    <col min="12" max="12" width="13.83203125" style="2" customWidth="1"/>
    <col min="13" max="16384" width="9.33203125" style="2"/>
  </cols>
  <sheetData>
    <row r="1" spans="1:9" ht="15" x14ac:dyDescent="0.2">
      <c r="C1" s="3" t="str">
        <f>CONCATENATE("4. melléklet ",[1]AD!A7," ",[1]AD!B7," ",[1]AD!C7," ",[1]AD!D7," ",[1]AD!E7," ",[1]AD!F7," ",[1]AD!G7," ",[1]AD!H7)</f>
        <v>4. melléklet a 12 / 2021 ( VI.10. ) önkormányzati rendelethez</v>
      </c>
      <c r="D1" s="4"/>
      <c r="E1" s="4"/>
      <c r="F1" s="4"/>
      <c r="G1" s="4"/>
      <c r="H1" s="4"/>
      <c r="I1" s="4"/>
    </row>
    <row r="2" spans="1:9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</row>
    <row r="4" spans="1:9" ht="22.5" customHeight="1" thickBot="1" x14ac:dyDescent="0.3">
      <c r="A4" s="5"/>
      <c r="B4" s="6"/>
      <c r="C4" s="6"/>
      <c r="D4" s="6"/>
      <c r="E4" s="6"/>
      <c r="F4" s="6"/>
      <c r="G4" s="6"/>
      <c r="H4" s="6"/>
      <c r="I4" s="8" t="str">
        <f>'[1]RM_2.2.'!I2</f>
        <v>Forintban!</v>
      </c>
    </row>
    <row r="5" spans="1:9" s="14" customFormat="1" ht="44.45" customHeight="1" thickBot="1" x14ac:dyDescent="0.25">
      <c r="A5" s="9" t="s">
        <v>1</v>
      </c>
      <c r="B5" s="10" t="s">
        <v>2</v>
      </c>
      <c r="C5" s="10" t="s">
        <v>3</v>
      </c>
      <c r="D5" s="10" t="str">
        <f>+CONCATENATE("Felhasználás   ",LEFT([1]RM_ÖF!A6,4)-1,". XII. 31-ig")</f>
        <v>Felhasználás   2020. XII. 31-ig</v>
      </c>
      <c r="E5" s="10" t="str">
        <f>+CONCATENATE(LEFT([1]RM_ÖF!A6,4),". évi",CHAR(10),"eredeti előirányzat")</f>
        <v>2021. évi
eredeti előirányzat</v>
      </c>
      <c r="F5" s="11" t="str">
        <f>CONCATENATE('[1]RM_3.sz'!F5)</f>
        <v>Eddigi módosítások összege 2021-ben</v>
      </c>
      <c r="G5" s="11" t="str">
        <f>CONCATENATE('[1]RM_3.sz'!G5)</f>
        <v>Első számú módosítás</v>
      </c>
      <c r="H5" s="12" t="str">
        <f>CONCATENATE('[1]RM_3.sz'!H5)</f>
        <v>2021. évi halmozott módosítás</v>
      </c>
      <c r="I5" s="13" t="str">
        <f>CONCATENATE('[1]RM_3.sz'!I5)</f>
        <v>2021. első módosítás után</v>
      </c>
    </row>
    <row r="6" spans="1:9" ht="12" customHeight="1" thickBot="1" x14ac:dyDescent="0.25">
      <c r="A6" s="15" t="s">
        <v>4</v>
      </c>
      <c r="B6" s="16" t="s">
        <v>5</v>
      </c>
      <c r="C6" s="16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8" t="s">
        <v>12</v>
      </c>
    </row>
    <row r="7" spans="1:9" ht="15.95" customHeight="1" x14ac:dyDescent="0.2">
      <c r="A7" s="19" t="s">
        <v>13</v>
      </c>
      <c r="B7" s="20">
        <v>40298166</v>
      </c>
      <c r="C7" s="21" t="s">
        <v>14</v>
      </c>
      <c r="D7" s="22"/>
      <c r="E7" s="20">
        <v>20149083</v>
      </c>
      <c r="F7" s="22"/>
      <c r="G7" s="22">
        <v>20149167</v>
      </c>
      <c r="H7" s="23">
        <f>F7+G7</f>
        <v>20149167</v>
      </c>
      <c r="I7" s="24">
        <f>E7+H7</f>
        <v>40298250</v>
      </c>
    </row>
    <row r="8" spans="1:9" ht="15.95" customHeight="1" x14ac:dyDescent="0.2">
      <c r="A8" s="19" t="s">
        <v>15</v>
      </c>
      <c r="B8" s="20">
        <v>400000</v>
      </c>
      <c r="C8" s="21" t="s">
        <v>14</v>
      </c>
      <c r="D8" s="22"/>
      <c r="E8" s="20">
        <v>400000</v>
      </c>
      <c r="F8" s="22"/>
      <c r="G8" s="22">
        <v>787500</v>
      </c>
      <c r="H8" s="23">
        <f>F8+G8</f>
        <v>787500</v>
      </c>
      <c r="I8" s="24">
        <f t="shared" ref="I8:I24" si="0">E8+H8</f>
        <v>1187500</v>
      </c>
    </row>
    <row r="9" spans="1:9" ht="15.95" customHeight="1" x14ac:dyDescent="0.2">
      <c r="A9" s="19" t="s">
        <v>16</v>
      </c>
      <c r="B9" s="22">
        <v>14800000</v>
      </c>
      <c r="C9" s="25" t="s">
        <v>17</v>
      </c>
      <c r="D9" s="22"/>
      <c r="E9" s="22"/>
      <c r="F9" s="22"/>
      <c r="G9" s="22">
        <v>14800000</v>
      </c>
      <c r="H9" s="23">
        <f>F9+G9</f>
        <v>14800000</v>
      </c>
      <c r="I9" s="24">
        <f t="shared" si="0"/>
        <v>14800000</v>
      </c>
    </row>
    <row r="10" spans="1:9" ht="15.95" customHeight="1" x14ac:dyDescent="0.2">
      <c r="A10" s="26" t="s">
        <v>18</v>
      </c>
      <c r="B10" s="22">
        <v>850000</v>
      </c>
      <c r="C10" s="25" t="s">
        <v>17</v>
      </c>
      <c r="D10" s="22"/>
      <c r="E10" s="20">
        <v>0</v>
      </c>
      <c r="F10" s="22"/>
      <c r="G10" s="22">
        <v>850000</v>
      </c>
      <c r="H10" s="23">
        <f t="shared" ref="H10:H24" si="1">F10+G10</f>
        <v>850000</v>
      </c>
      <c r="I10" s="24">
        <f t="shared" si="0"/>
        <v>850000</v>
      </c>
    </row>
    <row r="11" spans="1:9" ht="15.95" customHeight="1" x14ac:dyDescent="0.2">
      <c r="A11" s="19" t="s">
        <v>19</v>
      </c>
      <c r="B11" s="20">
        <v>5385502</v>
      </c>
      <c r="C11" s="21" t="s">
        <v>17</v>
      </c>
      <c r="D11" s="22"/>
      <c r="E11" s="20">
        <v>5385502</v>
      </c>
      <c r="F11" s="22"/>
      <c r="G11" s="22"/>
      <c r="H11" s="23">
        <f>F11+G11</f>
        <v>0</v>
      </c>
      <c r="I11" s="24">
        <f t="shared" si="0"/>
        <v>5385502</v>
      </c>
    </row>
    <row r="12" spans="1:9" ht="15.95" customHeight="1" x14ac:dyDescent="0.2">
      <c r="A12" s="19" t="s">
        <v>20</v>
      </c>
      <c r="B12" s="20">
        <v>34645669</v>
      </c>
      <c r="C12" s="21" t="s">
        <v>17</v>
      </c>
      <c r="D12" s="22"/>
      <c r="E12" s="20">
        <v>34645669</v>
      </c>
      <c r="F12" s="22"/>
      <c r="G12" s="22"/>
      <c r="H12" s="23">
        <f t="shared" ref="H12:H16" si="2">F12+G12</f>
        <v>0</v>
      </c>
      <c r="I12" s="24">
        <f t="shared" si="0"/>
        <v>34645669</v>
      </c>
    </row>
    <row r="13" spans="1:9" ht="15.95" customHeight="1" x14ac:dyDescent="0.2">
      <c r="A13" s="19" t="s">
        <v>21</v>
      </c>
      <c r="B13" s="20">
        <v>16473781</v>
      </c>
      <c r="C13" s="21" t="s">
        <v>17</v>
      </c>
      <c r="D13" s="22"/>
      <c r="E13" s="20">
        <v>16473781</v>
      </c>
      <c r="F13" s="22"/>
      <c r="G13" s="22">
        <v>1464000</v>
      </c>
      <c r="H13" s="23">
        <f t="shared" si="2"/>
        <v>1464000</v>
      </c>
      <c r="I13" s="24">
        <f t="shared" si="0"/>
        <v>17937781</v>
      </c>
    </row>
    <row r="14" spans="1:9" ht="15.95" customHeight="1" x14ac:dyDescent="0.2">
      <c r="A14" s="19" t="s">
        <v>22</v>
      </c>
      <c r="B14" s="20">
        <v>6600000</v>
      </c>
      <c r="C14" s="21" t="s">
        <v>17</v>
      </c>
      <c r="D14" s="22"/>
      <c r="E14" s="20">
        <v>6600000</v>
      </c>
      <c r="F14" s="22"/>
      <c r="G14" s="22"/>
      <c r="H14" s="23">
        <f t="shared" si="2"/>
        <v>0</v>
      </c>
      <c r="I14" s="24">
        <f t="shared" si="0"/>
        <v>6600000</v>
      </c>
    </row>
    <row r="15" spans="1:9" ht="15.95" customHeight="1" x14ac:dyDescent="0.2">
      <c r="A15" s="19" t="s">
        <v>23</v>
      </c>
      <c r="B15" s="20">
        <v>15818000</v>
      </c>
      <c r="C15" s="21" t="s">
        <v>17</v>
      </c>
      <c r="D15" s="22"/>
      <c r="E15" s="20">
        <v>15818000</v>
      </c>
      <c r="F15" s="22"/>
      <c r="G15" s="22"/>
      <c r="H15" s="23">
        <f t="shared" si="2"/>
        <v>0</v>
      </c>
      <c r="I15" s="24">
        <f t="shared" si="0"/>
        <v>15818000</v>
      </c>
    </row>
    <row r="16" spans="1:9" ht="15.95" customHeight="1" x14ac:dyDescent="0.2">
      <c r="A16" s="19" t="s">
        <v>24</v>
      </c>
      <c r="B16" s="20">
        <v>20000000</v>
      </c>
      <c r="C16" s="21" t="s">
        <v>17</v>
      </c>
      <c r="D16" s="22"/>
      <c r="E16" s="20"/>
      <c r="F16" s="22"/>
      <c r="G16" s="22">
        <v>20000000</v>
      </c>
      <c r="H16" s="23">
        <f t="shared" si="2"/>
        <v>20000000</v>
      </c>
      <c r="I16" s="24">
        <f t="shared" si="0"/>
        <v>20000000</v>
      </c>
    </row>
    <row r="17" spans="1:9" ht="15.95" customHeight="1" x14ac:dyDescent="0.2">
      <c r="A17" s="19" t="s">
        <v>25</v>
      </c>
      <c r="B17" s="20">
        <v>3937008</v>
      </c>
      <c r="C17" s="21" t="s">
        <v>17</v>
      </c>
      <c r="D17" s="22"/>
      <c r="E17" s="20">
        <v>3937008</v>
      </c>
      <c r="F17" s="22"/>
      <c r="G17" s="22"/>
      <c r="H17" s="23">
        <f t="shared" si="1"/>
        <v>0</v>
      </c>
      <c r="I17" s="24">
        <f t="shared" si="0"/>
        <v>3937008</v>
      </c>
    </row>
    <row r="18" spans="1:9" ht="15.95" customHeight="1" x14ac:dyDescent="0.2">
      <c r="A18" s="19" t="s">
        <v>26</v>
      </c>
      <c r="B18" s="20">
        <f>27920442+5440252</f>
        <v>33360694</v>
      </c>
      <c r="C18" s="21" t="s">
        <v>17</v>
      </c>
      <c r="D18" s="22"/>
      <c r="E18" s="20">
        <v>27920442</v>
      </c>
      <c r="F18" s="22"/>
      <c r="G18" s="22">
        <v>4225000</v>
      </c>
      <c r="H18" s="23">
        <f t="shared" si="1"/>
        <v>4225000</v>
      </c>
      <c r="I18" s="24">
        <f t="shared" si="0"/>
        <v>32145442</v>
      </c>
    </row>
    <row r="19" spans="1:9" ht="15.95" customHeight="1" x14ac:dyDescent="0.2">
      <c r="A19" s="26"/>
      <c r="B19" s="22"/>
      <c r="C19" s="25"/>
      <c r="D19" s="22"/>
      <c r="E19" s="22"/>
      <c r="F19" s="22"/>
      <c r="G19" s="22"/>
      <c r="H19" s="23">
        <f t="shared" si="1"/>
        <v>0</v>
      </c>
      <c r="I19" s="24">
        <f t="shared" si="0"/>
        <v>0</v>
      </c>
    </row>
    <row r="20" spans="1:9" ht="15.95" customHeight="1" x14ac:dyDescent="0.2">
      <c r="A20" s="26"/>
      <c r="B20" s="22"/>
      <c r="C20" s="25"/>
      <c r="D20" s="22"/>
      <c r="E20" s="22"/>
      <c r="F20" s="22"/>
      <c r="G20" s="22"/>
      <c r="H20" s="23">
        <f t="shared" si="1"/>
        <v>0</v>
      </c>
      <c r="I20" s="24">
        <f t="shared" si="0"/>
        <v>0</v>
      </c>
    </row>
    <row r="21" spans="1:9" ht="15.95" customHeight="1" x14ac:dyDescent="0.2">
      <c r="A21" s="26"/>
      <c r="B21" s="22"/>
      <c r="C21" s="25"/>
      <c r="D21" s="22"/>
      <c r="E21" s="22"/>
      <c r="F21" s="22"/>
      <c r="G21" s="22"/>
      <c r="H21" s="23">
        <f t="shared" si="1"/>
        <v>0</v>
      </c>
      <c r="I21" s="24">
        <f t="shared" si="0"/>
        <v>0</v>
      </c>
    </row>
    <row r="22" spans="1:9" ht="15.95" customHeight="1" x14ac:dyDescent="0.2">
      <c r="A22" s="26"/>
      <c r="B22" s="22"/>
      <c r="C22" s="25"/>
      <c r="D22" s="22"/>
      <c r="E22" s="22"/>
      <c r="F22" s="22"/>
      <c r="G22" s="22"/>
      <c r="H22" s="23">
        <f t="shared" si="1"/>
        <v>0</v>
      </c>
      <c r="I22" s="24">
        <f t="shared" si="0"/>
        <v>0</v>
      </c>
    </row>
    <row r="23" spans="1:9" ht="15.95" customHeight="1" x14ac:dyDescent="0.2">
      <c r="A23" s="26"/>
      <c r="B23" s="22"/>
      <c r="C23" s="25"/>
      <c r="D23" s="22"/>
      <c r="E23" s="22"/>
      <c r="F23" s="22"/>
      <c r="G23" s="22"/>
      <c r="H23" s="23">
        <f t="shared" si="1"/>
        <v>0</v>
      </c>
      <c r="I23" s="24">
        <f t="shared" si="0"/>
        <v>0</v>
      </c>
    </row>
    <row r="24" spans="1:9" ht="15.95" customHeight="1" thickBot="1" x14ac:dyDescent="0.25">
      <c r="A24" s="27"/>
      <c r="B24" s="28"/>
      <c r="C24" s="29"/>
      <c r="D24" s="28"/>
      <c r="E24" s="28"/>
      <c r="F24" s="28"/>
      <c r="G24" s="28"/>
      <c r="H24" s="23">
        <f t="shared" si="1"/>
        <v>0</v>
      </c>
      <c r="I24" s="30">
        <f t="shared" si="0"/>
        <v>0</v>
      </c>
    </row>
    <row r="25" spans="1:9" s="35" customFormat="1" ht="18" customHeight="1" thickBot="1" x14ac:dyDescent="0.25">
      <c r="A25" s="31" t="s">
        <v>27</v>
      </c>
      <c r="B25" s="32">
        <f>SUM(B7:B24)</f>
        <v>192568820</v>
      </c>
      <c r="C25" s="33"/>
      <c r="D25" s="32">
        <f>SUM(D7:D24)</f>
        <v>0</v>
      </c>
      <c r="E25" s="32">
        <f>SUM(E7:E24)</f>
        <v>131329485</v>
      </c>
      <c r="F25" s="32">
        <f t="shared" ref="F25:G25" si="3">SUM(F7:F24)</f>
        <v>0</v>
      </c>
      <c r="G25" s="32">
        <f t="shared" si="3"/>
        <v>62275667</v>
      </c>
      <c r="H25" s="32">
        <f>SUM(H7:H24)</f>
        <v>62275667</v>
      </c>
      <c r="I25" s="34">
        <f>SUM(I7:I24)</f>
        <v>193605152</v>
      </c>
    </row>
  </sheetData>
  <mergeCells count="2">
    <mergeCell ref="C1:I1"/>
    <mergeCell ref="A3:I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RM_4.sz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2021-06-07T08:55:57Z</dcterms:created>
  <dcterms:modified xsi:type="dcterms:W3CDTF">2021-06-07T08:56:09Z</dcterms:modified>
</cp:coreProperties>
</file>