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énzügy\ 2021\Testületi 2021\Előirányzat módosítás\Első módosítás\Mellékletek külön\"/>
    </mc:Choice>
  </mc:AlternateContent>
  <xr:revisionPtr revIDLastSave="0" documentId="8_{6B1BCCDC-1030-4826-A91E-6BEC6F9F48AB}" xr6:coauthVersionLast="47" xr6:coauthVersionMax="47" xr10:uidLastSave="{00000000-0000-0000-0000-000000000000}"/>
  <bookViews>
    <workbookView xWindow="-120" yWindow="-120" windowWidth="29040" windowHeight="15840" xr2:uid="{CC54D889-8A61-4E22-A350-EC309B097F4E}"/>
  </bookViews>
  <sheets>
    <sheet name="RM_2.1.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G29" i="1"/>
  <c r="I28" i="1"/>
  <c r="E28" i="1"/>
  <c r="I27" i="1"/>
  <c r="E27" i="1"/>
  <c r="I26" i="1"/>
  <c r="E26" i="1"/>
  <c r="I25" i="1"/>
  <c r="E25" i="1"/>
  <c r="I24" i="1"/>
  <c r="E24" i="1"/>
  <c r="D24" i="1"/>
  <c r="C24" i="1"/>
  <c r="I23" i="1"/>
  <c r="E23" i="1"/>
  <c r="I22" i="1"/>
  <c r="E22" i="1"/>
  <c r="I21" i="1"/>
  <c r="E21" i="1"/>
  <c r="E19" i="1" s="1"/>
  <c r="E29" i="1" s="1"/>
  <c r="I20" i="1"/>
  <c r="E20" i="1"/>
  <c r="I19" i="1"/>
  <c r="I29" i="1" s="1"/>
  <c r="D19" i="1"/>
  <c r="D29" i="1" s="1"/>
  <c r="C19" i="1"/>
  <c r="C29" i="1" s="1"/>
  <c r="H18" i="1"/>
  <c r="H30" i="1" s="1"/>
  <c r="G18" i="1"/>
  <c r="G30" i="1" s="1"/>
  <c r="D18" i="1"/>
  <c r="D30" i="1" s="1"/>
  <c r="C18" i="1"/>
  <c r="G31" i="1" s="1"/>
  <c r="I17" i="1"/>
  <c r="I16" i="1"/>
  <c r="E16" i="1"/>
  <c r="I15" i="1"/>
  <c r="E15" i="1"/>
  <c r="I14" i="1"/>
  <c r="E14" i="1"/>
  <c r="I13" i="1"/>
  <c r="E13" i="1"/>
  <c r="I12" i="1"/>
  <c r="E12" i="1"/>
  <c r="I11" i="1"/>
  <c r="E11" i="1"/>
  <c r="I10" i="1"/>
  <c r="E10" i="1"/>
  <c r="I9" i="1"/>
  <c r="E9" i="1"/>
  <c r="I8" i="1"/>
  <c r="E8" i="1"/>
  <c r="I7" i="1"/>
  <c r="I18" i="1" s="1"/>
  <c r="E7" i="1"/>
  <c r="I6" i="1"/>
  <c r="E6" i="1"/>
  <c r="E18" i="1" s="1"/>
  <c r="E4" i="1"/>
  <c r="I4" i="1" s="1"/>
  <c r="D4" i="1"/>
  <c r="H4" i="1" s="1"/>
  <c r="C4" i="1"/>
  <c r="G4" i="1" s="1"/>
  <c r="I2" i="1"/>
  <c r="J1" i="1"/>
  <c r="I30" i="1" l="1"/>
  <c r="E31" i="1"/>
  <c r="I31" i="1"/>
  <c r="E30" i="1"/>
  <c r="D32" i="1"/>
  <c r="H32" i="1"/>
  <c r="C31" i="1"/>
  <c r="H31" i="1"/>
  <c r="D31" i="1"/>
  <c r="C30" i="1"/>
  <c r="G32" i="1" l="1"/>
  <c r="C32" i="1"/>
  <c r="I32" i="1"/>
  <c r="E32" i="1"/>
</calcChain>
</file>

<file path=xl/sharedStrings.xml><?xml version="1.0" encoding="utf-8"?>
<sst xmlns="http://schemas.openxmlformats.org/spreadsheetml/2006/main" count="83" uniqueCount="82">
  <si>
    <t>I. Működési célú bevételek és kiadások mérlegének módosítása
(Önkormányzati szinten)</t>
  </si>
  <si>
    <t>Sor-
szám</t>
  </si>
  <si>
    <t>Bevételek</t>
  </si>
  <si>
    <t>Kiadások</t>
  </si>
  <si>
    <t>Megnevezés</t>
  </si>
  <si>
    <t>A</t>
  </si>
  <si>
    <t>B</t>
  </si>
  <si>
    <t>C</t>
  </si>
  <si>
    <t>D</t>
  </si>
  <si>
    <t>E=C±D</t>
  </si>
  <si>
    <t xml:space="preserve">F </t>
  </si>
  <si>
    <t>G</t>
  </si>
  <si>
    <t>H</t>
  </si>
  <si>
    <t>I=G±H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</si>
  <si>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</si>
  <si>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</si>
  <si>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</si>
  <si>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</si>
  <si>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</si>
  <si>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</si>
  <si>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</si>
  <si>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</si>
  <si>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</si>
  <si>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</si>
  <si>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</si>
  <si>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</si>
  <si>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</si>
  <si>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</si>
  <si>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</si>
  <si>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</si>
  <si>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</si>
  <si>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</si>
  <si>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</si>
  <si>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</si>
  <si>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</si>
  <si>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</si>
  <si>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</si>
  <si>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</si>
  <si>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</si>
  <si>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</si>
  <si>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</si>
  <si>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</si>
  <si>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</si>
  <si>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</si>
  <si>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15.</t>
  </si>
  <si>
    <t xml:space="preserve">   Költségvetési maradvány igénybevétele </t>
  </si>
  <si>
    <t>Rövid lejáratú hitelek törlesztése</t>
  </si>
  <si>
    <t>16.</t>
  </si>
  <si>
    <t xml:space="preserve">   Vállalkozási maradvány igénybevétele </t>
  </si>
  <si>
    <t>Hosszú lejáratú hitelek törlesztése</t>
  </si>
  <si>
    <t>17.</t>
  </si>
  <si>
    <t xml:space="preserve">   Betét visszavonásából származó bevétel </t>
  </si>
  <si>
    <t>Pénzeszközök lekötött betétként elhelyezése</t>
  </si>
  <si>
    <t>18.</t>
  </si>
  <si>
    <t>Értékpapír értékesítése</t>
  </si>
  <si>
    <t>Értékpapír vásárlása, visszavásárlása</t>
  </si>
  <si>
    <t>19.</t>
  </si>
  <si>
    <t xml:space="preserve">Hiány külső finanszírozásának bevételei (20.+…+21.) </t>
  </si>
  <si>
    <t>20.</t>
  </si>
  <si>
    <t xml:space="preserve">   Likviditási célú hitelek, kölcsönök felvétele</t>
  </si>
  <si>
    <t>Likviditási célú hitelek, kölcsönök törlesztése</t>
  </si>
  <si>
    <t>21.</t>
  </si>
  <si>
    <t>Államháztartáson belüli megelőlegezések</t>
  </si>
  <si>
    <t>Államháztartáson belüli megelőlegezésekvisszafizetése</t>
  </si>
  <si>
    <t>22.</t>
  </si>
  <si>
    <t xml:space="preserve">   Váltóbevételek</t>
  </si>
  <si>
    <t>Váltókiadások</t>
  </si>
  <si>
    <t>23.</t>
  </si>
  <si>
    <t>Adóssághoz nem kapcsolódó származékos ügyletek bevételei</t>
  </si>
  <si>
    <t>Adóssághoz nem kapcsolódó származékos ügyletek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</si>
  <si>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</si>
  <si>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</si>
  <si>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</si>
  <si>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</si>
  <si>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</si>
  <si>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</si>
  <si>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</si>
  <si>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</si>
  <si>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</si>
  <si>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</si>
  <si>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Bruttó  hiány:</t>
  </si>
  <si>
    <t>Bruttó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</si>
</sst>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1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64" fontId="0" fillId="0" borderId="0" xfId="0" applyNumberFormat="1" applyAlignment="1">
      <alignment vertical="center" wrapText="1"/>
    </xf>
    <xf numFmtId="164" fontId="2" fillId="0" borderId="0" xfId="0" applyNumberFormat="1" applyFont="1" applyAlignment="1" applyProtection="1">
      <alignment horizontal="centerContinuous" vertical="center" wrapText="1"/>
      <protection locked="0"/>
    </xf>
    <xf numFmtId="164" fontId="0" fillId="0" borderId="0" xfId="0" applyNumberFormat="1" applyAlignment="1">
      <alignment horizontal="centerContinuous" vertical="center"/>
    </xf>
    <xf numFmtId="164" fontId="3" fillId="0" borderId="0" xfId="0" applyNumberFormat="1" applyFont="1" applyAlignment="1">
      <alignment horizontal="center" textRotation="180" wrapText="1"/>
    </xf>
    <xf numFmtId="164" fontId="0" fillId="0" borderId="0" xfId="0" applyNumberFormat="1" applyAlignment="1">
      <alignment horizontal="center" vertical="center" wrapText="1"/>
    </xf>
    <xf numFmtId="164" fontId="4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Continuous" vertical="center" wrapText="1"/>
    </xf>
    <xf numFmtId="164" fontId="6" fillId="0" borderId="3" xfId="0" applyNumberFormat="1" applyFont="1" applyBorder="1" applyAlignment="1">
      <alignment horizontal="centerContinuous" vertical="center" wrapText="1"/>
    </xf>
    <xf numFmtId="164" fontId="6" fillId="0" borderId="4" xfId="0" applyNumberFormat="1" applyFont="1" applyBorder="1" applyAlignment="1">
      <alignment horizontal="centerContinuous" vertical="center" wrapText="1"/>
    </xf>
    <xf numFmtId="164" fontId="6" fillId="0" borderId="5" xfId="0" applyNumberFormat="1" applyFont="1" applyBorder="1" applyAlignment="1">
      <alignment horizontal="centerContinuous" vertical="center" wrapText="1"/>
    </xf>
    <xf numFmtId="164" fontId="6" fillId="0" borderId="6" xfId="0" applyNumberFormat="1" applyFont="1" applyBorder="1" applyAlignment="1">
      <alignment horizontal="centerContinuous" vertical="center" wrapText="1"/>
    </xf>
    <xf numFmtId="164" fontId="6" fillId="0" borderId="7" xfId="0" applyNumberFormat="1" applyFont="1" applyBorder="1" applyAlignment="1">
      <alignment horizontal="centerContinuous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 applyProtection="1">
      <alignment horizontal="center" vertical="center" wrapText="1"/>
      <protection locked="0"/>
    </xf>
    <xf numFmtId="164" fontId="7" fillId="0" borderId="4" xfId="0" applyNumberFormat="1" applyFont="1" applyBorder="1" applyAlignment="1" applyProtection="1">
      <alignment horizontal="center" vertical="center" wrapText="1"/>
      <protection locked="0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164" fontId="0" fillId="0" borderId="11" xfId="0" applyNumberFormat="1" applyBorder="1" applyAlignment="1">
      <alignment horizontal="left" vertical="center" wrapText="1" indent="1"/>
    </xf>
    <xf numFmtId="164" fontId="10" fillId="0" borderId="12" xfId="0" applyNumberFormat="1" applyFont="1" applyBorder="1" applyAlignment="1">
      <alignment horizontal="left" vertical="center" wrapText="1" indent="1"/>
    </xf>
    <xf numFmtId="164" fontId="10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13" xfId="0" applyNumberFormat="1" applyFont="1" applyBorder="1" applyAlignment="1">
      <alignment horizontal="right" vertical="center" wrapText="1" indent="1"/>
    </xf>
    <xf numFmtId="164" fontId="10" fillId="0" borderId="14" xfId="0" applyNumberFormat="1" applyFont="1" applyBorder="1" applyAlignment="1">
      <alignment horizontal="right" vertical="center" wrapText="1" indent="1"/>
    </xf>
    <xf numFmtId="164" fontId="0" fillId="0" borderId="15" xfId="0" applyNumberFormat="1" applyBorder="1" applyAlignment="1">
      <alignment horizontal="left" vertical="center" wrapText="1" indent="1"/>
    </xf>
    <xf numFmtId="164" fontId="10" fillId="0" borderId="16" xfId="0" applyNumberFormat="1" applyFont="1" applyBorder="1" applyAlignment="1">
      <alignment horizontal="left" vertical="center" wrapText="1" indent="1"/>
    </xf>
    <xf numFmtId="164" fontId="10" fillId="0" borderId="17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18" xfId="0" applyNumberFormat="1" applyFont="1" applyBorder="1" applyAlignment="1">
      <alignment horizontal="left" vertical="center" wrapText="1" indent="1"/>
    </xf>
    <xf numFmtId="164" fontId="10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16" xfId="0" applyNumberFormat="1" applyFont="1" applyBorder="1" applyAlignment="1" applyProtection="1">
      <alignment horizontal="left" vertical="center" wrapText="1" indent="1"/>
      <protection locked="0"/>
    </xf>
    <xf numFmtId="164" fontId="11" fillId="0" borderId="0" xfId="0" applyNumberFormat="1" applyFont="1" applyAlignment="1" applyProtection="1">
      <alignment horizontal="left" vertical="center" wrapText="1" indent="1"/>
      <protection locked="0"/>
    </xf>
    <xf numFmtId="164" fontId="10" fillId="0" borderId="20" xfId="0" applyNumberFormat="1" applyFont="1" applyBorder="1" applyAlignment="1" applyProtection="1">
      <alignment horizontal="left" vertical="center" wrapText="1" indent="1"/>
      <protection locked="0"/>
    </xf>
    <xf numFmtId="164" fontId="10" fillId="0" borderId="21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21" xfId="0" applyNumberFormat="1" applyFont="1" applyBorder="1" applyAlignment="1">
      <alignment horizontal="right" vertical="center" wrapText="1" indent="1"/>
    </xf>
    <xf numFmtId="164" fontId="12" fillId="0" borderId="10" xfId="0" applyNumberFormat="1" applyFont="1" applyBorder="1" applyAlignment="1">
      <alignment horizontal="left" vertical="center" wrapText="1" indent="1"/>
    </xf>
    <xf numFmtId="164" fontId="9" fillId="0" borderId="2" xfId="0" applyNumberFormat="1" applyFont="1" applyBorder="1" applyAlignment="1">
      <alignment horizontal="left" vertical="center" wrapText="1" indent="1"/>
    </xf>
    <xf numFmtId="164" fontId="9" fillId="0" borderId="3" xfId="0" applyNumberFormat="1" applyFont="1" applyBorder="1" applyAlignment="1">
      <alignment horizontal="right" vertical="center" wrapText="1" indent="1"/>
    </xf>
    <xf numFmtId="164" fontId="9" fillId="0" borderId="9" xfId="0" applyNumberFormat="1" applyFont="1" applyBorder="1" applyAlignment="1">
      <alignment horizontal="right" vertical="center" wrapText="1" indent="1"/>
    </xf>
    <xf numFmtId="164" fontId="1" fillId="0" borderId="22" xfId="0" applyNumberFormat="1" applyFont="1" applyBorder="1" applyAlignment="1">
      <alignment horizontal="left" vertical="center" wrapText="1" indent="1"/>
    </xf>
    <xf numFmtId="164" fontId="11" fillId="0" borderId="23" xfId="0" applyNumberFormat="1" applyFont="1" applyBorder="1" applyAlignment="1">
      <alignment horizontal="left" vertical="center" wrapText="1" indent="1"/>
    </xf>
    <xf numFmtId="164" fontId="13" fillId="0" borderId="24" xfId="0" applyNumberFormat="1" applyFont="1" applyBorder="1" applyAlignment="1">
      <alignment horizontal="right" vertical="center" wrapText="1" indent="1"/>
    </xf>
    <xf numFmtId="164" fontId="11" fillId="0" borderId="16" xfId="0" applyNumberFormat="1" applyFont="1" applyBorder="1" applyAlignment="1">
      <alignment horizontal="left" vertical="center" wrapText="1" indent="1"/>
    </xf>
    <xf numFmtId="164" fontId="11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25" xfId="0" applyNumberFormat="1" applyFont="1" applyBorder="1" applyAlignment="1">
      <alignment horizontal="right" vertical="center" wrapText="1" indent="1"/>
    </xf>
    <xf numFmtId="164" fontId="1" fillId="0" borderId="15" xfId="0" applyNumberFormat="1" applyFont="1" applyBorder="1" applyAlignment="1">
      <alignment horizontal="left" vertical="center" wrapText="1" indent="1"/>
    </xf>
    <xf numFmtId="164" fontId="11" fillId="0" borderId="17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17" xfId="0" applyNumberFormat="1" applyFont="1" applyBorder="1" applyAlignment="1">
      <alignment horizontal="right" vertical="center" wrapText="1" indent="1"/>
    </xf>
    <xf numFmtId="164" fontId="11" fillId="0" borderId="26" xfId="0" applyNumberFormat="1" applyFont="1" applyBorder="1" applyAlignment="1">
      <alignment horizontal="right" vertical="center" wrapText="1" indent="1"/>
    </xf>
    <xf numFmtId="164" fontId="11" fillId="0" borderId="16" xfId="0" applyNumberFormat="1" applyFont="1" applyBorder="1" applyAlignment="1">
      <alignment horizontal="left" vertical="center" wrapText="1" indent="2"/>
    </xf>
    <xf numFmtId="164" fontId="13" fillId="0" borderId="17" xfId="0" applyNumberFormat="1" applyFont="1" applyBorder="1" applyAlignment="1">
      <alignment horizontal="right" vertical="center" wrapText="1" indent="1"/>
    </xf>
    <xf numFmtId="164" fontId="11" fillId="0" borderId="24" xfId="0" applyNumberFormat="1" applyFont="1" applyBorder="1" applyAlignment="1">
      <alignment horizontal="right" vertical="center" wrapText="1" indent="1"/>
    </xf>
    <xf numFmtId="164" fontId="0" fillId="0" borderId="22" xfId="0" applyNumberFormat="1" applyBorder="1" applyAlignment="1">
      <alignment horizontal="left" vertical="center" wrapText="1" indent="1"/>
    </xf>
    <xf numFmtId="164" fontId="9" fillId="0" borderId="4" xfId="0" applyNumberFormat="1" applyFont="1" applyBorder="1" applyAlignment="1">
      <alignment horizontal="right" vertical="center" wrapText="1" indent="1"/>
    </xf>
    <xf numFmtId="164" fontId="12" fillId="0" borderId="2" xfId="0" applyNumberFormat="1" applyFont="1" applyBorder="1" applyAlignment="1">
      <alignment horizontal="left" vertical="center" wrapText="1" indent="1"/>
    </xf>
    <xf numFmtId="164" fontId="5" fillId="0" borderId="3" xfId="0" applyNumberFormat="1" applyFont="1" applyBorder="1" applyAlignment="1">
      <alignment horizontal="right" vertical="center" wrapText="1" indent="1"/>
    </xf>
    <xf numFmtId="164" fontId="5" fillId="0" borderId="9" xfId="0" applyNumberFormat="1" applyFont="1" applyBorder="1" applyAlignment="1">
      <alignment horizontal="right" vertical="center" wrapText="1" indent="1"/>
    </xf>
    <xf numFmtId="164" fontId="5" fillId="0" borderId="5" xfId="0" applyNumberFormat="1" applyFont="1" applyBorder="1" applyAlignment="1">
      <alignment horizontal="right" vertical="center" wrapText="1" indent="1"/>
    </xf>
    <xf numFmtId="164" fontId="14" fillId="0" borderId="6" xfId="0" applyNumberFormat="1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&#233;nz&#252;gy/%202021/Test&#252;leti%202021/El&#337;ir&#225;nyzat%20m&#243;dos&#237;t&#225;s/Els&#337;%20m&#243;dos&#237;t&#225;s/RENDMO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"/>
      <sheetName val="AD"/>
      <sheetName val="RM_ÖF"/>
      <sheetName val="RM_1.1."/>
      <sheetName val="RM_1.2."/>
      <sheetName val="RM_1.3"/>
      <sheetName val="RM_1.4."/>
      <sheetName val="RM_2.1."/>
      <sheetName val="RM_2.2."/>
      <sheetName val="RM_ELL"/>
      <sheetName val="RM_3.sz"/>
      <sheetName val="RM_4.sz"/>
      <sheetName val="RM_6.1."/>
      <sheetName val="RM_6.1.1"/>
      <sheetName val="RM_6.1.2"/>
      <sheetName val="RM_6.2"/>
      <sheetName val="RM_6.2.1"/>
      <sheetName val="RM_6.3"/>
      <sheetName val="RM_6.3.1"/>
      <sheetName val="RM_6.3.2.sz.mell"/>
      <sheetName val="RM_6.3.3.sz.mell"/>
      <sheetName val="RM_6.4"/>
      <sheetName val="RM_6.4.1"/>
      <sheetName val="RM_6.4.2"/>
      <sheetName val="RM_6.4.3.sz.mell"/>
      <sheetName val="RM_6.5"/>
      <sheetName val="RM_6.5.1"/>
      <sheetName val="RM_6.6"/>
      <sheetName val="RM_6.6.1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_nem"/>
      <sheetName val="5.üres"/>
      <sheetName val="Munka1"/>
    </sheetNames>
    <sheetDataSet>
      <sheetData sheetId="0"/>
      <sheetData sheetId="1">
        <row r="7">
          <cell r="A7" t="str">
            <v>a</v>
          </cell>
          <cell r="B7">
            <v>12</v>
          </cell>
          <cell r="C7" t="str">
            <v>/</v>
          </cell>
          <cell r="D7">
            <v>2021</v>
          </cell>
          <cell r="E7" t="str">
            <v>(</v>
          </cell>
          <cell r="F7" t="str">
            <v>VI.10.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>
        <row r="7">
          <cell r="K7" t="str">
            <v>Forintban!</v>
          </cell>
        </row>
        <row r="8">
          <cell r="C8" t="str">
            <v>2021. évi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B11E8-54DC-44F5-997D-477FBDE0FF5D}">
  <sheetPr>
    <tabColor rgb="FF92D050"/>
  </sheetPr>
  <dimension ref="A1:J33"/>
  <sheetViews>
    <sheetView tabSelected="1" zoomScale="110" zoomScaleNormal="110" zoomScaleSheetLayoutView="100" workbookViewId="0">
      <selection activeCell="H11" sqref="H11"/>
    </sheetView>
  </sheetViews>
  <sheetFormatPr defaultRowHeight="12.75" x14ac:dyDescent="0.2"/>
  <cols>
    <col min="1" max="1" width="6.83203125" style="1" customWidth="1"/>
    <col min="2" max="2" width="48" style="5" customWidth="1"/>
    <col min="3" max="5" width="15.5" style="1" customWidth="1"/>
    <col min="6" max="6" width="55.1640625" style="1" customWidth="1"/>
    <col min="7" max="9" width="15.5" style="1" customWidth="1"/>
    <col min="10" max="10" width="4.83203125" style="1" customWidth="1"/>
    <col min="11" max="16384" width="9.33203125" style="1"/>
  </cols>
  <sheetData>
    <row r="1" spans="1:10" ht="39.75" customHeight="1" x14ac:dyDescent="0.2">
      <c r="B1" s="2" t="s">
        <v>0</v>
      </c>
      <c r="C1" s="3"/>
      <c r="D1" s="3"/>
      <c r="E1" s="3"/>
      <c r="F1" s="3"/>
      <c r="G1" s="3"/>
      <c r="H1" s="3"/>
      <c r="I1" s="3"/>
      <c r="J1" s="4" t="str">
        <f>CONCATENATE("2.1. melléklet ",[1]AD!A7," ",[1]AD!B7," ",[1]AD!C7," ",[1]AD!D7," ",[1]AD!E7," ",[1]AD!F7," ",[1]AD!G7," ",[1]AD!H7)</f>
        <v>2.1. melléklet a 12 / 2021 ( VI.10. ) önkormányzati rendelethez</v>
      </c>
    </row>
    <row r="2" spans="1:10" ht="14.25" thickBot="1" x14ac:dyDescent="0.25">
      <c r="G2" s="6"/>
      <c r="H2" s="6"/>
      <c r="I2" s="6" t="str">
        <f>CONCATENATE('[1]RM_1.1.'!K7)</f>
        <v>Forintban!</v>
      </c>
      <c r="J2" s="4"/>
    </row>
    <row r="3" spans="1:10" ht="18" customHeight="1" thickBot="1" x14ac:dyDescent="0.25">
      <c r="A3" s="7" t="s">
        <v>1</v>
      </c>
      <c r="B3" s="8" t="s">
        <v>2</v>
      </c>
      <c r="C3" s="9"/>
      <c r="D3" s="10"/>
      <c r="E3" s="10"/>
      <c r="F3" s="8" t="s">
        <v>3</v>
      </c>
      <c r="G3" s="11"/>
      <c r="H3" s="12"/>
      <c r="I3" s="13"/>
      <c r="J3" s="4"/>
    </row>
    <row r="4" spans="1:10" s="21" customFormat="1" ht="42.75" customHeight="1" thickBot="1" x14ac:dyDescent="0.25">
      <c r="A4" s="14"/>
      <c r="B4" s="15" t="s">
        <v>4</v>
      </c>
      <c r="C4" s="16" t="str">
        <f>+CONCATENATE('[1]RM_1.1.'!C8," eredeti előirányzat")</f>
        <v>2021. évi eredeti előirányzat</v>
      </c>
      <c r="D4" s="17" t="str">
        <f>+CONCATENATE('[1]RM_1.1.'!C8," halmozott módosítás")</f>
        <v>2021. évi halmozott módosítás</v>
      </c>
      <c r="E4" s="17" t="str">
        <f>+CONCATENATE(LEFT('[1]RM_1.1.'!C8,4),". első módosítás után" )</f>
        <v>2021. első módosítás után</v>
      </c>
      <c r="F4" s="18" t="s">
        <v>4</v>
      </c>
      <c r="G4" s="19" t="str">
        <f>+C4</f>
        <v>2021. évi eredeti előirányzat</v>
      </c>
      <c r="H4" s="19" t="str">
        <f>+D4</f>
        <v>2021. évi halmozott módosítás</v>
      </c>
      <c r="I4" s="20" t="str">
        <f>+E4</f>
        <v>2021. első módosítás után</v>
      </c>
      <c r="J4" s="4"/>
    </row>
    <row r="5" spans="1:10" s="27" customFormat="1" ht="12" customHeight="1" thickBot="1" x14ac:dyDescent="0.25">
      <c r="A5" s="22" t="s">
        <v>5</v>
      </c>
      <c r="B5" s="23" t="s">
        <v>6</v>
      </c>
      <c r="C5" s="24" t="s">
        <v>7</v>
      </c>
      <c r="D5" s="25" t="s">
        <v>8</v>
      </c>
      <c r="E5" s="25" t="s">
        <v>9</v>
      </c>
      <c r="F5" s="23" t="s">
        <v>10</v>
      </c>
      <c r="G5" s="24" t="s">
        <v>11</v>
      </c>
      <c r="H5" s="24" t="s">
        <v>12</v>
      </c>
      <c r="I5" s="26" t="s">
        <v>13</v>
      </c>
      <c r="J5" s="4"/>
    </row>
    <row r="6" spans="1:10" ht="12.95" customHeight="1" x14ac:dyDescent="0.2">
      <c r="A6" s="28" t="s">
        <v>14</v>
      </c>
      <c r="B6" s="29" t="s">
        <v>15</v>
      </c>
      <c r="C6" s="30">
        <v>570758606</v>
      </c>
      <c r="D6" s="30">
        <v>37570317</v>
      </c>
      <c r="E6" s="31">
        <f>C6+D6</f>
        <v>608328923</v>
      </c>
      <c r="F6" s="29" t="s">
        <v>16</v>
      </c>
      <c r="G6" s="30">
        <v>568572619</v>
      </c>
      <c r="H6" s="30"/>
      <c r="I6" s="32">
        <f>G6+H6</f>
        <v>568572619</v>
      </c>
      <c r="J6" s="4"/>
    </row>
    <row r="7" spans="1:10" ht="12.95" customHeight="1" x14ac:dyDescent="0.2">
      <c r="A7" s="33" t="s">
        <v>17</v>
      </c>
      <c r="B7" s="34" t="s">
        <v>18</v>
      </c>
      <c r="C7" s="35">
        <v>48894323</v>
      </c>
      <c r="D7" s="35"/>
      <c r="E7" s="31">
        <f t="shared" ref="E7:E16" si="0">C7+D7</f>
        <v>48894323</v>
      </c>
      <c r="F7" s="34" t="s">
        <v>19</v>
      </c>
      <c r="G7" s="35">
        <v>93542370</v>
      </c>
      <c r="H7" s="35"/>
      <c r="I7" s="32">
        <f t="shared" ref="I7:I17" si="1">G7+H7</f>
        <v>93542370</v>
      </c>
      <c r="J7" s="4"/>
    </row>
    <row r="8" spans="1:10" ht="12.95" customHeight="1" x14ac:dyDescent="0.2">
      <c r="A8" s="33" t="s">
        <v>20</v>
      </c>
      <c r="B8" s="34" t="s">
        <v>21</v>
      </c>
      <c r="C8" s="35"/>
      <c r="D8" s="35"/>
      <c r="E8" s="31">
        <f t="shared" si="0"/>
        <v>0</v>
      </c>
      <c r="F8" s="34" t="s">
        <v>22</v>
      </c>
      <c r="G8" s="35">
        <v>472784353</v>
      </c>
      <c r="H8" s="35">
        <v>1646760</v>
      </c>
      <c r="I8" s="32">
        <f t="shared" si="1"/>
        <v>474431113</v>
      </c>
      <c r="J8" s="4"/>
    </row>
    <row r="9" spans="1:10" ht="12.95" customHeight="1" x14ac:dyDescent="0.2">
      <c r="A9" s="33" t="s">
        <v>23</v>
      </c>
      <c r="B9" s="34" t="s">
        <v>24</v>
      </c>
      <c r="C9" s="35">
        <v>424600000</v>
      </c>
      <c r="D9" s="35"/>
      <c r="E9" s="31">
        <f t="shared" si="0"/>
        <v>424600000</v>
      </c>
      <c r="F9" s="34" t="s">
        <v>25</v>
      </c>
      <c r="G9" s="35">
        <v>120853544</v>
      </c>
      <c r="H9" s="35"/>
      <c r="I9" s="32">
        <f t="shared" si="1"/>
        <v>120853544</v>
      </c>
      <c r="J9" s="4"/>
    </row>
    <row r="10" spans="1:10" ht="12.95" customHeight="1" x14ac:dyDescent="0.2">
      <c r="A10" s="33" t="s">
        <v>26</v>
      </c>
      <c r="B10" s="36" t="s">
        <v>27</v>
      </c>
      <c r="C10" s="35">
        <v>260518860</v>
      </c>
      <c r="D10" s="35"/>
      <c r="E10" s="31">
        <f t="shared" si="0"/>
        <v>260518860</v>
      </c>
      <c r="F10" s="34" t="s">
        <v>28</v>
      </c>
      <c r="G10" s="35">
        <v>9912345</v>
      </c>
      <c r="H10" s="35">
        <v>33785589</v>
      </c>
      <c r="I10" s="32">
        <f t="shared" si="1"/>
        <v>43697934</v>
      </c>
      <c r="J10" s="4"/>
    </row>
    <row r="11" spans="1:10" ht="12.95" customHeight="1" x14ac:dyDescent="0.2">
      <c r="A11" s="33" t="s">
        <v>29</v>
      </c>
      <c r="B11" s="34" t="s">
        <v>30</v>
      </c>
      <c r="C11" s="37">
        <v>1876000</v>
      </c>
      <c r="D11" s="37"/>
      <c r="E11" s="31">
        <f t="shared" si="0"/>
        <v>1876000</v>
      </c>
      <c r="F11" s="34" t="s">
        <v>31</v>
      </c>
      <c r="G11" s="35">
        <v>1949445</v>
      </c>
      <c r="H11" s="35">
        <v>13960804</v>
      </c>
      <c r="I11" s="32">
        <f t="shared" si="1"/>
        <v>15910249</v>
      </c>
      <c r="J11" s="4"/>
    </row>
    <row r="12" spans="1:10" ht="12.95" customHeight="1" x14ac:dyDescent="0.2">
      <c r="A12" s="33" t="s">
        <v>32</v>
      </c>
      <c r="B12" s="34" t="s">
        <v>33</v>
      </c>
      <c r="C12" s="35"/>
      <c r="D12" s="35"/>
      <c r="E12" s="31">
        <f t="shared" si="0"/>
        <v>0</v>
      </c>
      <c r="F12" s="38"/>
      <c r="G12" s="35"/>
      <c r="H12" s="35"/>
      <c r="I12" s="32">
        <f t="shared" si="1"/>
        <v>0</v>
      </c>
      <c r="J12" s="4"/>
    </row>
    <row r="13" spans="1:10" ht="12.95" customHeight="1" x14ac:dyDescent="0.2">
      <c r="A13" s="33" t="s">
        <v>34</v>
      </c>
      <c r="B13" s="38"/>
      <c r="C13" s="35"/>
      <c r="D13" s="35"/>
      <c r="E13" s="31">
        <f t="shared" si="0"/>
        <v>0</v>
      </c>
      <c r="F13" s="38"/>
      <c r="G13" s="35"/>
      <c r="H13" s="35"/>
      <c r="I13" s="32">
        <f t="shared" si="1"/>
        <v>0</v>
      </c>
      <c r="J13" s="4"/>
    </row>
    <row r="14" spans="1:10" ht="12.95" customHeight="1" x14ac:dyDescent="0.2">
      <c r="A14" s="33" t="s">
        <v>35</v>
      </c>
      <c r="B14" s="39"/>
      <c r="C14" s="37"/>
      <c r="D14" s="37"/>
      <c r="E14" s="31">
        <f t="shared" si="0"/>
        <v>0</v>
      </c>
      <c r="F14" s="38"/>
      <c r="G14" s="35"/>
      <c r="H14" s="35"/>
      <c r="I14" s="32">
        <f t="shared" si="1"/>
        <v>0</v>
      </c>
      <c r="J14" s="4"/>
    </row>
    <row r="15" spans="1:10" ht="12.95" customHeight="1" x14ac:dyDescent="0.2">
      <c r="A15" s="33" t="s">
        <v>36</v>
      </c>
      <c r="B15" s="38"/>
      <c r="C15" s="35"/>
      <c r="D15" s="35"/>
      <c r="E15" s="31">
        <f t="shared" si="0"/>
        <v>0</v>
      </c>
      <c r="F15" s="38"/>
      <c r="G15" s="35"/>
      <c r="H15" s="35"/>
      <c r="I15" s="32">
        <f t="shared" si="1"/>
        <v>0</v>
      </c>
      <c r="J15" s="4"/>
    </row>
    <row r="16" spans="1:10" ht="12.95" customHeight="1" x14ac:dyDescent="0.2">
      <c r="A16" s="33" t="s">
        <v>37</v>
      </c>
      <c r="B16" s="38"/>
      <c r="C16" s="35"/>
      <c r="D16" s="35"/>
      <c r="E16" s="31">
        <f t="shared" si="0"/>
        <v>0</v>
      </c>
      <c r="F16" s="38"/>
      <c r="G16" s="35"/>
      <c r="H16" s="35"/>
      <c r="I16" s="32">
        <f t="shared" si="1"/>
        <v>0</v>
      </c>
      <c r="J16" s="4"/>
    </row>
    <row r="17" spans="1:10" ht="12.95" customHeight="1" thickBot="1" x14ac:dyDescent="0.25">
      <c r="A17" s="33" t="s">
        <v>38</v>
      </c>
      <c r="B17" s="40"/>
      <c r="C17" s="41"/>
      <c r="D17" s="41"/>
      <c r="E17" s="42"/>
      <c r="F17" s="38"/>
      <c r="G17" s="41"/>
      <c r="H17" s="41"/>
      <c r="I17" s="32">
        <f t="shared" si="1"/>
        <v>0</v>
      </c>
      <c r="J17" s="4"/>
    </row>
    <row r="18" spans="1:10" ht="21.75" thickBot="1" x14ac:dyDescent="0.25">
      <c r="A18" s="43" t="s">
        <v>39</v>
      </c>
      <c r="B18" s="44" t="s">
        <v>40</v>
      </c>
      <c r="C18" s="45">
        <f>C6+C7+C9+C10+C11+C13+C14+C15+C16+C17</f>
        <v>1306647789</v>
      </c>
      <c r="D18" s="45">
        <f>D6+D7+D9+D10+D11+D13+D14+D15+D16+D17</f>
        <v>37570317</v>
      </c>
      <c r="E18" s="45">
        <f>E6+E7+E9+E10+E11+E13+E14+E15+E16+E17</f>
        <v>1344218106</v>
      </c>
      <c r="F18" s="44" t="s">
        <v>41</v>
      </c>
      <c r="G18" s="45">
        <f>SUM(G6:G17)</f>
        <v>1267614676</v>
      </c>
      <c r="H18" s="45">
        <f>SUM(H6:H17)</f>
        <v>49393153</v>
      </c>
      <c r="I18" s="46">
        <f>SUM(I6:I17)</f>
        <v>1317007829</v>
      </c>
      <c r="J18" s="4"/>
    </row>
    <row r="19" spans="1:10" ht="12.95" customHeight="1" x14ac:dyDescent="0.2">
      <c r="A19" s="47" t="s">
        <v>42</v>
      </c>
      <c r="B19" s="48" t="s">
        <v>43</v>
      </c>
      <c r="C19" s="49">
        <f>+C20+C21+C22+C23</f>
        <v>150992810</v>
      </c>
      <c r="D19" s="49">
        <f>+D20+D21+D22+D23</f>
        <v>14684563</v>
      </c>
      <c r="E19" s="49">
        <f>+E20+E21+E22+E23</f>
        <v>165677373</v>
      </c>
      <c r="F19" s="50"/>
      <c r="G19" s="51"/>
      <c r="H19" s="51"/>
      <c r="I19" s="52">
        <f>G19+H19</f>
        <v>0</v>
      </c>
      <c r="J19" s="4"/>
    </row>
    <row r="20" spans="1:10" ht="12.95" customHeight="1" x14ac:dyDescent="0.2">
      <c r="A20" s="53" t="s">
        <v>44</v>
      </c>
      <c r="B20" s="50" t="s">
        <v>45</v>
      </c>
      <c r="C20" s="54">
        <v>150992810</v>
      </c>
      <c r="D20" s="54">
        <v>14684563</v>
      </c>
      <c r="E20" s="55">
        <f>C20+D20</f>
        <v>165677373</v>
      </c>
      <c r="F20" s="50" t="s">
        <v>46</v>
      </c>
      <c r="G20" s="54"/>
      <c r="H20" s="54"/>
      <c r="I20" s="56">
        <f t="shared" ref="I20:I28" si="2">G20+H20</f>
        <v>0</v>
      </c>
      <c r="J20" s="4"/>
    </row>
    <row r="21" spans="1:10" ht="12.95" customHeight="1" x14ac:dyDescent="0.2">
      <c r="A21" s="53" t="s">
        <v>47</v>
      </c>
      <c r="B21" s="50" t="s">
        <v>48</v>
      </c>
      <c r="C21" s="54"/>
      <c r="D21" s="54"/>
      <c r="E21" s="55">
        <f>C21+D21</f>
        <v>0</v>
      </c>
      <c r="F21" s="50" t="s">
        <v>49</v>
      </c>
      <c r="G21" s="54"/>
      <c r="H21" s="54"/>
      <c r="I21" s="56">
        <f t="shared" si="2"/>
        <v>0</v>
      </c>
      <c r="J21" s="4"/>
    </row>
    <row r="22" spans="1:10" ht="12.95" customHeight="1" x14ac:dyDescent="0.2">
      <c r="A22" s="53" t="s">
        <v>50</v>
      </c>
      <c r="B22" s="50" t="s">
        <v>51</v>
      </c>
      <c r="C22" s="54"/>
      <c r="D22" s="54"/>
      <c r="E22" s="55">
        <f>C22+D22</f>
        <v>0</v>
      </c>
      <c r="F22" s="29" t="s">
        <v>52</v>
      </c>
      <c r="G22" s="54"/>
      <c r="H22" s="54"/>
      <c r="I22" s="56">
        <f t="shared" si="2"/>
        <v>0</v>
      </c>
      <c r="J22" s="4"/>
    </row>
    <row r="23" spans="1:10" ht="12.95" customHeight="1" x14ac:dyDescent="0.2">
      <c r="A23" s="53" t="s">
        <v>53</v>
      </c>
      <c r="B23" s="57" t="s">
        <v>54</v>
      </c>
      <c r="C23" s="54"/>
      <c r="D23" s="54"/>
      <c r="E23" s="55">
        <f>C23+D23</f>
        <v>0</v>
      </c>
      <c r="F23" s="50" t="s">
        <v>55</v>
      </c>
      <c r="G23" s="54"/>
      <c r="H23" s="54"/>
      <c r="I23" s="56">
        <f t="shared" si="2"/>
        <v>0</v>
      </c>
      <c r="J23" s="4"/>
    </row>
    <row r="24" spans="1:10" ht="12.95" customHeight="1" x14ac:dyDescent="0.2">
      <c r="A24" s="53" t="s">
        <v>56</v>
      </c>
      <c r="B24" s="50" t="s">
        <v>57</v>
      </c>
      <c r="C24" s="58">
        <f>+C25+C26</f>
        <v>20000000</v>
      </c>
      <c r="D24" s="58">
        <f>+D25+D26</f>
        <v>440975</v>
      </c>
      <c r="E24" s="58">
        <f>+E25+E26</f>
        <v>20440975</v>
      </c>
      <c r="F24" s="50"/>
      <c r="G24" s="54"/>
      <c r="H24" s="54"/>
      <c r="I24" s="56">
        <f t="shared" si="2"/>
        <v>0</v>
      </c>
      <c r="J24" s="4"/>
    </row>
    <row r="25" spans="1:10" ht="12.95" customHeight="1" x14ac:dyDescent="0.2">
      <c r="A25" s="47" t="s">
        <v>58</v>
      </c>
      <c r="B25" s="48" t="s">
        <v>59</v>
      </c>
      <c r="C25" s="51">
        <v>20000000</v>
      </c>
      <c r="D25" s="51"/>
      <c r="E25" s="59">
        <f>C25+D25</f>
        <v>20000000</v>
      </c>
      <c r="F25" s="50" t="s">
        <v>60</v>
      </c>
      <c r="G25" s="51">
        <v>20000000</v>
      </c>
      <c r="H25" s="51"/>
      <c r="I25" s="52">
        <f t="shared" si="2"/>
        <v>20000000</v>
      </c>
      <c r="J25" s="4"/>
    </row>
    <row r="26" spans="1:10" ht="12.95" customHeight="1" x14ac:dyDescent="0.2">
      <c r="A26" s="53" t="s">
        <v>61</v>
      </c>
      <c r="B26" s="57" t="s">
        <v>62</v>
      </c>
      <c r="C26" s="54"/>
      <c r="D26" s="54">
        <v>440975</v>
      </c>
      <c r="E26" s="55">
        <f>C26+D26</f>
        <v>440975</v>
      </c>
      <c r="F26" s="50" t="s">
        <v>63</v>
      </c>
      <c r="G26" s="54">
        <v>24052408</v>
      </c>
      <c r="H26" s="54">
        <v>440975</v>
      </c>
      <c r="I26" s="56">
        <f t="shared" si="2"/>
        <v>24493383</v>
      </c>
      <c r="J26" s="4"/>
    </row>
    <row r="27" spans="1:10" ht="12.95" customHeight="1" x14ac:dyDescent="0.2">
      <c r="A27" s="33" t="s">
        <v>64</v>
      </c>
      <c r="B27" s="50" t="s">
        <v>65</v>
      </c>
      <c r="C27" s="54"/>
      <c r="D27" s="54"/>
      <c r="E27" s="55">
        <f>C27+D27</f>
        <v>0</v>
      </c>
      <c r="F27" s="34" t="s">
        <v>66</v>
      </c>
      <c r="G27" s="54"/>
      <c r="H27" s="54"/>
      <c r="I27" s="56">
        <f t="shared" si="2"/>
        <v>0</v>
      </c>
      <c r="J27" s="4"/>
    </row>
    <row r="28" spans="1:10" ht="12.95" customHeight="1" thickBot="1" x14ac:dyDescent="0.25">
      <c r="A28" s="60" t="s">
        <v>67</v>
      </c>
      <c r="B28" s="48" t="s">
        <v>68</v>
      </c>
      <c r="C28" s="51"/>
      <c r="D28" s="51"/>
      <c r="E28" s="59">
        <f>C28+D28</f>
        <v>0</v>
      </c>
      <c r="F28" s="34" t="s">
        <v>69</v>
      </c>
      <c r="G28" s="51"/>
      <c r="H28" s="51"/>
      <c r="I28" s="52">
        <f t="shared" si="2"/>
        <v>0</v>
      </c>
      <c r="J28" s="4"/>
    </row>
    <row r="29" spans="1:10" ht="24" customHeight="1" thickBot="1" x14ac:dyDescent="0.25">
      <c r="A29" s="43" t="s">
        <v>70</v>
      </c>
      <c r="B29" s="44" t="s">
        <v>71</v>
      </c>
      <c r="C29" s="45">
        <f>+C19+C24+C27+C28</f>
        <v>170992810</v>
      </c>
      <c r="D29" s="45">
        <f>+D19+D24+D27+D28</f>
        <v>15125538</v>
      </c>
      <c r="E29" s="61">
        <f>+E19+E24+E27+E28</f>
        <v>186118348</v>
      </c>
      <c r="F29" s="44" t="s">
        <v>72</v>
      </c>
      <c r="G29" s="45">
        <f>SUM(G19:G28)</f>
        <v>44052408</v>
      </c>
      <c r="H29" s="45">
        <f>SUM(H19:H28)</f>
        <v>440975</v>
      </c>
      <c r="I29" s="46">
        <f>SUM(I19:I28)</f>
        <v>44493383</v>
      </c>
      <c r="J29" s="4"/>
    </row>
    <row r="30" spans="1:10" ht="13.5" thickBot="1" x14ac:dyDescent="0.25">
      <c r="A30" s="43" t="s">
        <v>73</v>
      </c>
      <c r="B30" s="62" t="s">
        <v>74</v>
      </c>
      <c r="C30" s="63">
        <f>+C18+C29</f>
        <v>1477640599</v>
      </c>
      <c r="D30" s="63">
        <f>+D18+D29</f>
        <v>52695855</v>
      </c>
      <c r="E30" s="64">
        <f>+E18+E29</f>
        <v>1530336454</v>
      </c>
      <c r="F30" s="62" t="s">
        <v>75</v>
      </c>
      <c r="G30" s="63">
        <f>+G18+G29</f>
        <v>1311667084</v>
      </c>
      <c r="H30" s="63">
        <f>+H18+H29</f>
        <v>49834128</v>
      </c>
      <c r="I30" s="64">
        <f>+I18+I29</f>
        <v>1361501212</v>
      </c>
      <c r="J30" s="4"/>
    </row>
    <row r="31" spans="1:10" ht="13.5" thickBot="1" x14ac:dyDescent="0.25">
      <c r="A31" s="43" t="s">
        <v>76</v>
      </c>
      <c r="B31" s="62" t="s">
        <v>77</v>
      </c>
      <c r="C31" s="63" t="str">
        <f>IF(C18-G18&lt;0,G18-C18,"-")</f>
        <v>-</v>
      </c>
      <c r="D31" s="63">
        <f>IF(D18-H18&lt;0,H18-D18,"-")</f>
        <v>11822836</v>
      </c>
      <c r="E31" s="64" t="str">
        <f>IF(E18-I18&lt;0,I18-E18,"-")</f>
        <v>-</v>
      </c>
      <c r="F31" s="62" t="s">
        <v>78</v>
      </c>
      <c r="G31" s="63">
        <f>IF(C18-G18&gt;0,C18-G18,"-")</f>
        <v>39033113</v>
      </c>
      <c r="H31" s="63" t="str">
        <f>IF(D18-H18&gt;0,D18-H18,"-")</f>
        <v>-</v>
      </c>
      <c r="I31" s="64">
        <f>IF(E18-I18&gt;0,E18-I18,"-")</f>
        <v>27210277</v>
      </c>
      <c r="J31" s="4"/>
    </row>
    <row r="32" spans="1:10" ht="13.5" thickBot="1" x14ac:dyDescent="0.25">
      <c r="A32" s="43" t="s">
        <v>79</v>
      </c>
      <c r="B32" s="62" t="s">
        <v>80</v>
      </c>
      <c r="C32" s="63" t="str">
        <f>IF(C30-G30&lt;0,G30-C30,"-")</f>
        <v>-</v>
      </c>
      <c r="D32" s="63" t="str">
        <f>IF(D30-H30&lt;0,H30-D30,"-")</f>
        <v>-</v>
      </c>
      <c r="E32" s="63" t="str">
        <f>IF(E30-I30&lt;0,I30-E30,"-")</f>
        <v>-</v>
      </c>
      <c r="F32" s="62" t="s">
        <v>81</v>
      </c>
      <c r="G32" s="63">
        <f>IF(C30-G30&gt;0,C30-G30,"-")</f>
        <v>165973515</v>
      </c>
      <c r="H32" s="63">
        <f>IF(D30-H30&gt;0,D30-H30,"-")</f>
        <v>2861727</v>
      </c>
      <c r="I32" s="65">
        <f>IF(E30-I30&gt;0,E30-I30,"-")</f>
        <v>168835242</v>
      </c>
      <c r="J32" s="4"/>
    </row>
    <row r="33" spans="2:6" ht="18.75" x14ac:dyDescent="0.2">
      <c r="B33" s="66"/>
      <c r="C33" s="66"/>
      <c r="D33" s="66"/>
      <c r="E33" s="66"/>
      <c r="F33" s="66"/>
    </row>
  </sheetData>
  <mergeCells count="3">
    <mergeCell ref="J1:J32"/>
    <mergeCell ref="A3:A4"/>
    <mergeCell ref="B33:F33"/>
  </mergeCells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RM_2.1.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Nyevrekla Szilvia</dc:creator>
  <cp:lastModifiedBy>Nyevrekla Szilvia</cp:lastModifiedBy>
  <dcterms:created xsi:type="dcterms:W3CDTF">2021-06-07T08:54:50Z</dcterms:created>
  <dcterms:modified xsi:type="dcterms:W3CDTF">2021-06-07T08:55:05Z</dcterms:modified>
</cp:coreProperties>
</file>