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A5930D17-2B79-40D5-82C9-3642ED4EEF11}" xr6:coauthVersionLast="47" xr6:coauthVersionMax="47" xr10:uidLastSave="{00000000-0000-0000-0000-000000000000}"/>
  <bookViews>
    <workbookView xWindow="-120" yWindow="-120" windowWidth="29040" windowHeight="15840" xr2:uid="{5C4AC810-AD23-4654-9325-C46A79C50375}"/>
  </bookViews>
  <sheets>
    <sheet name="RM_2.2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I29" i="1"/>
  <c r="E29" i="1"/>
  <c r="I28" i="1"/>
  <c r="E28" i="1"/>
  <c r="I27" i="1"/>
  <c r="E27" i="1"/>
  <c r="I26" i="1"/>
  <c r="E26" i="1"/>
  <c r="I25" i="1"/>
  <c r="E25" i="1"/>
  <c r="I24" i="1"/>
  <c r="E24" i="1"/>
  <c r="D24" i="1"/>
  <c r="C24" i="1"/>
  <c r="I23" i="1"/>
  <c r="E23" i="1"/>
  <c r="I22" i="1"/>
  <c r="E22" i="1"/>
  <c r="I21" i="1"/>
  <c r="E21" i="1"/>
  <c r="I20" i="1"/>
  <c r="E20" i="1"/>
  <c r="I19" i="1"/>
  <c r="E19" i="1"/>
  <c r="E18" i="1" s="1"/>
  <c r="E30" i="1" s="1"/>
  <c r="I18" i="1"/>
  <c r="I30" i="1" s="1"/>
  <c r="D18" i="1"/>
  <c r="D30" i="1" s="1"/>
  <c r="C18" i="1"/>
  <c r="C30" i="1" s="1"/>
  <c r="H17" i="1"/>
  <c r="H31" i="1" s="1"/>
  <c r="G17" i="1"/>
  <c r="G31" i="1" s="1"/>
  <c r="D17" i="1"/>
  <c r="C17" i="1"/>
  <c r="G32" i="1" s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I17" i="1" s="1"/>
  <c r="E6" i="1"/>
  <c r="E17" i="1" s="1"/>
  <c r="E4" i="1"/>
  <c r="I4" i="1" s="1"/>
  <c r="D4" i="1"/>
  <c r="H4" i="1" s="1"/>
  <c r="C4" i="1"/>
  <c r="G4" i="1" s="1"/>
  <c r="I2" i="1"/>
  <c r="J1" i="1"/>
  <c r="E32" i="1" l="1"/>
  <c r="I32" i="1"/>
  <c r="E31" i="1"/>
  <c r="D31" i="1"/>
  <c r="I31" i="1"/>
  <c r="C32" i="1"/>
  <c r="H32" i="1"/>
  <c r="D32" i="1"/>
  <c r="C31" i="1"/>
  <c r="I33" i="1" l="1"/>
  <c r="E33" i="1"/>
  <c r="D33" i="1"/>
  <c r="H33" i="1"/>
  <c r="C33" i="1"/>
  <c r="G33" i="1"/>
</calcChain>
</file>

<file path=xl/sharedStrings.xml><?xml version="1.0" encoding="utf-8"?>
<sst xmlns="http://schemas.openxmlformats.org/spreadsheetml/2006/main" count="83" uniqueCount="81">
  <si>
    <t>II. Felhalmozási célú bevételek és kiadások mérlegének módosítása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</si>
  <si>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</si>
  <si>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</si>
  <si>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</si>
  <si>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</si>
  <si>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</si>
  <si>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</si>
  <si>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</si>
  <si>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</si>
  <si>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</si>
  <si>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</si>
  <si>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</si>
  <si>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</si>
  <si>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</si>
  <si>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</si>
  <si>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</si>
  <si>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</si>
  <si>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</si>
  <si>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</si>
  <si>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</si>
  <si>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</si>
  <si>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</si>
  <si>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</si>
  <si>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</si>
  <si>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</si>
  <si>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</si>
  <si>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</si>
  <si>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</si>
  <si>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</si>
  <si>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</si>
  <si>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</si>
  <si>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</si>
  <si>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</si>
  <si>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</si>
  <si>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</si>
  <si>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</si>
  <si>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</si>
  <si>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</si>
  <si>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</si>
  <si>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</si>
  <si>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</si>
  <si>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finanszírozásának bevételei (15.+…+18. )</t>
  </si>
  <si>
    <t>14.</t>
  </si>
  <si>
    <t xml:space="preserve">   Költségvetési maradvány igénybevétele </t>
  </si>
  <si>
    <t>Rövid lejáratú hitelek törlesztése</t>
  </si>
  <si>
    <t>15.</t>
  </si>
  <si>
    <t xml:space="preserve">   Vállalkozási maradvány igénybevétele </t>
  </si>
  <si>
    <t>Hosszú lejáratú hitelek törlesztése</t>
  </si>
  <si>
    <t>16.</t>
  </si>
  <si>
    <t xml:space="preserve">   Betét visszavonásából származó bevétel </t>
  </si>
  <si>
    <t>Pénzeszközök lekötött betétként elhelyezése</t>
  </si>
  <si>
    <t>17.</t>
  </si>
  <si>
    <t>Értékpapír értékesítése</t>
  </si>
  <si>
    <t>Értékpapír vásárlása, visszavásárlása</t>
  </si>
  <si>
    <t>18.</t>
  </si>
  <si>
    <t xml:space="preserve">Hiány külső finanszírozásának bevételei (20.+…+21.) </t>
  </si>
  <si>
    <t>19.</t>
  </si>
  <si>
    <t xml:space="preserve">   Likviditási célú hitelek, kölcsönök felvétele</t>
  </si>
  <si>
    <t>Likviditási célú hitelek, kölcsönök törlesztése</t>
  </si>
  <si>
    <t>20.</t>
  </si>
  <si>
    <t>Államháztartáson belüli megelőlegezések</t>
  </si>
  <si>
    <t>Államháztartáson belüli megelőlegezésekvisszafizetése</t>
  </si>
  <si>
    <t>21.</t>
  </si>
  <si>
    <t xml:space="preserve">   Váltóbevételek</t>
  </si>
  <si>
    <t>Váltókiadások</t>
  </si>
  <si>
    <t>22.</t>
  </si>
  <si>
    <t>Adóssághoz nem kapcsolódó származékos ügyletek bevételei</t>
  </si>
  <si>
    <t>Adóssághoz nem kapcsolódó származékos ügyletek</t>
  </si>
  <si>
    <t>23.</t>
  </si>
  <si>
    <t>24.</t>
  </si>
  <si>
    <t>Felhalmozási célú finanszírozási bevételek összesen (13.+19.)</t>
  </si>
  <si>
    <t>Felhalmozási célú finanszírozási kiadások összesen
(13.+...+24.)</t>
  </si>
  <si>
    <t>25.</t>
  </si>
  <si>
    <t>BEVÉTEL ÖSSZESEN (12+25)</t>
  </si>
  <si>
    <t>KIADÁSOK ÖSSZESEN (12+25)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</si>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</sst>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7" xfId="0" applyNumberFormat="1" applyFont="1" applyBorder="1" applyAlignment="1">
      <alignment horizontal="centerContinuous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Border="1" applyAlignment="1">
      <alignment horizontal="right" vertical="center" wrapText="1" indent="1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right" vertical="center" wrapText="1" indent="1"/>
    </xf>
    <xf numFmtId="164" fontId="0" fillId="0" borderId="16" xfId="0" applyNumberFormat="1" applyBorder="1" applyAlignment="1">
      <alignment horizontal="left" vertical="center" wrapText="1" indent="1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Border="1" applyAlignment="1">
      <alignment horizontal="left" vertical="center" wrapText="1" indent="1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10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22" xfId="0" applyNumberFormat="1" applyBorder="1" applyAlignment="1">
      <alignment horizontal="left" vertical="center" wrapText="1" indent="1"/>
    </xf>
    <xf numFmtId="164" fontId="9" fillId="0" borderId="21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0" applyNumberFormat="1" applyFont="1" applyBorder="1" applyAlignment="1">
      <alignment horizontal="right" vertical="center" wrapText="1" indent="1"/>
    </xf>
    <xf numFmtId="164" fontId="11" fillId="0" borderId="10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10" fillId="0" borderId="21" xfId="0" applyNumberFormat="1" applyFont="1" applyBorder="1" applyAlignment="1">
      <alignment horizontal="lef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Border="1" applyAlignment="1">
      <alignment horizontal="right" vertical="center" wrapText="1" indent="1"/>
    </xf>
    <xf numFmtId="164" fontId="10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2"/>
    </xf>
    <xf numFmtId="164" fontId="12" fillId="0" borderId="18" xfId="0" applyNumberFormat="1" applyFont="1" applyBorder="1" applyAlignment="1">
      <alignment horizontal="right" vertical="center" wrapText="1" indent="1"/>
    </xf>
    <xf numFmtId="164" fontId="9" fillId="0" borderId="12" xfId="0" applyNumberFormat="1" applyFont="1" applyBorder="1" applyAlignment="1">
      <alignment horizontal="left" vertical="center" wrapText="1" indent="2"/>
    </xf>
    <xf numFmtId="164" fontId="9" fillId="0" borderId="27" xfId="0" applyNumberFormat="1" applyFont="1" applyBorder="1" applyAlignment="1">
      <alignment horizontal="left" vertical="center" wrapText="1" indent="2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9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2021. évi</v>
          </cell>
        </row>
      </sheetData>
      <sheetData sheetId="4"/>
      <sheetData sheetId="5"/>
      <sheetData sheetId="6"/>
      <sheetData sheetId="7">
        <row r="2">
          <cell r="I2" t="str">
            <v>Forintban!</v>
          </cell>
        </row>
        <row r="4">
          <cell r="D4" t="str">
            <v>2021. évi halmozott módosítás</v>
          </cell>
          <cell r="I4" t="str">
            <v>2021. első módosítás után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692D-DCF4-49AE-B191-5884F9F53E22}">
  <sheetPr>
    <tabColor rgb="FF92D050"/>
  </sheetPr>
  <dimension ref="A1:J33"/>
  <sheetViews>
    <sheetView tabSelected="1" zoomScale="110" zoomScaleNormal="110" zoomScaleSheetLayoutView="115" workbookViewId="0">
      <selection activeCell="H10" sqref="H10:H11"/>
    </sheetView>
  </sheetViews>
  <sheetFormatPr defaultRowHeight="12.75" x14ac:dyDescent="0.2"/>
  <cols>
    <col min="1" max="1" width="6.83203125" style="1" customWidth="1"/>
    <col min="2" max="2" width="49.83203125" style="5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1.5" x14ac:dyDescent="0.2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CONCATENATE("2.2. melléklet ",[1]AD!A7," ",[1]AD!B7," ",[1]AD!C7," ",[1]AD!D7," ",[1]AD!E7," ",[1]AD!F7," ",[1]AD!G7," ",[1]AD!H7)</f>
        <v>2.2. melléklet a 12 / 2021 ( VI.10. ) önkormányzati rendelethez</v>
      </c>
    </row>
    <row r="2" spans="1:10" ht="14.25" thickBot="1" x14ac:dyDescent="0.25">
      <c r="G2" s="6"/>
      <c r="H2" s="6"/>
      <c r="I2" s="6" t="str">
        <f>'[1]RM_2.1.'!I2</f>
        <v>Forintban!</v>
      </c>
      <c r="J2" s="4"/>
    </row>
    <row r="3" spans="1:10" ht="13.5" customHeight="1" thickBot="1" x14ac:dyDescent="0.25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0" customFormat="1" ht="36.75" thickBot="1" x14ac:dyDescent="0.25">
      <c r="A4" s="14"/>
      <c r="B4" s="15" t="s">
        <v>4</v>
      </c>
      <c r="C4" s="16" t="str">
        <f>+CONCATENATE('[1]RM_1.1.'!C8," eredeti előirányzat")</f>
        <v>2021. évi eredeti előirányzat</v>
      </c>
      <c r="D4" s="17" t="str">
        <f>CONCATENATE('[1]RM_2.1.'!D4)</f>
        <v>2021. évi halmozott módosítás</v>
      </c>
      <c r="E4" s="17" t="str">
        <f>'[1]RM_2.1.'!I4</f>
        <v>2021. első módosítás után</v>
      </c>
      <c r="F4" s="18" t="s">
        <v>4</v>
      </c>
      <c r="G4" s="16" t="str">
        <f>+C4</f>
        <v>2021. évi eredeti előirányzat</v>
      </c>
      <c r="H4" s="16" t="str">
        <f>+D4</f>
        <v>2021. évi halmozott módosítás</v>
      </c>
      <c r="I4" s="19" t="str">
        <f>+E4</f>
        <v>2021. első módosítás után</v>
      </c>
      <c r="J4" s="4"/>
    </row>
    <row r="5" spans="1:10" s="20" customFormat="1" ht="13.5" thickBot="1" x14ac:dyDescent="0.25">
      <c r="A5" s="21" t="s">
        <v>5</v>
      </c>
      <c r="B5" s="22" t="s">
        <v>6</v>
      </c>
      <c r="C5" s="23" t="s">
        <v>7</v>
      </c>
      <c r="D5" s="24" t="s">
        <v>8</v>
      </c>
      <c r="E5" s="24" t="s">
        <v>9</v>
      </c>
      <c r="F5" s="22" t="s">
        <v>10</v>
      </c>
      <c r="G5" s="23" t="s">
        <v>11</v>
      </c>
      <c r="H5" s="23" t="s">
        <v>12</v>
      </c>
      <c r="I5" s="25" t="s">
        <v>13</v>
      </c>
      <c r="J5" s="4"/>
    </row>
    <row r="6" spans="1:10" ht="12.95" customHeight="1" x14ac:dyDescent="0.2">
      <c r="A6" s="26" t="s">
        <v>14</v>
      </c>
      <c r="B6" s="27" t="s">
        <v>15</v>
      </c>
      <c r="C6" s="28">
        <v>55254496</v>
      </c>
      <c r="D6" s="28"/>
      <c r="E6" s="29">
        <f>C6+D6</f>
        <v>55254496</v>
      </c>
      <c r="F6" s="27" t="s">
        <v>16</v>
      </c>
      <c r="G6" s="28">
        <v>118312359</v>
      </c>
      <c r="H6" s="30">
        <v>220735227</v>
      </c>
      <c r="I6" s="31">
        <f>G6+H6</f>
        <v>339047586</v>
      </c>
      <c r="J6" s="4"/>
    </row>
    <row r="7" spans="1:10" x14ac:dyDescent="0.2">
      <c r="A7" s="32" t="s">
        <v>17</v>
      </c>
      <c r="B7" s="33" t="s">
        <v>18</v>
      </c>
      <c r="C7" s="34"/>
      <c r="D7" s="34"/>
      <c r="E7" s="29">
        <f t="shared" ref="E7:E16" si="0">C7+D7</f>
        <v>0</v>
      </c>
      <c r="F7" s="33" t="s">
        <v>19</v>
      </c>
      <c r="G7" s="34"/>
      <c r="H7" s="34"/>
      <c r="I7" s="35">
        <f t="shared" ref="I7:I29" si="1">G7+H7</f>
        <v>0</v>
      </c>
      <c r="J7" s="4"/>
    </row>
    <row r="8" spans="1:10" ht="12.95" customHeight="1" x14ac:dyDescent="0.2">
      <c r="A8" s="32" t="s">
        <v>20</v>
      </c>
      <c r="B8" s="33" t="s">
        <v>21</v>
      </c>
      <c r="C8" s="34">
        <v>22000000</v>
      </c>
      <c r="D8" s="34"/>
      <c r="E8" s="29">
        <f t="shared" si="0"/>
        <v>22000000</v>
      </c>
      <c r="F8" s="33" t="s">
        <v>22</v>
      </c>
      <c r="G8" s="34">
        <v>131329485</v>
      </c>
      <c r="H8" s="34">
        <v>62275667</v>
      </c>
      <c r="I8" s="35">
        <f t="shared" si="1"/>
        <v>193605152</v>
      </c>
      <c r="J8" s="4"/>
    </row>
    <row r="9" spans="1:10" ht="12.95" customHeight="1" x14ac:dyDescent="0.2">
      <c r="A9" s="32" t="s">
        <v>23</v>
      </c>
      <c r="B9" s="33" t="s">
        <v>24</v>
      </c>
      <c r="C9" s="34">
        <v>14747833</v>
      </c>
      <c r="D9" s="34"/>
      <c r="E9" s="29">
        <f t="shared" si="0"/>
        <v>14747833</v>
      </c>
      <c r="F9" s="33" t="s">
        <v>25</v>
      </c>
      <c r="G9" s="34"/>
      <c r="H9" s="34"/>
      <c r="I9" s="35">
        <f t="shared" si="1"/>
        <v>0</v>
      </c>
      <c r="J9" s="4"/>
    </row>
    <row r="10" spans="1:10" ht="12.75" customHeight="1" x14ac:dyDescent="0.2">
      <c r="A10" s="32" t="s">
        <v>26</v>
      </c>
      <c r="B10" s="33" t="s">
        <v>27</v>
      </c>
      <c r="C10" s="34"/>
      <c r="D10" s="34"/>
      <c r="E10" s="29">
        <f t="shared" si="0"/>
        <v>0</v>
      </c>
      <c r="F10" s="33" t="s">
        <v>28</v>
      </c>
      <c r="G10" s="34"/>
      <c r="H10" s="34"/>
      <c r="I10" s="35">
        <f t="shared" si="1"/>
        <v>0</v>
      </c>
      <c r="J10" s="4"/>
    </row>
    <row r="11" spans="1:10" ht="12.95" customHeight="1" x14ac:dyDescent="0.2">
      <c r="A11" s="32" t="s">
        <v>29</v>
      </c>
      <c r="B11" s="33" t="s">
        <v>30</v>
      </c>
      <c r="C11" s="36"/>
      <c r="D11" s="36"/>
      <c r="E11" s="29">
        <f t="shared" si="0"/>
        <v>0</v>
      </c>
      <c r="F11" s="37" t="s">
        <v>31</v>
      </c>
      <c r="G11" s="34">
        <v>690000000</v>
      </c>
      <c r="H11" s="34">
        <v>-280149167</v>
      </c>
      <c r="I11" s="35">
        <f t="shared" si="1"/>
        <v>409850833</v>
      </c>
      <c r="J11" s="4"/>
    </row>
    <row r="12" spans="1:10" ht="12.95" customHeight="1" x14ac:dyDescent="0.2">
      <c r="A12" s="32" t="s">
        <v>32</v>
      </c>
      <c r="B12" s="38"/>
      <c r="C12" s="34"/>
      <c r="D12" s="34"/>
      <c r="E12" s="29">
        <f t="shared" si="0"/>
        <v>0</v>
      </c>
      <c r="F12" s="39"/>
      <c r="G12" s="34"/>
      <c r="H12" s="34"/>
      <c r="I12" s="35">
        <f t="shared" si="1"/>
        <v>0</v>
      </c>
      <c r="J12" s="4"/>
    </row>
    <row r="13" spans="1:10" ht="12.95" customHeight="1" x14ac:dyDescent="0.2">
      <c r="A13" s="32" t="s">
        <v>33</v>
      </c>
      <c r="B13" s="38"/>
      <c r="C13" s="34"/>
      <c r="D13" s="34"/>
      <c r="E13" s="29">
        <f t="shared" si="0"/>
        <v>0</v>
      </c>
      <c r="F13" s="40"/>
      <c r="G13" s="34"/>
      <c r="H13" s="34"/>
      <c r="I13" s="35">
        <f t="shared" si="1"/>
        <v>0</v>
      </c>
      <c r="J13" s="4"/>
    </row>
    <row r="14" spans="1:10" ht="12.95" customHeight="1" x14ac:dyDescent="0.2">
      <c r="A14" s="32" t="s">
        <v>34</v>
      </c>
      <c r="B14" s="41"/>
      <c r="C14" s="36"/>
      <c r="D14" s="36"/>
      <c r="E14" s="29">
        <f t="shared" si="0"/>
        <v>0</v>
      </c>
      <c r="F14" s="39"/>
      <c r="G14" s="34"/>
      <c r="H14" s="34"/>
      <c r="I14" s="35">
        <f t="shared" si="1"/>
        <v>0</v>
      </c>
      <c r="J14" s="4"/>
    </row>
    <row r="15" spans="1:10" x14ac:dyDescent="0.2">
      <c r="A15" s="32" t="s">
        <v>35</v>
      </c>
      <c r="B15" s="38"/>
      <c r="C15" s="36"/>
      <c r="D15" s="36"/>
      <c r="E15" s="29">
        <f t="shared" si="0"/>
        <v>0</v>
      </c>
      <c r="F15" s="39"/>
      <c r="G15" s="34"/>
      <c r="H15" s="34"/>
      <c r="I15" s="35">
        <f t="shared" si="1"/>
        <v>0</v>
      </c>
      <c r="J15" s="4"/>
    </row>
    <row r="16" spans="1:10" ht="12.95" customHeight="1" thickBot="1" x14ac:dyDescent="0.25">
      <c r="A16" s="42" t="s">
        <v>36</v>
      </c>
      <c r="B16" s="43"/>
      <c r="C16" s="44"/>
      <c r="D16" s="44"/>
      <c r="E16" s="29">
        <f t="shared" si="0"/>
        <v>0</v>
      </c>
      <c r="F16" s="37"/>
      <c r="G16" s="45"/>
      <c r="H16" s="45"/>
      <c r="I16" s="46">
        <f t="shared" si="1"/>
        <v>0</v>
      </c>
      <c r="J16" s="4"/>
    </row>
    <row r="17" spans="1:10" ht="15.95" customHeight="1" thickBot="1" x14ac:dyDescent="0.25">
      <c r="A17" s="47" t="s">
        <v>37</v>
      </c>
      <c r="B17" s="48" t="s">
        <v>38</v>
      </c>
      <c r="C17" s="49">
        <f>+C6+C8+C9+C11+C12+C13+C14+C15+C16</f>
        <v>92002329</v>
      </c>
      <c r="D17" s="49">
        <f>+D6+D8+D9+D11+D12+D13+D14+D15+D16</f>
        <v>0</v>
      </c>
      <c r="E17" s="49">
        <f>+E6+E8+E9+E11+E12+E13+E14+E15+E16</f>
        <v>92002329</v>
      </c>
      <c r="F17" s="48" t="s">
        <v>39</v>
      </c>
      <c r="G17" s="49">
        <f>+G6+G8+G10+G11+G12+G13+G14+G15+G16</f>
        <v>939641844</v>
      </c>
      <c r="H17" s="49">
        <f>+H6+H8+H10+H11+H12+H13+H14+H15+H16</f>
        <v>2861727</v>
      </c>
      <c r="I17" s="50">
        <f>+I6+I8+I10+I11+I12+I13+I14+I15+I16</f>
        <v>942503571</v>
      </c>
      <c r="J17" s="4"/>
    </row>
    <row r="18" spans="1:10" ht="12.95" customHeight="1" x14ac:dyDescent="0.2">
      <c r="A18" s="26" t="s">
        <v>40</v>
      </c>
      <c r="B18" s="51" t="s">
        <v>41</v>
      </c>
      <c r="C18" s="52">
        <f>+C19+C20+C21+C22+C23</f>
        <v>710000000</v>
      </c>
      <c r="D18" s="52">
        <f>+D19+D20+D21+D22+D23</f>
        <v>0</v>
      </c>
      <c r="E18" s="52">
        <f>+E19+E20+E21+E22+E23</f>
        <v>710000000</v>
      </c>
      <c r="F18" s="53"/>
      <c r="G18" s="54"/>
      <c r="H18" s="54"/>
      <c r="I18" s="55">
        <f t="shared" si="1"/>
        <v>0</v>
      </c>
      <c r="J18" s="4"/>
    </row>
    <row r="19" spans="1:10" ht="12.95" customHeight="1" x14ac:dyDescent="0.2">
      <c r="A19" s="32" t="s">
        <v>42</v>
      </c>
      <c r="B19" s="53" t="s">
        <v>43</v>
      </c>
      <c r="C19" s="56">
        <v>710000000</v>
      </c>
      <c r="D19" s="56"/>
      <c r="E19" s="57">
        <f t="shared" ref="E19:E29" si="2">C19+D19</f>
        <v>710000000</v>
      </c>
      <c r="F19" s="53" t="s">
        <v>44</v>
      </c>
      <c r="G19" s="56"/>
      <c r="H19" s="56"/>
      <c r="I19" s="58">
        <f t="shared" si="1"/>
        <v>0</v>
      </c>
      <c r="J19" s="4"/>
    </row>
    <row r="20" spans="1:10" ht="12.95" customHeight="1" x14ac:dyDescent="0.2">
      <c r="A20" s="26" t="s">
        <v>45</v>
      </c>
      <c r="B20" s="53" t="s">
        <v>46</v>
      </c>
      <c r="C20" s="56"/>
      <c r="D20" s="56"/>
      <c r="E20" s="57">
        <f t="shared" si="2"/>
        <v>0</v>
      </c>
      <c r="F20" s="53" t="s">
        <v>47</v>
      </c>
      <c r="G20" s="56">
        <v>28334000</v>
      </c>
      <c r="H20" s="56"/>
      <c r="I20" s="58">
        <f t="shared" si="1"/>
        <v>28334000</v>
      </c>
      <c r="J20" s="4"/>
    </row>
    <row r="21" spans="1:10" ht="12.95" customHeight="1" x14ac:dyDescent="0.2">
      <c r="A21" s="32" t="s">
        <v>48</v>
      </c>
      <c r="B21" s="53" t="s">
        <v>49</v>
      </c>
      <c r="C21" s="56"/>
      <c r="D21" s="56"/>
      <c r="E21" s="57">
        <f t="shared" si="2"/>
        <v>0</v>
      </c>
      <c r="F21" s="27" t="s">
        <v>50</v>
      </c>
      <c r="G21" s="56"/>
      <c r="H21" s="56"/>
      <c r="I21" s="58">
        <f t="shared" si="1"/>
        <v>0</v>
      </c>
      <c r="J21" s="4"/>
    </row>
    <row r="22" spans="1:10" ht="12.95" customHeight="1" x14ac:dyDescent="0.2">
      <c r="A22" s="26" t="s">
        <v>51</v>
      </c>
      <c r="B22" s="59" t="s">
        <v>52</v>
      </c>
      <c r="C22" s="56"/>
      <c r="D22" s="56"/>
      <c r="E22" s="57">
        <f t="shared" si="2"/>
        <v>0</v>
      </c>
      <c r="F22" s="53" t="s">
        <v>53</v>
      </c>
      <c r="G22" s="56"/>
      <c r="H22" s="56"/>
      <c r="I22" s="58">
        <f t="shared" si="1"/>
        <v>0</v>
      </c>
      <c r="J22" s="4"/>
    </row>
    <row r="23" spans="1:10" ht="12.95" customHeight="1" x14ac:dyDescent="0.2">
      <c r="A23" s="32" t="s">
        <v>54</v>
      </c>
      <c r="B23" s="53" t="s">
        <v>55</v>
      </c>
      <c r="C23" s="56"/>
      <c r="D23" s="56"/>
      <c r="E23" s="57">
        <f t="shared" si="2"/>
        <v>0</v>
      </c>
      <c r="F23" s="53"/>
      <c r="G23" s="56"/>
      <c r="H23" s="56"/>
      <c r="I23" s="58">
        <f t="shared" si="1"/>
        <v>0</v>
      </c>
      <c r="J23" s="4"/>
    </row>
    <row r="24" spans="1:10" ht="12.95" customHeight="1" x14ac:dyDescent="0.2">
      <c r="A24" s="26" t="s">
        <v>56</v>
      </c>
      <c r="B24" s="51" t="s">
        <v>57</v>
      </c>
      <c r="C24" s="60">
        <f>+C25+C26+C27+C28+C29</f>
        <v>0</v>
      </c>
      <c r="D24" s="60">
        <f>+D25+D26+D27+D28+D29</f>
        <v>0</v>
      </c>
      <c r="E24" s="60">
        <f>+E25+E26+E27+E28+E29</f>
        <v>0</v>
      </c>
      <c r="F24" s="53" t="s">
        <v>58</v>
      </c>
      <c r="G24" s="56"/>
      <c r="H24" s="56"/>
      <c r="I24" s="58">
        <f t="shared" si="1"/>
        <v>0</v>
      </c>
      <c r="J24" s="4"/>
    </row>
    <row r="25" spans="1:10" ht="12.95" customHeight="1" x14ac:dyDescent="0.2">
      <c r="A25" s="32" t="s">
        <v>59</v>
      </c>
      <c r="B25" s="59" t="s">
        <v>60</v>
      </c>
      <c r="C25" s="56"/>
      <c r="D25" s="56"/>
      <c r="E25" s="57">
        <f t="shared" si="2"/>
        <v>0</v>
      </c>
      <c r="F25" s="53" t="s">
        <v>61</v>
      </c>
      <c r="G25" s="56"/>
      <c r="H25" s="56"/>
      <c r="I25" s="58">
        <f t="shared" si="1"/>
        <v>0</v>
      </c>
      <c r="J25" s="4"/>
    </row>
    <row r="26" spans="1:10" ht="12.95" customHeight="1" x14ac:dyDescent="0.2">
      <c r="A26" s="26" t="s">
        <v>62</v>
      </c>
      <c r="B26" s="53" t="s">
        <v>63</v>
      </c>
      <c r="C26" s="56"/>
      <c r="D26" s="56"/>
      <c r="E26" s="57">
        <f t="shared" si="2"/>
        <v>0</v>
      </c>
      <c r="F26" s="33" t="s">
        <v>64</v>
      </c>
      <c r="G26" s="56"/>
      <c r="H26" s="56"/>
      <c r="I26" s="58">
        <f t="shared" si="1"/>
        <v>0</v>
      </c>
      <c r="J26" s="4"/>
    </row>
    <row r="27" spans="1:10" ht="12.95" customHeight="1" x14ac:dyDescent="0.2">
      <c r="A27" s="32" t="s">
        <v>65</v>
      </c>
      <c r="B27" s="51" t="s">
        <v>66</v>
      </c>
      <c r="C27" s="56"/>
      <c r="D27" s="56"/>
      <c r="E27" s="57">
        <f t="shared" si="2"/>
        <v>0</v>
      </c>
      <c r="F27" s="33" t="s">
        <v>67</v>
      </c>
      <c r="G27" s="56"/>
      <c r="H27" s="56"/>
      <c r="I27" s="58">
        <f t="shared" si="1"/>
        <v>0</v>
      </c>
      <c r="J27" s="4"/>
    </row>
    <row r="28" spans="1:10" ht="12.95" hidden="1" customHeight="1" x14ac:dyDescent="0.2">
      <c r="A28" s="26" t="s">
        <v>68</v>
      </c>
      <c r="B28" s="61"/>
      <c r="C28" s="56"/>
      <c r="D28" s="56"/>
      <c r="E28" s="57">
        <f t="shared" si="2"/>
        <v>0</v>
      </c>
      <c r="F28" s="38"/>
      <c r="G28" s="56"/>
      <c r="H28" s="56"/>
      <c r="I28" s="58">
        <f t="shared" si="1"/>
        <v>0</v>
      </c>
      <c r="J28" s="4"/>
    </row>
    <row r="29" spans="1:10" ht="12.95" customHeight="1" thickBot="1" x14ac:dyDescent="0.25">
      <c r="A29" s="32" t="s">
        <v>68</v>
      </c>
      <c r="B29" s="62"/>
      <c r="C29" s="56"/>
      <c r="D29" s="56"/>
      <c r="E29" s="57">
        <f t="shared" si="2"/>
        <v>0</v>
      </c>
      <c r="F29" s="63"/>
      <c r="G29" s="56"/>
      <c r="H29" s="56"/>
      <c r="I29" s="58">
        <f t="shared" si="1"/>
        <v>0</v>
      </c>
      <c r="J29" s="4"/>
    </row>
    <row r="30" spans="1:10" ht="21.75" customHeight="1" thickBot="1" x14ac:dyDescent="0.25">
      <c r="A30" s="47" t="s">
        <v>69</v>
      </c>
      <c r="B30" s="48" t="s">
        <v>70</v>
      </c>
      <c r="C30" s="49">
        <f>+C18+C24</f>
        <v>710000000</v>
      </c>
      <c r="D30" s="49">
        <f>+D18+D24</f>
        <v>0</v>
      </c>
      <c r="E30" s="49">
        <f>+E18+E24</f>
        <v>710000000</v>
      </c>
      <c r="F30" s="48" t="s">
        <v>71</v>
      </c>
      <c r="G30" s="49">
        <f>SUM(G18:G29)</f>
        <v>28334000</v>
      </c>
      <c r="H30" s="49">
        <f>SUM(H18:H29)</f>
        <v>0</v>
      </c>
      <c r="I30" s="50">
        <f>SUM(I18:I29)</f>
        <v>28334000</v>
      </c>
      <c r="J30" s="4"/>
    </row>
    <row r="31" spans="1:10" ht="13.5" thickBot="1" x14ac:dyDescent="0.25">
      <c r="A31" s="47" t="s">
        <v>72</v>
      </c>
      <c r="B31" s="64" t="s">
        <v>73</v>
      </c>
      <c r="C31" s="65">
        <f>+C17+C30</f>
        <v>802002329</v>
      </c>
      <c r="D31" s="65">
        <f>+D17+D30</f>
        <v>0</v>
      </c>
      <c r="E31" s="66">
        <f>+E17+E30</f>
        <v>802002329</v>
      </c>
      <c r="F31" s="64" t="s">
        <v>74</v>
      </c>
      <c r="G31" s="65">
        <f>+G17+G30</f>
        <v>967975844</v>
      </c>
      <c r="H31" s="65">
        <f>+H17+H30</f>
        <v>2861727</v>
      </c>
      <c r="I31" s="66">
        <f>+I17+I30</f>
        <v>970837571</v>
      </c>
      <c r="J31" s="4"/>
    </row>
    <row r="32" spans="1:10" ht="13.5" thickBot="1" x14ac:dyDescent="0.25">
      <c r="A32" s="47" t="s">
        <v>75</v>
      </c>
      <c r="B32" s="64" t="s">
        <v>76</v>
      </c>
      <c r="C32" s="65">
        <f>IF(C17-G17&lt;0,G17-C17,"-")</f>
        <v>847639515</v>
      </c>
      <c r="D32" s="65">
        <f>IF(D17-H17&lt;0,H17-D17,"-")</f>
        <v>2861727</v>
      </c>
      <c r="E32" s="66">
        <f>IF(E17-I17&lt;0,I17-E17,"-")</f>
        <v>850501242</v>
      </c>
      <c r="F32" s="64" t="s">
        <v>77</v>
      </c>
      <c r="G32" s="65" t="str">
        <f>IF(C17-G17&gt;0,C17-G17,"-")</f>
        <v>-</v>
      </c>
      <c r="H32" s="65" t="str">
        <f>IF(D17-H17&gt;0,D17-H17,"-")</f>
        <v>-</v>
      </c>
      <c r="I32" s="66" t="str">
        <f>IF(E17-I17&gt;0,E17-I17,"-")</f>
        <v>-</v>
      </c>
      <c r="J32" s="4"/>
    </row>
    <row r="33" spans="1:10" ht="13.5" thickBot="1" x14ac:dyDescent="0.25">
      <c r="A33" s="47" t="s">
        <v>78</v>
      </c>
      <c r="B33" s="64" t="s">
        <v>79</v>
      </c>
      <c r="C33" s="65">
        <f>IF(C31-G31&lt;0,G31-C31,"-")</f>
        <v>165973515</v>
      </c>
      <c r="D33" s="65">
        <f>IF(D31-H31&lt;0,H31-D31,"-")</f>
        <v>2861727</v>
      </c>
      <c r="E33" s="65">
        <f>IF(E31-I31&lt;0,I31-E31,"-")</f>
        <v>168835242</v>
      </c>
      <c r="F33" s="64" t="s">
        <v>80</v>
      </c>
      <c r="G33" s="65" t="str">
        <f>IF(C31-G31&gt;0,C31-G31,"-")</f>
        <v>-</v>
      </c>
      <c r="H33" s="65" t="str">
        <f>IF(D31-H31&gt;0,D31-H31,"-")</f>
        <v>-</v>
      </c>
      <c r="I33" s="67" t="str">
        <f>IF(E31-I31&gt;0,E31-I31,"-")</f>
        <v>-</v>
      </c>
      <c r="J33" s="4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2021-06-07T08:55:14Z</dcterms:created>
  <dcterms:modified xsi:type="dcterms:W3CDTF">2021-06-07T08:55:25Z</dcterms:modified>
</cp:coreProperties>
</file>