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10AA1223-A681-47FA-9A45-CE76F873A688}" xr6:coauthVersionLast="47" xr6:coauthVersionMax="47" xr10:uidLastSave="{00000000-0000-0000-0000-000000000000}"/>
  <bookViews>
    <workbookView xWindow="-120" yWindow="-120" windowWidth="29040" windowHeight="15840" xr2:uid="{40E241D7-1532-4E03-8D7C-C58F21B1374E}"/>
  </bookViews>
  <sheets>
    <sheet name="9. Felhaszn.ütemterv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4" i="1" l="1"/>
  <c r="M84" i="1"/>
  <c r="L84" i="1"/>
  <c r="K84" i="1"/>
  <c r="J84" i="1"/>
  <c r="I84" i="1"/>
  <c r="H84" i="1"/>
  <c r="G84" i="1"/>
  <c r="F84" i="1"/>
  <c r="E84" i="1"/>
  <c r="D84" i="1"/>
  <c r="C84" i="1"/>
  <c r="O84" i="1" s="1"/>
  <c r="O83" i="1"/>
  <c r="N82" i="1"/>
  <c r="N85" i="1" s="1"/>
  <c r="L82" i="1"/>
  <c r="L85" i="1" s="1"/>
  <c r="J82" i="1"/>
  <c r="J85" i="1" s="1"/>
  <c r="H82" i="1"/>
  <c r="F82" i="1"/>
  <c r="F85" i="1" s="1"/>
  <c r="D82" i="1"/>
  <c r="D85" i="1" s="1"/>
  <c r="N81" i="1"/>
  <c r="M81" i="1"/>
  <c r="M82" i="1" s="1"/>
  <c r="M85" i="1" s="1"/>
  <c r="L81" i="1"/>
  <c r="K81" i="1"/>
  <c r="K82" i="1" s="1"/>
  <c r="K85" i="1" s="1"/>
  <c r="J81" i="1"/>
  <c r="I81" i="1"/>
  <c r="I82" i="1" s="1"/>
  <c r="I85" i="1" s="1"/>
  <c r="H81" i="1"/>
  <c r="G81" i="1"/>
  <c r="G82" i="1" s="1"/>
  <c r="G85" i="1" s="1"/>
  <c r="F81" i="1"/>
  <c r="E81" i="1"/>
  <c r="E82" i="1" s="1"/>
  <c r="E85" i="1" s="1"/>
  <c r="D81" i="1"/>
  <c r="C81" i="1"/>
  <c r="O81" i="1" s="1"/>
  <c r="O80" i="1"/>
  <c r="O79" i="1"/>
  <c r="O78" i="1"/>
  <c r="O77" i="1"/>
  <c r="O76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O74" i="1"/>
  <c r="O73" i="1"/>
  <c r="O72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O70" i="1"/>
  <c r="N69" i="1"/>
  <c r="M69" i="1"/>
  <c r="L69" i="1"/>
  <c r="K69" i="1"/>
  <c r="J69" i="1"/>
  <c r="I69" i="1"/>
  <c r="H69" i="1"/>
  <c r="H85" i="1" s="1"/>
  <c r="G69" i="1"/>
  <c r="F69" i="1"/>
  <c r="E69" i="1"/>
  <c r="D69" i="1"/>
  <c r="C69" i="1"/>
  <c r="O69" i="1" s="1"/>
  <c r="O68" i="1"/>
  <c r="O67" i="1"/>
  <c r="O66" i="1"/>
  <c r="O65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M50" i="1"/>
  <c r="K50" i="1"/>
  <c r="I50" i="1"/>
  <c r="G50" i="1"/>
  <c r="E50" i="1"/>
  <c r="N49" i="1"/>
  <c r="N50" i="1" s="1"/>
  <c r="M49" i="1"/>
  <c r="L49" i="1"/>
  <c r="L50" i="1" s="1"/>
  <c r="K49" i="1"/>
  <c r="J49" i="1"/>
  <c r="J50" i="1" s="1"/>
  <c r="I49" i="1"/>
  <c r="H49" i="1"/>
  <c r="H50" i="1" s="1"/>
  <c r="G49" i="1"/>
  <c r="F49" i="1"/>
  <c r="F50" i="1" s="1"/>
  <c r="E49" i="1"/>
  <c r="D49" i="1"/>
  <c r="D50" i="1" s="1"/>
  <c r="C49" i="1"/>
  <c r="O49" i="1" s="1"/>
  <c r="O47" i="1"/>
  <c r="N46" i="1"/>
  <c r="M46" i="1"/>
  <c r="L46" i="1"/>
  <c r="K46" i="1"/>
  <c r="J46" i="1"/>
  <c r="I46" i="1"/>
  <c r="H46" i="1"/>
  <c r="G46" i="1"/>
  <c r="F46" i="1"/>
  <c r="E46" i="1"/>
  <c r="D46" i="1"/>
  <c r="O45" i="1"/>
  <c r="C45" i="1"/>
  <c r="C46" i="1" s="1"/>
  <c r="C50" i="1" s="1"/>
  <c r="O44" i="1"/>
  <c r="O46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O42" i="1"/>
  <c r="O39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O36" i="1"/>
  <c r="O35" i="1"/>
  <c r="O34" i="1"/>
  <c r="O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O25" i="1"/>
  <c r="O24" i="1"/>
  <c r="O23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7" i="1"/>
  <c r="N30" i="1" s="1"/>
  <c r="M17" i="1"/>
  <c r="M30" i="1" s="1"/>
  <c r="L17" i="1"/>
  <c r="L30" i="1" s="1"/>
  <c r="K17" i="1"/>
  <c r="K30" i="1" s="1"/>
  <c r="J17" i="1"/>
  <c r="J30" i="1" s="1"/>
  <c r="I17" i="1"/>
  <c r="I30" i="1" s="1"/>
  <c r="H17" i="1"/>
  <c r="H30" i="1" s="1"/>
  <c r="G17" i="1"/>
  <c r="G30" i="1" s="1"/>
  <c r="F17" i="1"/>
  <c r="F30" i="1" s="1"/>
  <c r="E17" i="1"/>
  <c r="E30" i="1" s="1"/>
  <c r="D17" i="1"/>
  <c r="D30" i="1" s="1"/>
  <c r="C17" i="1"/>
  <c r="C30" i="1" s="1"/>
  <c r="O16" i="1"/>
  <c r="O15" i="1"/>
  <c r="O17" i="1" s="1"/>
  <c r="O14" i="1"/>
  <c r="M13" i="1"/>
  <c r="M38" i="1" s="1"/>
  <c r="M51" i="1" s="1"/>
  <c r="M54" i="1" s="1"/>
  <c r="K13" i="1"/>
  <c r="K38" i="1" s="1"/>
  <c r="K51" i="1" s="1"/>
  <c r="K54" i="1" s="1"/>
  <c r="I13" i="1"/>
  <c r="I38" i="1" s="1"/>
  <c r="I51" i="1" s="1"/>
  <c r="I54" i="1" s="1"/>
  <c r="G13" i="1"/>
  <c r="G38" i="1" s="1"/>
  <c r="G51" i="1" s="1"/>
  <c r="G54" i="1" s="1"/>
  <c r="E13" i="1"/>
  <c r="E38" i="1" s="1"/>
  <c r="E51" i="1" s="1"/>
  <c r="E54" i="1" s="1"/>
  <c r="C13" i="1"/>
  <c r="O13" i="1" s="1"/>
  <c r="N12" i="1"/>
  <c r="N13" i="1" s="1"/>
  <c r="M12" i="1"/>
  <c r="L12" i="1"/>
  <c r="L13" i="1" s="1"/>
  <c r="K12" i="1"/>
  <c r="J12" i="1"/>
  <c r="J13" i="1" s="1"/>
  <c r="I12" i="1"/>
  <c r="H12" i="1"/>
  <c r="H13" i="1" s="1"/>
  <c r="G12" i="1"/>
  <c r="F12" i="1"/>
  <c r="F13" i="1" s="1"/>
  <c r="E12" i="1"/>
  <c r="D12" i="1"/>
  <c r="D13" i="1" s="1"/>
  <c r="C12" i="1"/>
  <c r="O11" i="1"/>
  <c r="O12" i="1" s="1"/>
  <c r="N9" i="1"/>
  <c r="M9" i="1"/>
  <c r="L9" i="1"/>
  <c r="K9" i="1"/>
  <c r="J9" i="1"/>
  <c r="I9" i="1"/>
  <c r="H9" i="1"/>
  <c r="G9" i="1"/>
  <c r="F9" i="1"/>
  <c r="E9" i="1"/>
  <c r="D9" i="1"/>
  <c r="C9" i="1"/>
  <c r="O8" i="1"/>
  <c r="O5" i="1"/>
  <c r="O9" i="1" s="1"/>
  <c r="D38" i="1" l="1"/>
  <c r="D51" i="1" s="1"/>
  <c r="D54" i="1" s="1"/>
  <c r="H38" i="1"/>
  <c r="H51" i="1" s="1"/>
  <c r="H54" i="1" s="1"/>
  <c r="L38" i="1"/>
  <c r="L51" i="1" s="1"/>
  <c r="L54" i="1" s="1"/>
  <c r="F38" i="1"/>
  <c r="F51" i="1" s="1"/>
  <c r="F54" i="1" s="1"/>
  <c r="J38" i="1"/>
  <c r="J51" i="1" s="1"/>
  <c r="J54" i="1" s="1"/>
  <c r="N38" i="1"/>
  <c r="N51" i="1" s="1"/>
  <c r="N54" i="1" s="1"/>
  <c r="O30" i="1"/>
  <c r="O50" i="1"/>
  <c r="C82" i="1"/>
  <c r="C38" i="1"/>
  <c r="O38" i="1" l="1"/>
  <c r="C51" i="1"/>
  <c r="C85" i="1"/>
  <c r="O85" i="1" s="1"/>
  <c r="O82" i="1"/>
  <c r="C54" i="1" l="1"/>
  <c r="O51" i="1"/>
  <c r="O54" i="1" s="1"/>
</calcChain>
</file>

<file path=xl/sharedStrings.xml><?xml version="1.0" encoding="utf-8"?>
<sst xmlns="http://schemas.openxmlformats.org/spreadsheetml/2006/main" count="171" uniqueCount="157">
  <si>
    <t>9. melléklet a  5/2021. (V.26.) önkormányzati rendelethez</t>
  </si>
  <si>
    <t xml:space="preserve"> Völcsej Község Önkormányzata 2020. évi költségvetése</t>
  </si>
  <si>
    <t>Előirányzat felhasználási terv (forint)</t>
  </si>
  <si>
    <t>Rovat megnevezése</t>
  </si>
  <si>
    <t>Rovat-szám</t>
  </si>
  <si>
    <t>janár</t>
  </si>
  <si>
    <t>február</t>
  </si>
  <si>
    <t>március</t>
  </si>
  <si>
    <t>ápirilis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</si>
  <si>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</si>
  <si>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</si>
  <si>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</si>
  <si>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</si>
  <si>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</si>
  <si>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</si>
  <si>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</si>
  <si>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</si>
  <si>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</si>
  <si>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Törvény szerinti illetmények, munkabérek</t>
  </si>
  <si>
    <t>K1101</t>
  </si>
  <si>
    <t>Céljuttatás, projektprémium</t>
  </si>
  <si>
    <t>K1103</t>
  </si>
  <si>
    <t>Béren kívüli juttatások</t>
  </si>
  <si>
    <t>K1107</t>
  </si>
  <si>
    <t>Foglalkoztatottak egyéb személyi juttatása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</si>
  <si>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</si>
  <si>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</si>
  <si>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</si>
  <si>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</si>
  <si>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</si>
  <si>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</si>
  <si>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</si>
  <si>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</si>
  <si>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</si>
  <si>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</si>
  <si>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</si>
  <si>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</si>
  <si>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</si>
  <si>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</t>
  </si>
  <si>
    <t>K311</t>
  </si>
  <si>
    <t xml:space="preserve">Egyéb üzemelétetési anyagok 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</si>
  <si>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</si>
  <si>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</si>
  <si>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</si>
  <si>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</si>
  <si>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</si>
  <si>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</si>
  <si>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</si>
  <si>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</si>
  <si>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</si>
  <si>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</si>
  <si>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</si>
  <si>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</si>
  <si>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</si>
  <si>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</si>
  <si>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</si>
  <si>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>Szakmai tevékenységet segítő szolgáltatás</t>
  </si>
  <si>
    <t>K336</t>
  </si>
  <si>
    <t>Egyéb szolgáltatások</t>
  </si>
  <si>
    <t>K337</t>
  </si>
  <si>
    <t xml:space="preserve">Szolgáltatási kiadások </t>
  </si>
  <si>
    <t>K33</t>
  </si>
  <si>
    <t>Működési célú előzetesen felszámított általános forgalmi adó</t>
  </si>
  <si>
    <t>K351</t>
  </si>
  <si>
    <t>Egyéb dologi kiadás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</si>
  <si>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</si>
  <si>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</si>
  <si>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</si>
  <si>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</si>
  <si>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</si>
  <si>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Egyéb nem intézményi ellátások</t>
  </si>
  <si>
    <t>K48</t>
  </si>
  <si>
    <t xml:space="preserve">Ellátottak pénzbeli juttatásai </t>
  </si>
  <si>
    <t>K4</t>
  </si>
  <si>
    <t>Elvonások és befizetések</t>
  </si>
  <si>
    <t>K502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</si>
  <si>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</si>
  <si>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</si>
  <si>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</si>
  <si>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</si>
  <si>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</si>
  <si>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</si>
  <si>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</si>
  <si>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</si>
  <si>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</si>
  <si>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</si>
  <si>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</si>
  <si>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</si>
  <si>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</si>
  <si>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Egyéb tárgyi eszköz beszerzés, létesítés</t>
  </si>
  <si>
    <t>K64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</si>
  <si>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</si>
  <si>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</si>
  <si>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</si>
  <si>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</si>
  <si>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</si>
  <si>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</si>
  <si>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Felújítási célú előzetesen felszámított általános forgalmi adó</t>
  </si>
  <si>
    <t>K74</t>
  </si>
  <si>
    <t xml:space="preserve">Felújítások </t>
  </si>
  <si>
    <t>K7</t>
  </si>
  <si>
    <t>Egyéb felhalmozási c. támogatás áh. Belülre</t>
  </si>
  <si>
    <t>K84</t>
  </si>
  <si>
    <t>Egyéb felhalmozás c. támogatások áh. kívülre</t>
  </si>
  <si>
    <t>K89</t>
  </si>
  <si>
    <t xml:space="preserve">Egyéb felhalmozási célú kiadások </t>
  </si>
  <si>
    <t xml:space="preserve">K8  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</si>
  <si>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</si>
  <si>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</si>
  <si>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</si>
  <si>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</si>
  <si>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</si>
  <si>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 xml:space="preserve">Finanszírozási kiadások </t>
  </si>
  <si>
    <t>K9</t>
  </si>
  <si>
    <t>KIADÁSOK ÖSSZESEN (K1-9)</t>
  </si>
  <si>
    <t>Rovat
száma</t>
  </si>
  <si>
    <t>Helyi önkormányzatok működésének általános támogatása</t>
  </si>
  <si>
    <t>B111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</si>
  <si>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</si>
  <si>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</si>
  <si>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</si>
  <si>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</si>
  <si>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Elszámolásból származó bevételek</t>
  </si>
  <si>
    <t>B116</t>
  </si>
  <si>
    <t xml:space="preserve">Önkormányzatok működési támogatásai </t>
  </si>
  <si>
    <t>B1</t>
  </si>
  <si>
    <t>Egyéb felhalmozási célú támogatás áh-on belülről</t>
  </si>
  <si>
    <t>B25</t>
  </si>
  <si>
    <t xml:space="preserve">Felhalmozási célú támogatás áh. belülről </t>
  </si>
  <si>
    <t>B2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</si>
  <si>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</si>
  <si>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</si>
  <si>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</si>
  <si>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</si>
  <si>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</si>
  <si>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</si>
  <si>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 xml:space="preserve">Közhatalmi bevételek </t>
  </si>
  <si>
    <t>B3</t>
  </si>
  <si>
    <t>Szolgáltatások ellenértéke</t>
  </si>
  <si>
    <t>B402</t>
  </si>
  <si>
    <t>Közvetített szolgáltatás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</si>
  <si>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</si>
  <si>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</si>
  <si>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</si>
  <si>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</si>
  <si>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</si>
  <si>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</si>
  <si>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</si>
  <si>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 xml:space="preserve">Működési bevételek </t>
  </si>
  <si>
    <t>B4</t>
  </si>
  <si>
    <t xml:space="preserve">Költségvetési bevételek </t>
  </si>
  <si>
    <t>B1-B7</t>
  </si>
  <si>
    <t>Előző évi kv.maradvány igénybevétele</t>
  </si>
  <si>
    <t>B8131</t>
  </si>
  <si>
    <t>Finanszírozási bevételek</t>
  </si>
  <si>
    <t>B8</t>
  </si>
  <si>
    <t>BEVÉTELEK ÖSSZESEN (B1-8)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</si>
</sst>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E]yyyy/\ mmmm;@"/>
    <numFmt numFmtId="165" formatCode="\ ##########"/>
    <numFmt numFmtId="166" formatCode="0__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i/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3" fontId="6" fillId="0" borderId="0" xfId="0" applyNumberFormat="1" applyFont="1"/>
    <xf numFmtId="0" fontId="6" fillId="0" borderId="0" xfId="0" applyFont="1"/>
    <xf numFmtId="0" fontId="6" fillId="0" borderId="1" xfId="0" applyFont="1" applyBorder="1" applyAlignment="1">
      <alignment vertical="center"/>
    </xf>
    <xf numFmtId="3" fontId="1" fillId="0" borderId="1" xfId="0" applyNumberFormat="1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/>
    <xf numFmtId="3" fontId="2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0" xfId="0" applyNumberFormat="1" applyFont="1"/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2" fillId="2" borderId="1" xfId="0" applyFont="1" applyFill="1" applyBorder="1"/>
    <xf numFmtId="165" fontId="12" fillId="2" borderId="1" xfId="0" applyNumberFormat="1" applyFont="1" applyFill="1" applyBorder="1" applyAlignment="1">
      <alignment vertical="center"/>
    </xf>
    <xf numFmtId="3" fontId="12" fillId="2" borderId="1" xfId="0" applyNumberFormat="1" applyFont="1" applyFill="1" applyBorder="1"/>
    <xf numFmtId="3" fontId="12" fillId="0" borderId="0" xfId="0" applyNumberFormat="1" applyFont="1"/>
    <xf numFmtId="0" fontId="13" fillId="2" borderId="0" xfId="0" applyFont="1" applyFill="1"/>
    <xf numFmtId="0" fontId="6" fillId="2" borderId="1" xfId="0" applyFont="1" applyFill="1" applyBorder="1"/>
    <xf numFmtId="165" fontId="6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/>
    <xf numFmtId="0" fontId="1" fillId="2" borderId="0" xfId="0" applyFont="1" applyFill="1"/>
    <xf numFmtId="166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/>
    <xf numFmtId="0" fontId="9" fillId="2" borderId="0" xfId="0" applyFont="1" applyFill="1"/>
    <xf numFmtId="0" fontId="10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0" xfId="0" applyFont="1" applyFill="1"/>
    <xf numFmtId="3" fontId="2" fillId="2" borderId="0" xfId="0" applyNumberFormat="1" applyFont="1" applyFill="1"/>
    <xf numFmtId="3" fontId="9" fillId="0" borderId="1" xfId="0" applyNumberFormat="1" applyFont="1" applyBorder="1"/>
    <xf numFmtId="3" fontId="9" fillId="0" borderId="0" xfId="0" applyNumberFormat="1" applyFont="1"/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3" fontId="12" fillId="0" borderId="1" xfId="0" applyNumberFormat="1" applyFont="1" applyBorder="1"/>
    <xf numFmtId="3" fontId="13" fillId="0" borderId="0" xfId="0" applyNumberFormat="1" applyFont="1"/>
    <xf numFmtId="0" fontId="13" fillId="0" borderId="0" xfId="0" applyFont="1"/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2" fontId="1" fillId="0" borderId="0" xfId="0" applyNumberFormat="1" applyFont="1" applyAlignment="1">
      <alignment horizontal="center"/>
    </xf>
    <xf numFmtId="12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4E022-F605-41A5-97F3-662B0E9E52AA}">
  <dimension ref="A1:IV98"/>
  <sheetViews>
    <sheetView tabSelected="1" workbookViewId="0">
      <selection activeCell="P21" sqref="P21"/>
    </sheetView>
  </sheetViews>
  <sheetFormatPr defaultRowHeight="15" x14ac:dyDescent="0.25"/>
  <cols>
    <col min="1" max="1" width="64.140625" style="4" customWidth="1"/>
    <col min="2" max="2" width="8.5703125" style="4" customWidth="1"/>
    <col min="3" max="3" width="13.7109375" style="4" customWidth="1"/>
    <col min="4" max="4" width="12.28515625" style="4" customWidth="1"/>
    <col min="5" max="5" width="12.7109375" style="4" customWidth="1"/>
    <col min="6" max="6" width="13.140625" style="4" customWidth="1"/>
    <col min="7" max="7" width="13.28515625" style="4" customWidth="1"/>
    <col min="8" max="8" width="13.85546875" style="4" customWidth="1"/>
    <col min="9" max="10" width="12.7109375" style="4" customWidth="1"/>
    <col min="11" max="13" width="10.7109375" style="4" bestFit="1" customWidth="1"/>
    <col min="14" max="14" width="12" style="4" customWidth="1"/>
    <col min="15" max="15" width="14.140625" style="4" customWidth="1"/>
    <col min="16" max="16" width="18.42578125" style="3" bestFit="1" customWidth="1"/>
    <col min="17" max="17" width="14.85546875" style="4" bestFit="1" customWidth="1"/>
    <col min="18" max="18" width="14.28515625" style="4" customWidth="1"/>
    <col min="19" max="256" width="9.140625" style="4"/>
    <col min="257" max="257" width="64.140625" style="4" customWidth="1"/>
    <col min="258" max="258" width="8.5703125" style="4" customWidth="1"/>
    <col min="259" max="259" width="13.7109375" style="4" customWidth="1"/>
    <col min="260" max="260" width="12.28515625" style="4" customWidth="1"/>
    <col min="261" max="261" width="12.7109375" style="4" customWidth="1"/>
    <col min="262" max="262" width="13.140625" style="4" customWidth="1"/>
    <col min="263" max="263" width="13.28515625" style="4" customWidth="1"/>
    <col min="264" max="264" width="13.85546875" style="4" customWidth="1"/>
    <col min="265" max="266" width="12.7109375" style="4" customWidth="1"/>
    <col min="267" max="269" width="10.7109375" style="4" bestFit="1" customWidth="1"/>
    <col min="270" max="270" width="12" style="4" customWidth="1"/>
    <col min="271" max="271" width="14.140625" style="4" customWidth="1"/>
    <col min="272" max="272" width="18.42578125" style="4" bestFit="1" customWidth="1"/>
    <col min="273" max="273" width="14.85546875" style="4" bestFit="1" customWidth="1"/>
    <col min="274" max="274" width="14.28515625" style="4" customWidth="1"/>
    <col min="275" max="512" width="9.140625" style="4"/>
    <col min="513" max="513" width="64.140625" style="4" customWidth="1"/>
    <col min="514" max="514" width="8.5703125" style="4" customWidth="1"/>
    <col min="515" max="515" width="13.7109375" style="4" customWidth="1"/>
    <col min="516" max="516" width="12.28515625" style="4" customWidth="1"/>
    <col min="517" max="517" width="12.7109375" style="4" customWidth="1"/>
    <col min="518" max="518" width="13.140625" style="4" customWidth="1"/>
    <col min="519" max="519" width="13.28515625" style="4" customWidth="1"/>
    <col min="520" max="520" width="13.85546875" style="4" customWidth="1"/>
    <col min="521" max="522" width="12.7109375" style="4" customWidth="1"/>
    <col min="523" max="525" width="10.7109375" style="4" bestFit="1" customWidth="1"/>
    <col min="526" max="526" width="12" style="4" customWidth="1"/>
    <col min="527" max="527" width="14.140625" style="4" customWidth="1"/>
    <col min="528" max="528" width="18.42578125" style="4" bestFit="1" customWidth="1"/>
    <col min="529" max="529" width="14.85546875" style="4" bestFit="1" customWidth="1"/>
    <col min="530" max="530" width="14.28515625" style="4" customWidth="1"/>
    <col min="531" max="768" width="9.140625" style="4"/>
    <col min="769" max="769" width="64.140625" style="4" customWidth="1"/>
    <col min="770" max="770" width="8.5703125" style="4" customWidth="1"/>
    <col min="771" max="771" width="13.7109375" style="4" customWidth="1"/>
    <col min="772" max="772" width="12.28515625" style="4" customWidth="1"/>
    <col min="773" max="773" width="12.7109375" style="4" customWidth="1"/>
    <col min="774" max="774" width="13.140625" style="4" customWidth="1"/>
    <col min="775" max="775" width="13.28515625" style="4" customWidth="1"/>
    <col min="776" max="776" width="13.85546875" style="4" customWidth="1"/>
    <col min="777" max="778" width="12.7109375" style="4" customWidth="1"/>
    <col min="779" max="781" width="10.7109375" style="4" bestFit="1" customWidth="1"/>
    <col min="782" max="782" width="12" style="4" customWidth="1"/>
    <col min="783" max="783" width="14.140625" style="4" customWidth="1"/>
    <col min="784" max="784" width="18.42578125" style="4" bestFit="1" customWidth="1"/>
    <col min="785" max="785" width="14.85546875" style="4" bestFit="1" customWidth="1"/>
    <col min="786" max="786" width="14.28515625" style="4" customWidth="1"/>
    <col min="787" max="1024" width="9.140625" style="4"/>
    <col min="1025" max="1025" width="64.140625" style="4" customWidth="1"/>
    <col min="1026" max="1026" width="8.5703125" style="4" customWidth="1"/>
    <col min="1027" max="1027" width="13.7109375" style="4" customWidth="1"/>
    <col min="1028" max="1028" width="12.28515625" style="4" customWidth="1"/>
    <col min="1029" max="1029" width="12.7109375" style="4" customWidth="1"/>
    <col min="1030" max="1030" width="13.140625" style="4" customWidth="1"/>
    <col min="1031" max="1031" width="13.28515625" style="4" customWidth="1"/>
    <col min="1032" max="1032" width="13.85546875" style="4" customWidth="1"/>
    <col min="1033" max="1034" width="12.7109375" style="4" customWidth="1"/>
    <col min="1035" max="1037" width="10.7109375" style="4" bestFit="1" customWidth="1"/>
    <col min="1038" max="1038" width="12" style="4" customWidth="1"/>
    <col min="1039" max="1039" width="14.140625" style="4" customWidth="1"/>
    <col min="1040" max="1040" width="18.42578125" style="4" bestFit="1" customWidth="1"/>
    <col min="1041" max="1041" width="14.85546875" style="4" bestFit="1" customWidth="1"/>
    <col min="1042" max="1042" width="14.28515625" style="4" customWidth="1"/>
    <col min="1043" max="1280" width="9.140625" style="4"/>
    <col min="1281" max="1281" width="64.140625" style="4" customWidth="1"/>
    <col min="1282" max="1282" width="8.5703125" style="4" customWidth="1"/>
    <col min="1283" max="1283" width="13.7109375" style="4" customWidth="1"/>
    <col min="1284" max="1284" width="12.28515625" style="4" customWidth="1"/>
    <col min="1285" max="1285" width="12.7109375" style="4" customWidth="1"/>
    <col min="1286" max="1286" width="13.140625" style="4" customWidth="1"/>
    <col min="1287" max="1287" width="13.28515625" style="4" customWidth="1"/>
    <col min="1288" max="1288" width="13.85546875" style="4" customWidth="1"/>
    <col min="1289" max="1290" width="12.7109375" style="4" customWidth="1"/>
    <col min="1291" max="1293" width="10.7109375" style="4" bestFit="1" customWidth="1"/>
    <col min="1294" max="1294" width="12" style="4" customWidth="1"/>
    <col min="1295" max="1295" width="14.140625" style="4" customWidth="1"/>
    <col min="1296" max="1296" width="18.42578125" style="4" bestFit="1" customWidth="1"/>
    <col min="1297" max="1297" width="14.85546875" style="4" bestFit="1" customWidth="1"/>
    <col min="1298" max="1298" width="14.28515625" style="4" customWidth="1"/>
    <col min="1299" max="1536" width="9.140625" style="4"/>
    <col min="1537" max="1537" width="64.140625" style="4" customWidth="1"/>
    <col min="1538" max="1538" width="8.5703125" style="4" customWidth="1"/>
    <col min="1539" max="1539" width="13.7109375" style="4" customWidth="1"/>
    <col min="1540" max="1540" width="12.28515625" style="4" customWidth="1"/>
    <col min="1541" max="1541" width="12.7109375" style="4" customWidth="1"/>
    <col min="1542" max="1542" width="13.140625" style="4" customWidth="1"/>
    <col min="1543" max="1543" width="13.28515625" style="4" customWidth="1"/>
    <col min="1544" max="1544" width="13.85546875" style="4" customWidth="1"/>
    <col min="1545" max="1546" width="12.7109375" style="4" customWidth="1"/>
    <col min="1547" max="1549" width="10.7109375" style="4" bestFit="1" customWidth="1"/>
    <col min="1550" max="1550" width="12" style="4" customWidth="1"/>
    <col min="1551" max="1551" width="14.140625" style="4" customWidth="1"/>
    <col min="1552" max="1552" width="18.42578125" style="4" bestFit="1" customWidth="1"/>
    <col min="1553" max="1553" width="14.85546875" style="4" bestFit="1" customWidth="1"/>
    <col min="1554" max="1554" width="14.28515625" style="4" customWidth="1"/>
    <col min="1555" max="1792" width="9.140625" style="4"/>
    <col min="1793" max="1793" width="64.140625" style="4" customWidth="1"/>
    <col min="1794" max="1794" width="8.5703125" style="4" customWidth="1"/>
    <col min="1795" max="1795" width="13.7109375" style="4" customWidth="1"/>
    <col min="1796" max="1796" width="12.28515625" style="4" customWidth="1"/>
    <col min="1797" max="1797" width="12.7109375" style="4" customWidth="1"/>
    <col min="1798" max="1798" width="13.140625" style="4" customWidth="1"/>
    <col min="1799" max="1799" width="13.28515625" style="4" customWidth="1"/>
    <col min="1800" max="1800" width="13.85546875" style="4" customWidth="1"/>
    <col min="1801" max="1802" width="12.7109375" style="4" customWidth="1"/>
    <col min="1803" max="1805" width="10.7109375" style="4" bestFit="1" customWidth="1"/>
    <col min="1806" max="1806" width="12" style="4" customWidth="1"/>
    <col min="1807" max="1807" width="14.140625" style="4" customWidth="1"/>
    <col min="1808" max="1808" width="18.42578125" style="4" bestFit="1" customWidth="1"/>
    <col min="1809" max="1809" width="14.85546875" style="4" bestFit="1" customWidth="1"/>
    <col min="1810" max="1810" width="14.28515625" style="4" customWidth="1"/>
    <col min="1811" max="2048" width="9.140625" style="4"/>
    <col min="2049" max="2049" width="64.140625" style="4" customWidth="1"/>
    <col min="2050" max="2050" width="8.5703125" style="4" customWidth="1"/>
    <col min="2051" max="2051" width="13.7109375" style="4" customWidth="1"/>
    <col min="2052" max="2052" width="12.28515625" style="4" customWidth="1"/>
    <col min="2053" max="2053" width="12.7109375" style="4" customWidth="1"/>
    <col min="2054" max="2054" width="13.140625" style="4" customWidth="1"/>
    <col min="2055" max="2055" width="13.28515625" style="4" customWidth="1"/>
    <col min="2056" max="2056" width="13.85546875" style="4" customWidth="1"/>
    <col min="2057" max="2058" width="12.7109375" style="4" customWidth="1"/>
    <col min="2059" max="2061" width="10.7109375" style="4" bestFit="1" customWidth="1"/>
    <col min="2062" max="2062" width="12" style="4" customWidth="1"/>
    <col min="2063" max="2063" width="14.140625" style="4" customWidth="1"/>
    <col min="2064" max="2064" width="18.42578125" style="4" bestFit="1" customWidth="1"/>
    <col min="2065" max="2065" width="14.85546875" style="4" bestFit="1" customWidth="1"/>
    <col min="2066" max="2066" width="14.28515625" style="4" customWidth="1"/>
    <col min="2067" max="2304" width="9.140625" style="4"/>
    <col min="2305" max="2305" width="64.140625" style="4" customWidth="1"/>
    <col min="2306" max="2306" width="8.5703125" style="4" customWidth="1"/>
    <col min="2307" max="2307" width="13.7109375" style="4" customWidth="1"/>
    <col min="2308" max="2308" width="12.28515625" style="4" customWidth="1"/>
    <col min="2309" max="2309" width="12.7109375" style="4" customWidth="1"/>
    <col min="2310" max="2310" width="13.140625" style="4" customWidth="1"/>
    <col min="2311" max="2311" width="13.28515625" style="4" customWidth="1"/>
    <col min="2312" max="2312" width="13.85546875" style="4" customWidth="1"/>
    <col min="2313" max="2314" width="12.7109375" style="4" customWidth="1"/>
    <col min="2315" max="2317" width="10.7109375" style="4" bestFit="1" customWidth="1"/>
    <col min="2318" max="2318" width="12" style="4" customWidth="1"/>
    <col min="2319" max="2319" width="14.140625" style="4" customWidth="1"/>
    <col min="2320" max="2320" width="18.42578125" style="4" bestFit="1" customWidth="1"/>
    <col min="2321" max="2321" width="14.85546875" style="4" bestFit="1" customWidth="1"/>
    <col min="2322" max="2322" width="14.28515625" style="4" customWidth="1"/>
    <col min="2323" max="2560" width="9.140625" style="4"/>
    <col min="2561" max="2561" width="64.140625" style="4" customWidth="1"/>
    <col min="2562" max="2562" width="8.5703125" style="4" customWidth="1"/>
    <col min="2563" max="2563" width="13.7109375" style="4" customWidth="1"/>
    <col min="2564" max="2564" width="12.28515625" style="4" customWidth="1"/>
    <col min="2565" max="2565" width="12.7109375" style="4" customWidth="1"/>
    <col min="2566" max="2566" width="13.140625" style="4" customWidth="1"/>
    <col min="2567" max="2567" width="13.28515625" style="4" customWidth="1"/>
    <col min="2568" max="2568" width="13.85546875" style="4" customWidth="1"/>
    <col min="2569" max="2570" width="12.7109375" style="4" customWidth="1"/>
    <col min="2571" max="2573" width="10.7109375" style="4" bestFit="1" customWidth="1"/>
    <col min="2574" max="2574" width="12" style="4" customWidth="1"/>
    <col min="2575" max="2575" width="14.140625" style="4" customWidth="1"/>
    <col min="2576" max="2576" width="18.42578125" style="4" bestFit="1" customWidth="1"/>
    <col min="2577" max="2577" width="14.85546875" style="4" bestFit="1" customWidth="1"/>
    <col min="2578" max="2578" width="14.28515625" style="4" customWidth="1"/>
    <col min="2579" max="2816" width="9.140625" style="4"/>
    <col min="2817" max="2817" width="64.140625" style="4" customWidth="1"/>
    <col min="2818" max="2818" width="8.5703125" style="4" customWidth="1"/>
    <col min="2819" max="2819" width="13.7109375" style="4" customWidth="1"/>
    <col min="2820" max="2820" width="12.28515625" style="4" customWidth="1"/>
    <col min="2821" max="2821" width="12.7109375" style="4" customWidth="1"/>
    <col min="2822" max="2822" width="13.140625" style="4" customWidth="1"/>
    <col min="2823" max="2823" width="13.28515625" style="4" customWidth="1"/>
    <col min="2824" max="2824" width="13.85546875" style="4" customWidth="1"/>
    <col min="2825" max="2826" width="12.7109375" style="4" customWidth="1"/>
    <col min="2827" max="2829" width="10.7109375" style="4" bestFit="1" customWidth="1"/>
    <col min="2830" max="2830" width="12" style="4" customWidth="1"/>
    <col min="2831" max="2831" width="14.140625" style="4" customWidth="1"/>
    <col min="2832" max="2832" width="18.42578125" style="4" bestFit="1" customWidth="1"/>
    <col min="2833" max="2833" width="14.85546875" style="4" bestFit="1" customWidth="1"/>
    <col min="2834" max="2834" width="14.28515625" style="4" customWidth="1"/>
    <col min="2835" max="3072" width="9.140625" style="4"/>
    <col min="3073" max="3073" width="64.140625" style="4" customWidth="1"/>
    <col min="3074" max="3074" width="8.5703125" style="4" customWidth="1"/>
    <col min="3075" max="3075" width="13.7109375" style="4" customWidth="1"/>
    <col min="3076" max="3076" width="12.28515625" style="4" customWidth="1"/>
    <col min="3077" max="3077" width="12.7109375" style="4" customWidth="1"/>
    <col min="3078" max="3078" width="13.140625" style="4" customWidth="1"/>
    <col min="3079" max="3079" width="13.28515625" style="4" customWidth="1"/>
    <col min="3080" max="3080" width="13.85546875" style="4" customWidth="1"/>
    <col min="3081" max="3082" width="12.7109375" style="4" customWidth="1"/>
    <col min="3083" max="3085" width="10.7109375" style="4" bestFit="1" customWidth="1"/>
    <col min="3086" max="3086" width="12" style="4" customWidth="1"/>
    <col min="3087" max="3087" width="14.140625" style="4" customWidth="1"/>
    <col min="3088" max="3088" width="18.42578125" style="4" bestFit="1" customWidth="1"/>
    <col min="3089" max="3089" width="14.85546875" style="4" bestFit="1" customWidth="1"/>
    <col min="3090" max="3090" width="14.28515625" style="4" customWidth="1"/>
    <col min="3091" max="3328" width="9.140625" style="4"/>
    <col min="3329" max="3329" width="64.140625" style="4" customWidth="1"/>
    <col min="3330" max="3330" width="8.5703125" style="4" customWidth="1"/>
    <col min="3331" max="3331" width="13.7109375" style="4" customWidth="1"/>
    <col min="3332" max="3332" width="12.28515625" style="4" customWidth="1"/>
    <col min="3333" max="3333" width="12.7109375" style="4" customWidth="1"/>
    <col min="3334" max="3334" width="13.140625" style="4" customWidth="1"/>
    <col min="3335" max="3335" width="13.28515625" style="4" customWidth="1"/>
    <col min="3336" max="3336" width="13.85546875" style="4" customWidth="1"/>
    <col min="3337" max="3338" width="12.7109375" style="4" customWidth="1"/>
    <col min="3339" max="3341" width="10.7109375" style="4" bestFit="1" customWidth="1"/>
    <col min="3342" max="3342" width="12" style="4" customWidth="1"/>
    <col min="3343" max="3343" width="14.140625" style="4" customWidth="1"/>
    <col min="3344" max="3344" width="18.42578125" style="4" bestFit="1" customWidth="1"/>
    <col min="3345" max="3345" width="14.85546875" style="4" bestFit="1" customWidth="1"/>
    <col min="3346" max="3346" width="14.28515625" style="4" customWidth="1"/>
    <col min="3347" max="3584" width="9.140625" style="4"/>
    <col min="3585" max="3585" width="64.140625" style="4" customWidth="1"/>
    <col min="3586" max="3586" width="8.5703125" style="4" customWidth="1"/>
    <col min="3587" max="3587" width="13.7109375" style="4" customWidth="1"/>
    <col min="3588" max="3588" width="12.28515625" style="4" customWidth="1"/>
    <col min="3589" max="3589" width="12.7109375" style="4" customWidth="1"/>
    <col min="3590" max="3590" width="13.140625" style="4" customWidth="1"/>
    <col min="3591" max="3591" width="13.28515625" style="4" customWidth="1"/>
    <col min="3592" max="3592" width="13.85546875" style="4" customWidth="1"/>
    <col min="3593" max="3594" width="12.7109375" style="4" customWidth="1"/>
    <col min="3595" max="3597" width="10.7109375" style="4" bestFit="1" customWidth="1"/>
    <col min="3598" max="3598" width="12" style="4" customWidth="1"/>
    <col min="3599" max="3599" width="14.140625" style="4" customWidth="1"/>
    <col min="3600" max="3600" width="18.42578125" style="4" bestFit="1" customWidth="1"/>
    <col min="3601" max="3601" width="14.85546875" style="4" bestFit="1" customWidth="1"/>
    <col min="3602" max="3602" width="14.28515625" style="4" customWidth="1"/>
    <col min="3603" max="3840" width="9.140625" style="4"/>
    <col min="3841" max="3841" width="64.140625" style="4" customWidth="1"/>
    <col min="3842" max="3842" width="8.5703125" style="4" customWidth="1"/>
    <col min="3843" max="3843" width="13.7109375" style="4" customWidth="1"/>
    <col min="3844" max="3844" width="12.28515625" style="4" customWidth="1"/>
    <col min="3845" max="3845" width="12.7109375" style="4" customWidth="1"/>
    <col min="3846" max="3846" width="13.140625" style="4" customWidth="1"/>
    <col min="3847" max="3847" width="13.28515625" style="4" customWidth="1"/>
    <col min="3848" max="3848" width="13.85546875" style="4" customWidth="1"/>
    <col min="3849" max="3850" width="12.7109375" style="4" customWidth="1"/>
    <col min="3851" max="3853" width="10.7109375" style="4" bestFit="1" customWidth="1"/>
    <col min="3854" max="3854" width="12" style="4" customWidth="1"/>
    <col min="3855" max="3855" width="14.140625" style="4" customWidth="1"/>
    <col min="3856" max="3856" width="18.42578125" style="4" bestFit="1" customWidth="1"/>
    <col min="3857" max="3857" width="14.85546875" style="4" bestFit="1" customWidth="1"/>
    <col min="3858" max="3858" width="14.28515625" style="4" customWidth="1"/>
    <col min="3859" max="4096" width="9.140625" style="4"/>
    <col min="4097" max="4097" width="64.140625" style="4" customWidth="1"/>
    <col min="4098" max="4098" width="8.5703125" style="4" customWidth="1"/>
    <col min="4099" max="4099" width="13.7109375" style="4" customWidth="1"/>
    <col min="4100" max="4100" width="12.28515625" style="4" customWidth="1"/>
    <col min="4101" max="4101" width="12.7109375" style="4" customWidth="1"/>
    <col min="4102" max="4102" width="13.140625" style="4" customWidth="1"/>
    <col min="4103" max="4103" width="13.28515625" style="4" customWidth="1"/>
    <col min="4104" max="4104" width="13.85546875" style="4" customWidth="1"/>
    <col min="4105" max="4106" width="12.7109375" style="4" customWidth="1"/>
    <col min="4107" max="4109" width="10.7109375" style="4" bestFit="1" customWidth="1"/>
    <col min="4110" max="4110" width="12" style="4" customWidth="1"/>
    <col min="4111" max="4111" width="14.140625" style="4" customWidth="1"/>
    <col min="4112" max="4112" width="18.42578125" style="4" bestFit="1" customWidth="1"/>
    <col min="4113" max="4113" width="14.85546875" style="4" bestFit="1" customWidth="1"/>
    <col min="4114" max="4114" width="14.28515625" style="4" customWidth="1"/>
    <col min="4115" max="4352" width="9.140625" style="4"/>
    <col min="4353" max="4353" width="64.140625" style="4" customWidth="1"/>
    <col min="4354" max="4354" width="8.5703125" style="4" customWidth="1"/>
    <col min="4355" max="4355" width="13.7109375" style="4" customWidth="1"/>
    <col min="4356" max="4356" width="12.28515625" style="4" customWidth="1"/>
    <col min="4357" max="4357" width="12.7109375" style="4" customWidth="1"/>
    <col min="4358" max="4358" width="13.140625" style="4" customWidth="1"/>
    <col min="4359" max="4359" width="13.28515625" style="4" customWidth="1"/>
    <col min="4360" max="4360" width="13.85546875" style="4" customWidth="1"/>
    <col min="4361" max="4362" width="12.7109375" style="4" customWidth="1"/>
    <col min="4363" max="4365" width="10.7109375" style="4" bestFit="1" customWidth="1"/>
    <col min="4366" max="4366" width="12" style="4" customWidth="1"/>
    <col min="4367" max="4367" width="14.140625" style="4" customWidth="1"/>
    <col min="4368" max="4368" width="18.42578125" style="4" bestFit="1" customWidth="1"/>
    <col min="4369" max="4369" width="14.85546875" style="4" bestFit="1" customWidth="1"/>
    <col min="4370" max="4370" width="14.28515625" style="4" customWidth="1"/>
    <col min="4371" max="4608" width="9.140625" style="4"/>
    <col min="4609" max="4609" width="64.140625" style="4" customWidth="1"/>
    <col min="4610" max="4610" width="8.5703125" style="4" customWidth="1"/>
    <col min="4611" max="4611" width="13.7109375" style="4" customWidth="1"/>
    <col min="4612" max="4612" width="12.28515625" style="4" customWidth="1"/>
    <col min="4613" max="4613" width="12.7109375" style="4" customWidth="1"/>
    <col min="4614" max="4614" width="13.140625" style="4" customWidth="1"/>
    <col min="4615" max="4615" width="13.28515625" style="4" customWidth="1"/>
    <col min="4616" max="4616" width="13.85546875" style="4" customWidth="1"/>
    <col min="4617" max="4618" width="12.7109375" style="4" customWidth="1"/>
    <col min="4619" max="4621" width="10.7109375" style="4" bestFit="1" customWidth="1"/>
    <col min="4622" max="4622" width="12" style="4" customWidth="1"/>
    <col min="4623" max="4623" width="14.140625" style="4" customWidth="1"/>
    <col min="4624" max="4624" width="18.42578125" style="4" bestFit="1" customWidth="1"/>
    <col min="4625" max="4625" width="14.85546875" style="4" bestFit="1" customWidth="1"/>
    <col min="4626" max="4626" width="14.28515625" style="4" customWidth="1"/>
    <col min="4627" max="4864" width="9.140625" style="4"/>
    <col min="4865" max="4865" width="64.140625" style="4" customWidth="1"/>
    <col min="4866" max="4866" width="8.5703125" style="4" customWidth="1"/>
    <col min="4867" max="4867" width="13.7109375" style="4" customWidth="1"/>
    <col min="4868" max="4868" width="12.28515625" style="4" customWidth="1"/>
    <col min="4869" max="4869" width="12.7109375" style="4" customWidth="1"/>
    <col min="4870" max="4870" width="13.140625" style="4" customWidth="1"/>
    <col min="4871" max="4871" width="13.28515625" style="4" customWidth="1"/>
    <col min="4872" max="4872" width="13.85546875" style="4" customWidth="1"/>
    <col min="4873" max="4874" width="12.7109375" style="4" customWidth="1"/>
    <col min="4875" max="4877" width="10.7109375" style="4" bestFit="1" customWidth="1"/>
    <col min="4878" max="4878" width="12" style="4" customWidth="1"/>
    <col min="4879" max="4879" width="14.140625" style="4" customWidth="1"/>
    <col min="4880" max="4880" width="18.42578125" style="4" bestFit="1" customWidth="1"/>
    <col min="4881" max="4881" width="14.85546875" style="4" bestFit="1" customWidth="1"/>
    <col min="4882" max="4882" width="14.28515625" style="4" customWidth="1"/>
    <col min="4883" max="5120" width="9.140625" style="4"/>
    <col min="5121" max="5121" width="64.140625" style="4" customWidth="1"/>
    <col min="5122" max="5122" width="8.5703125" style="4" customWidth="1"/>
    <col min="5123" max="5123" width="13.7109375" style="4" customWidth="1"/>
    <col min="5124" max="5124" width="12.28515625" style="4" customWidth="1"/>
    <col min="5125" max="5125" width="12.7109375" style="4" customWidth="1"/>
    <col min="5126" max="5126" width="13.140625" style="4" customWidth="1"/>
    <col min="5127" max="5127" width="13.28515625" style="4" customWidth="1"/>
    <col min="5128" max="5128" width="13.85546875" style="4" customWidth="1"/>
    <col min="5129" max="5130" width="12.7109375" style="4" customWidth="1"/>
    <col min="5131" max="5133" width="10.7109375" style="4" bestFit="1" customWidth="1"/>
    <col min="5134" max="5134" width="12" style="4" customWidth="1"/>
    <col min="5135" max="5135" width="14.140625" style="4" customWidth="1"/>
    <col min="5136" max="5136" width="18.42578125" style="4" bestFit="1" customWidth="1"/>
    <col min="5137" max="5137" width="14.85546875" style="4" bestFit="1" customWidth="1"/>
    <col min="5138" max="5138" width="14.28515625" style="4" customWidth="1"/>
    <col min="5139" max="5376" width="9.140625" style="4"/>
    <col min="5377" max="5377" width="64.140625" style="4" customWidth="1"/>
    <col min="5378" max="5378" width="8.5703125" style="4" customWidth="1"/>
    <col min="5379" max="5379" width="13.7109375" style="4" customWidth="1"/>
    <col min="5380" max="5380" width="12.28515625" style="4" customWidth="1"/>
    <col min="5381" max="5381" width="12.7109375" style="4" customWidth="1"/>
    <col min="5382" max="5382" width="13.140625" style="4" customWidth="1"/>
    <col min="5383" max="5383" width="13.28515625" style="4" customWidth="1"/>
    <col min="5384" max="5384" width="13.85546875" style="4" customWidth="1"/>
    <col min="5385" max="5386" width="12.7109375" style="4" customWidth="1"/>
    <col min="5387" max="5389" width="10.7109375" style="4" bestFit="1" customWidth="1"/>
    <col min="5390" max="5390" width="12" style="4" customWidth="1"/>
    <col min="5391" max="5391" width="14.140625" style="4" customWidth="1"/>
    <col min="5392" max="5392" width="18.42578125" style="4" bestFit="1" customWidth="1"/>
    <col min="5393" max="5393" width="14.85546875" style="4" bestFit="1" customWidth="1"/>
    <col min="5394" max="5394" width="14.28515625" style="4" customWidth="1"/>
    <col min="5395" max="5632" width="9.140625" style="4"/>
    <col min="5633" max="5633" width="64.140625" style="4" customWidth="1"/>
    <col min="5634" max="5634" width="8.5703125" style="4" customWidth="1"/>
    <col min="5635" max="5635" width="13.7109375" style="4" customWidth="1"/>
    <col min="5636" max="5636" width="12.28515625" style="4" customWidth="1"/>
    <col min="5637" max="5637" width="12.7109375" style="4" customWidth="1"/>
    <col min="5638" max="5638" width="13.140625" style="4" customWidth="1"/>
    <col min="5639" max="5639" width="13.28515625" style="4" customWidth="1"/>
    <col min="5640" max="5640" width="13.85546875" style="4" customWidth="1"/>
    <col min="5641" max="5642" width="12.7109375" style="4" customWidth="1"/>
    <col min="5643" max="5645" width="10.7109375" style="4" bestFit="1" customWidth="1"/>
    <col min="5646" max="5646" width="12" style="4" customWidth="1"/>
    <col min="5647" max="5647" width="14.140625" style="4" customWidth="1"/>
    <col min="5648" max="5648" width="18.42578125" style="4" bestFit="1" customWidth="1"/>
    <col min="5649" max="5649" width="14.85546875" style="4" bestFit="1" customWidth="1"/>
    <col min="5650" max="5650" width="14.28515625" style="4" customWidth="1"/>
    <col min="5651" max="5888" width="9.140625" style="4"/>
    <col min="5889" max="5889" width="64.140625" style="4" customWidth="1"/>
    <col min="5890" max="5890" width="8.5703125" style="4" customWidth="1"/>
    <col min="5891" max="5891" width="13.7109375" style="4" customWidth="1"/>
    <col min="5892" max="5892" width="12.28515625" style="4" customWidth="1"/>
    <col min="5893" max="5893" width="12.7109375" style="4" customWidth="1"/>
    <col min="5894" max="5894" width="13.140625" style="4" customWidth="1"/>
    <col min="5895" max="5895" width="13.28515625" style="4" customWidth="1"/>
    <col min="5896" max="5896" width="13.85546875" style="4" customWidth="1"/>
    <col min="5897" max="5898" width="12.7109375" style="4" customWidth="1"/>
    <col min="5899" max="5901" width="10.7109375" style="4" bestFit="1" customWidth="1"/>
    <col min="5902" max="5902" width="12" style="4" customWidth="1"/>
    <col min="5903" max="5903" width="14.140625" style="4" customWidth="1"/>
    <col min="5904" max="5904" width="18.42578125" style="4" bestFit="1" customWidth="1"/>
    <col min="5905" max="5905" width="14.85546875" style="4" bestFit="1" customWidth="1"/>
    <col min="5906" max="5906" width="14.28515625" style="4" customWidth="1"/>
    <col min="5907" max="6144" width="9.140625" style="4"/>
    <col min="6145" max="6145" width="64.140625" style="4" customWidth="1"/>
    <col min="6146" max="6146" width="8.5703125" style="4" customWidth="1"/>
    <col min="6147" max="6147" width="13.7109375" style="4" customWidth="1"/>
    <col min="6148" max="6148" width="12.28515625" style="4" customWidth="1"/>
    <col min="6149" max="6149" width="12.7109375" style="4" customWidth="1"/>
    <col min="6150" max="6150" width="13.140625" style="4" customWidth="1"/>
    <col min="6151" max="6151" width="13.28515625" style="4" customWidth="1"/>
    <col min="6152" max="6152" width="13.85546875" style="4" customWidth="1"/>
    <col min="6153" max="6154" width="12.7109375" style="4" customWidth="1"/>
    <col min="6155" max="6157" width="10.7109375" style="4" bestFit="1" customWidth="1"/>
    <col min="6158" max="6158" width="12" style="4" customWidth="1"/>
    <col min="6159" max="6159" width="14.140625" style="4" customWidth="1"/>
    <col min="6160" max="6160" width="18.42578125" style="4" bestFit="1" customWidth="1"/>
    <col min="6161" max="6161" width="14.85546875" style="4" bestFit="1" customWidth="1"/>
    <col min="6162" max="6162" width="14.28515625" style="4" customWidth="1"/>
    <col min="6163" max="6400" width="9.140625" style="4"/>
    <col min="6401" max="6401" width="64.140625" style="4" customWidth="1"/>
    <col min="6402" max="6402" width="8.5703125" style="4" customWidth="1"/>
    <col min="6403" max="6403" width="13.7109375" style="4" customWidth="1"/>
    <col min="6404" max="6404" width="12.28515625" style="4" customWidth="1"/>
    <col min="6405" max="6405" width="12.7109375" style="4" customWidth="1"/>
    <col min="6406" max="6406" width="13.140625" style="4" customWidth="1"/>
    <col min="6407" max="6407" width="13.28515625" style="4" customWidth="1"/>
    <col min="6408" max="6408" width="13.85546875" style="4" customWidth="1"/>
    <col min="6409" max="6410" width="12.7109375" style="4" customWidth="1"/>
    <col min="6411" max="6413" width="10.7109375" style="4" bestFit="1" customWidth="1"/>
    <col min="6414" max="6414" width="12" style="4" customWidth="1"/>
    <col min="6415" max="6415" width="14.140625" style="4" customWidth="1"/>
    <col min="6416" max="6416" width="18.42578125" style="4" bestFit="1" customWidth="1"/>
    <col min="6417" max="6417" width="14.85546875" style="4" bestFit="1" customWidth="1"/>
    <col min="6418" max="6418" width="14.28515625" style="4" customWidth="1"/>
    <col min="6419" max="6656" width="9.140625" style="4"/>
    <col min="6657" max="6657" width="64.140625" style="4" customWidth="1"/>
    <col min="6658" max="6658" width="8.5703125" style="4" customWidth="1"/>
    <col min="6659" max="6659" width="13.7109375" style="4" customWidth="1"/>
    <col min="6660" max="6660" width="12.28515625" style="4" customWidth="1"/>
    <col min="6661" max="6661" width="12.7109375" style="4" customWidth="1"/>
    <col min="6662" max="6662" width="13.140625" style="4" customWidth="1"/>
    <col min="6663" max="6663" width="13.28515625" style="4" customWidth="1"/>
    <col min="6664" max="6664" width="13.85546875" style="4" customWidth="1"/>
    <col min="6665" max="6666" width="12.7109375" style="4" customWidth="1"/>
    <col min="6667" max="6669" width="10.7109375" style="4" bestFit="1" customWidth="1"/>
    <col min="6670" max="6670" width="12" style="4" customWidth="1"/>
    <col min="6671" max="6671" width="14.140625" style="4" customWidth="1"/>
    <col min="6672" max="6672" width="18.42578125" style="4" bestFit="1" customWidth="1"/>
    <col min="6673" max="6673" width="14.85546875" style="4" bestFit="1" customWidth="1"/>
    <col min="6674" max="6674" width="14.28515625" style="4" customWidth="1"/>
    <col min="6675" max="6912" width="9.140625" style="4"/>
    <col min="6913" max="6913" width="64.140625" style="4" customWidth="1"/>
    <col min="6914" max="6914" width="8.5703125" style="4" customWidth="1"/>
    <col min="6915" max="6915" width="13.7109375" style="4" customWidth="1"/>
    <col min="6916" max="6916" width="12.28515625" style="4" customWidth="1"/>
    <col min="6917" max="6917" width="12.7109375" style="4" customWidth="1"/>
    <col min="6918" max="6918" width="13.140625" style="4" customWidth="1"/>
    <col min="6919" max="6919" width="13.28515625" style="4" customWidth="1"/>
    <col min="6920" max="6920" width="13.85546875" style="4" customWidth="1"/>
    <col min="6921" max="6922" width="12.7109375" style="4" customWidth="1"/>
    <col min="6923" max="6925" width="10.7109375" style="4" bestFit="1" customWidth="1"/>
    <col min="6926" max="6926" width="12" style="4" customWidth="1"/>
    <col min="6927" max="6927" width="14.140625" style="4" customWidth="1"/>
    <col min="6928" max="6928" width="18.42578125" style="4" bestFit="1" customWidth="1"/>
    <col min="6929" max="6929" width="14.85546875" style="4" bestFit="1" customWidth="1"/>
    <col min="6930" max="6930" width="14.28515625" style="4" customWidth="1"/>
    <col min="6931" max="7168" width="9.140625" style="4"/>
    <col min="7169" max="7169" width="64.140625" style="4" customWidth="1"/>
    <col min="7170" max="7170" width="8.5703125" style="4" customWidth="1"/>
    <col min="7171" max="7171" width="13.7109375" style="4" customWidth="1"/>
    <col min="7172" max="7172" width="12.28515625" style="4" customWidth="1"/>
    <col min="7173" max="7173" width="12.7109375" style="4" customWidth="1"/>
    <col min="7174" max="7174" width="13.140625" style="4" customWidth="1"/>
    <col min="7175" max="7175" width="13.28515625" style="4" customWidth="1"/>
    <col min="7176" max="7176" width="13.85546875" style="4" customWidth="1"/>
    <col min="7177" max="7178" width="12.7109375" style="4" customWidth="1"/>
    <col min="7179" max="7181" width="10.7109375" style="4" bestFit="1" customWidth="1"/>
    <col min="7182" max="7182" width="12" style="4" customWidth="1"/>
    <col min="7183" max="7183" width="14.140625" style="4" customWidth="1"/>
    <col min="7184" max="7184" width="18.42578125" style="4" bestFit="1" customWidth="1"/>
    <col min="7185" max="7185" width="14.85546875" style="4" bestFit="1" customWidth="1"/>
    <col min="7186" max="7186" width="14.28515625" style="4" customWidth="1"/>
    <col min="7187" max="7424" width="9.140625" style="4"/>
    <col min="7425" max="7425" width="64.140625" style="4" customWidth="1"/>
    <col min="7426" max="7426" width="8.5703125" style="4" customWidth="1"/>
    <col min="7427" max="7427" width="13.7109375" style="4" customWidth="1"/>
    <col min="7428" max="7428" width="12.28515625" style="4" customWidth="1"/>
    <col min="7429" max="7429" width="12.7109375" style="4" customWidth="1"/>
    <col min="7430" max="7430" width="13.140625" style="4" customWidth="1"/>
    <col min="7431" max="7431" width="13.28515625" style="4" customWidth="1"/>
    <col min="7432" max="7432" width="13.85546875" style="4" customWidth="1"/>
    <col min="7433" max="7434" width="12.7109375" style="4" customWidth="1"/>
    <col min="7435" max="7437" width="10.7109375" style="4" bestFit="1" customWidth="1"/>
    <col min="7438" max="7438" width="12" style="4" customWidth="1"/>
    <col min="7439" max="7439" width="14.140625" style="4" customWidth="1"/>
    <col min="7440" max="7440" width="18.42578125" style="4" bestFit="1" customWidth="1"/>
    <col min="7441" max="7441" width="14.85546875" style="4" bestFit="1" customWidth="1"/>
    <col min="7442" max="7442" width="14.28515625" style="4" customWidth="1"/>
    <col min="7443" max="7680" width="9.140625" style="4"/>
    <col min="7681" max="7681" width="64.140625" style="4" customWidth="1"/>
    <col min="7682" max="7682" width="8.5703125" style="4" customWidth="1"/>
    <col min="7683" max="7683" width="13.7109375" style="4" customWidth="1"/>
    <col min="7684" max="7684" width="12.28515625" style="4" customWidth="1"/>
    <col min="7685" max="7685" width="12.7109375" style="4" customWidth="1"/>
    <col min="7686" max="7686" width="13.140625" style="4" customWidth="1"/>
    <col min="7687" max="7687" width="13.28515625" style="4" customWidth="1"/>
    <col min="7688" max="7688" width="13.85546875" style="4" customWidth="1"/>
    <col min="7689" max="7690" width="12.7109375" style="4" customWidth="1"/>
    <col min="7691" max="7693" width="10.7109375" style="4" bestFit="1" customWidth="1"/>
    <col min="7694" max="7694" width="12" style="4" customWidth="1"/>
    <col min="7695" max="7695" width="14.140625" style="4" customWidth="1"/>
    <col min="7696" max="7696" width="18.42578125" style="4" bestFit="1" customWidth="1"/>
    <col min="7697" max="7697" width="14.85546875" style="4" bestFit="1" customWidth="1"/>
    <col min="7698" max="7698" width="14.28515625" style="4" customWidth="1"/>
    <col min="7699" max="7936" width="9.140625" style="4"/>
    <col min="7937" max="7937" width="64.140625" style="4" customWidth="1"/>
    <col min="7938" max="7938" width="8.5703125" style="4" customWidth="1"/>
    <col min="7939" max="7939" width="13.7109375" style="4" customWidth="1"/>
    <col min="7940" max="7940" width="12.28515625" style="4" customWidth="1"/>
    <col min="7941" max="7941" width="12.7109375" style="4" customWidth="1"/>
    <col min="7942" max="7942" width="13.140625" style="4" customWidth="1"/>
    <col min="7943" max="7943" width="13.28515625" style="4" customWidth="1"/>
    <col min="7944" max="7944" width="13.85546875" style="4" customWidth="1"/>
    <col min="7945" max="7946" width="12.7109375" style="4" customWidth="1"/>
    <col min="7947" max="7949" width="10.7109375" style="4" bestFit="1" customWidth="1"/>
    <col min="7950" max="7950" width="12" style="4" customWidth="1"/>
    <col min="7951" max="7951" width="14.140625" style="4" customWidth="1"/>
    <col min="7952" max="7952" width="18.42578125" style="4" bestFit="1" customWidth="1"/>
    <col min="7953" max="7953" width="14.85546875" style="4" bestFit="1" customWidth="1"/>
    <col min="7954" max="7954" width="14.28515625" style="4" customWidth="1"/>
    <col min="7955" max="8192" width="9.140625" style="4"/>
    <col min="8193" max="8193" width="64.140625" style="4" customWidth="1"/>
    <col min="8194" max="8194" width="8.5703125" style="4" customWidth="1"/>
    <col min="8195" max="8195" width="13.7109375" style="4" customWidth="1"/>
    <col min="8196" max="8196" width="12.28515625" style="4" customWidth="1"/>
    <col min="8197" max="8197" width="12.7109375" style="4" customWidth="1"/>
    <col min="8198" max="8198" width="13.140625" style="4" customWidth="1"/>
    <col min="8199" max="8199" width="13.28515625" style="4" customWidth="1"/>
    <col min="8200" max="8200" width="13.85546875" style="4" customWidth="1"/>
    <col min="8201" max="8202" width="12.7109375" style="4" customWidth="1"/>
    <col min="8203" max="8205" width="10.7109375" style="4" bestFit="1" customWidth="1"/>
    <col min="8206" max="8206" width="12" style="4" customWidth="1"/>
    <col min="8207" max="8207" width="14.140625" style="4" customWidth="1"/>
    <col min="8208" max="8208" width="18.42578125" style="4" bestFit="1" customWidth="1"/>
    <col min="8209" max="8209" width="14.85546875" style="4" bestFit="1" customWidth="1"/>
    <col min="8210" max="8210" width="14.28515625" style="4" customWidth="1"/>
    <col min="8211" max="8448" width="9.140625" style="4"/>
    <col min="8449" max="8449" width="64.140625" style="4" customWidth="1"/>
    <col min="8450" max="8450" width="8.5703125" style="4" customWidth="1"/>
    <col min="8451" max="8451" width="13.7109375" style="4" customWidth="1"/>
    <col min="8452" max="8452" width="12.28515625" style="4" customWidth="1"/>
    <col min="8453" max="8453" width="12.7109375" style="4" customWidth="1"/>
    <col min="8454" max="8454" width="13.140625" style="4" customWidth="1"/>
    <col min="8455" max="8455" width="13.28515625" style="4" customWidth="1"/>
    <col min="8456" max="8456" width="13.85546875" style="4" customWidth="1"/>
    <col min="8457" max="8458" width="12.7109375" style="4" customWidth="1"/>
    <col min="8459" max="8461" width="10.7109375" style="4" bestFit="1" customWidth="1"/>
    <col min="8462" max="8462" width="12" style="4" customWidth="1"/>
    <col min="8463" max="8463" width="14.140625" style="4" customWidth="1"/>
    <col min="8464" max="8464" width="18.42578125" style="4" bestFit="1" customWidth="1"/>
    <col min="8465" max="8465" width="14.85546875" style="4" bestFit="1" customWidth="1"/>
    <col min="8466" max="8466" width="14.28515625" style="4" customWidth="1"/>
    <col min="8467" max="8704" width="9.140625" style="4"/>
    <col min="8705" max="8705" width="64.140625" style="4" customWidth="1"/>
    <col min="8706" max="8706" width="8.5703125" style="4" customWidth="1"/>
    <col min="8707" max="8707" width="13.7109375" style="4" customWidth="1"/>
    <col min="8708" max="8708" width="12.28515625" style="4" customWidth="1"/>
    <col min="8709" max="8709" width="12.7109375" style="4" customWidth="1"/>
    <col min="8710" max="8710" width="13.140625" style="4" customWidth="1"/>
    <col min="8711" max="8711" width="13.28515625" style="4" customWidth="1"/>
    <col min="8712" max="8712" width="13.85546875" style="4" customWidth="1"/>
    <col min="8713" max="8714" width="12.7109375" style="4" customWidth="1"/>
    <col min="8715" max="8717" width="10.7109375" style="4" bestFit="1" customWidth="1"/>
    <col min="8718" max="8718" width="12" style="4" customWidth="1"/>
    <col min="8719" max="8719" width="14.140625" style="4" customWidth="1"/>
    <col min="8720" max="8720" width="18.42578125" style="4" bestFit="1" customWidth="1"/>
    <col min="8721" max="8721" width="14.85546875" style="4" bestFit="1" customWidth="1"/>
    <col min="8722" max="8722" width="14.28515625" style="4" customWidth="1"/>
    <col min="8723" max="8960" width="9.140625" style="4"/>
    <col min="8961" max="8961" width="64.140625" style="4" customWidth="1"/>
    <col min="8962" max="8962" width="8.5703125" style="4" customWidth="1"/>
    <col min="8963" max="8963" width="13.7109375" style="4" customWidth="1"/>
    <col min="8964" max="8964" width="12.28515625" style="4" customWidth="1"/>
    <col min="8965" max="8965" width="12.7109375" style="4" customWidth="1"/>
    <col min="8966" max="8966" width="13.140625" style="4" customWidth="1"/>
    <col min="8967" max="8967" width="13.28515625" style="4" customWidth="1"/>
    <col min="8968" max="8968" width="13.85546875" style="4" customWidth="1"/>
    <col min="8969" max="8970" width="12.7109375" style="4" customWidth="1"/>
    <col min="8971" max="8973" width="10.7109375" style="4" bestFit="1" customWidth="1"/>
    <col min="8974" max="8974" width="12" style="4" customWidth="1"/>
    <col min="8975" max="8975" width="14.140625" style="4" customWidth="1"/>
    <col min="8976" max="8976" width="18.42578125" style="4" bestFit="1" customWidth="1"/>
    <col min="8977" max="8977" width="14.85546875" style="4" bestFit="1" customWidth="1"/>
    <col min="8978" max="8978" width="14.28515625" style="4" customWidth="1"/>
    <col min="8979" max="9216" width="9.140625" style="4"/>
    <col min="9217" max="9217" width="64.140625" style="4" customWidth="1"/>
    <col min="9218" max="9218" width="8.5703125" style="4" customWidth="1"/>
    <col min="9219" max="9219" width="13.7109375" style="4" customWidth="1"/>
    <col min="9220" max="9220" width="12.28515625" style="4" customWidth="1"/>
    <col min="9221" max="9221" width="12.7109375" style="4" customWidth="1"/>
    <col min="9222" max="9222" width="13.140625" style="4" customWidth="1"/>
    <col min="9223" max="9223" width="13.28515625" style="4" customWidth="1"/>
    <col min="9224" max="9224" width="13.85546875" style="4" customWidth="1"/>
    <col min="9225" max="9226" width="12.7109375" style="4" customWidth="1"/>
    <col min="9227" max="9229" width="10.7109375" style="4" bestFit="1" customWidth="1"/>
    <col min="9230" max="9230" width="12" style="4" customWidth="1"/>
    <col min="9231" max="9231" width="14.140625" style="4" customWidth="1"/>
    <col min="9232" max="9232" width="18.42578125" style="4" bestFit="1" customWidth="1"/>
    <col min="9233" max="9233" width="14.85546875" style="4" bestFit="1" customWidth="1"/>
    <col min="9234" max="9234" width="14.28515625" style="4" customWidth="1"/>
    <col min="9235" max="9472" width="9.140625" style="4"/>
    <col min="9473" max="9473" width="64.140625" style="4" customWidth="1"/>
    <col min="9474" max="9474" width="8.5703125" style="4" customWidth="1"/>
    <col min="9475" max="9475" width="13.7109375" style="4" customWidth="1"/>
    <col min="9476" max="9476" width="12.28515625" style="4" customWidth="1"/>
    <col min="9477" max="9477" width="12.7109375" style="4" customWidth="1"/>
    <col min="9478" max="9478" width="13.140625" style="4" customWidth="1"/>
    <col min="9479" max="9479" width="13.28515625" style="4" customWidth="1"/>
    <col min="9480" max="9480" width="13.85546875" style="4" customWidth="1"/>
    <col min="9481" max="9482" width="12.7109375" style="4" customWidth="1"/>
    <col min="9483" max="9485" width="10.7109375" style="4" bestFit="1" customWidth="1"/>
    <col min="9486" max="9486" width="12" style="4" customWidth="1"/>
    <col min="9487" max="9487" width="14.140625" style="4" customWidth="1"/>
    <col min="9488" max="9488" width="18.42578125" style="4" bestFit="1" customWidth="1"/>
    <col min="9489" max="9489" width="14.85546875" style="4" bestFit="1" customWidth="1"/>
    <col min="9490" max="9490" width="14.28515625" style="4" customWidth="1"/>
    <col min="9491" max="9728" width="9.140625" style="4"/>
    <col min="9729" max="9729" width="64.140625" style="4" customWidth="1"/>
    <col min="9730" max="9730" width="8.5703125" style="4" customWidth="1"/>
    <col min="9731" max="9731" width="13.7109375" style="4" customWidth="1"/>
    <col min="9732" max="9732" width="12.28515625" style="4" customWidth="1"/>
    <col min="9733" max="9733" width="12.7109375" style="4" customWidth="1"/>
    <col min="9734" max="9734" width="13.140625" style="4" customWidth="1"/>
    <col min="9735" max="9735" width="13.28515625" style="4" customWidth="1"/>
    <col min="9736" max="9736" width="13.85546875" style="4" customWidth="1"/>
    <col min="9737" max="9738" width="12.7109375" style="4" customWidth="1"/>
    <col min="9739" max="9741" width="10.7109375" style="4" bestFit="1" customWidth="1"/>
    <col min="9742" max="9742" width="12" style="4" customWidth="1"/>
    <col min="9743" max="9743" width="14.140625" style="4" customWidth="1"/>
    <col min="9744" max="9744" width="18.42578125" style="4" bestFit="1" customWidth="1"/>
    <col min="9745" max="9745" width="14.85546875" style="4" bestFit="1" customWidth="1"/>
    <col min="9746" max="9746" width="14.28515625" style="4" customWidth="1"/>
    <col min="9747" max="9984" width="9.140625" style="4"/>
    <col min="9985" max="9985" width="64.140625" style="4" customWidth="1"/>
    <col min="9986" max="9986" width="8.5703125" style="4" customWidth="1"/>
    <col min="9987" max="9987" width="13.7109375" style="4" customWidth="1"/>
    <col min="9988" max="9988" width="12.28515625" style="4" customWidth="1"/>
    <col min="9989" max="9989" width="12.7109375" style="4" customWidth="1"/>
    <col min="9990" max="9990" width="13.140625" style="4" customWidth="1"/>
    <col min="9991" max="9991" width="13.28515625" style="4" customWidth="1"/>
    <col min="9992" max="9992" width="13.85546875" style="4" customWidth="1"/>
    <col min="9993" max="9994" width="12.7109375" style="4" customWidth="1"/>
    <col min="9995" max="9997" width="10.7109375" style="4" bestFit="1" customWidth="1"/>
    <col min="9998" max="9998" width="12" style="4" customWidth="1"/>
    <col min="9999" max="9999" width="14.140625" style="4" customWidth="1"/>
    <col min="10000" max="10000" width="18.42578125" style="4" bestFit="1" customWidth="1"/>
    <col min="10001" max="10001" width="14.85546875" style="4" bestFit="1" customWidth="1"/>
    <col min="10002" max="10002" width="14.28515625" style="4" customWidth="1"/>
    <col min="10003" max="10240" width="9.140625" style="4"/>
    <col min="10241" max="10241" width="64.140625" style="4" customWidth="1"/>
    <col min="10242" max="10242" width="8.5703125" style="4" customWidth="1"/>
    <col min="10243" max="10243" width="13.7109375" style="4" customWidth="1"/>
    <col min="10244" max="10244" width="12.28515625" style="4" customWidth="1"/>
    <col min="10245" max="10245" width="12.7109375" style="4" customWidth="1"/>
    <col min="10246" max="10246" width="13.140625" style="4" customWidth="1"/>
    <col min="10247" max="10247" width="13.28515625" style="4" customWidth="1"/>
    <col min="10248" max="10248" width="13.85546875" style="4" customWidth="1"/>
    <col min="10249" max="10250" width="12.7109375" style="4" customWidth="1"/>
    <col min="10251" max="10253" width="10.7109375" style="4" bestFit="1" customWidth="1"/>
    <col min="10254" max="10254" width="12" style="4" customWidth="1"/>
    <col min="10255" max="10255" width="14.140625" style="4" customWidth="1"/>
    <col min="10256" max="10256" width="18.42578125" style="4" bestFit="1" customWidth="1"/>
    <col min="10257" max="10257" width="14.85546875" style="4" bestFit="1" customWidth="1"/>
    <col min="10258" max="10258" width="14.28515625" style="4" customWidth="1"/>
    <col min="10259" max="10496" width="9.140625" style="4"/>
    <col min="10497" max="10497" width="64.140625" style="4" customWidth="1"/>
    <col min="10498" max="10498" width="8.5703125" style="4" customWidth="1"/>
    <col min="10499" max="10499" width="13.7109375" style="4" customWidth="1"/>
    <col min="10500" max="10500" width="12.28515625" style="4" customWidth="1"/>
    <col min="10501" max="10501" width="12.7109375" style="4" customWidth="1"/>
    <col min="10502" max="10502" width="13.140625" style="4" customWidth="1"/>
    <col min="10503" max="10503" width="13.28515625" style="4" customWidth="1"/>
    <col min="10504" max="10504" width="13.85546875" style="4" customWidth="1"/>
    <col min="10505" max="10506" width="12.7109375" style="4" customWidth="1"/>
    <col min="10507" max="10509" width="10.7109375" style="4" bestFit="1" customWidth="1"/>
    <col min="10510" max="10510" width="12" style="4" customWidth="1"/>
    <col min="10511" max="10511" width="14.140625" style="4" customWidth="1"/>
    <col min="10512" max="10512" width="18.42578125" style="4" bestFit="1" customWidth="1"/>
    <col min="10513" max="10513" width="14.85546875" style="4" bestFit="1" customWidth="1"/>
    <col min="10514" max="10514" width="14.28515625" style="4" customWidth="1"/>
    <col min="10515" max="10752" width="9.140625" style="4"/>
    <col min="10753" max="10753" width="64.140625" style="4" customWidth="1"/>
    <col min="10754" max="10754" width="8.5703125" style="4" customWidth="1"/>
    <col min="10755" max="10755" width="13.7109375" style="4" customWidth="1"/>
    <col min="10756" max="10756" width="12.28515625" style="4" customWidth="1"/>
    <col min="10757" max="10757" width="12.7109375" style="4" customWidth="1"/>
    <col min="10758" max="10758" width="13.140625" style="4" customWidth="1"/>
    <col min="10759" max="10759" width="13.28515625" style="4" customWidth="1"/>
    <col min="10760" max="10760" width="13.85546875" style="4" customWidth="1"/>
    <col min="10761" max="10762" width="12.7109375" style="4" customWidth="1"/>
    <col min="10763" max="10765" width="10.7109375" style="4" bestFit="1" customWidth="1"/>
    <col min="10766" max="10766" width="12" style="4" customWidth="1"/>
    <col min="10767" max="10767" width="14.140625" style="4" customWidth="1"/>
    <col min="10768" max="10768" width="18.42578125" style="4" bestFit="1" customWidth="1"/>
    <col min="10769" max="10769" width="14.85546875" style="4" bestFit="1" customWidth="1"/>
    <col min="10770" max="10770" width="14.28515625" style="4" customWidth="1"/>
    <col min="10771" max="11008" width="9.140625" style="4"/>
    <col min="11009" max="11009" width="64.140625" style="4" customWidth="1"/>
    <col min="11010" max="11010" width="8.5703125" style="4" customWidth="1"/>
    <col min="11011" max="11011" width="13.7109375" style="4" customWidth="1"/>
    <col min="11012" max="11012" width="12.28515625" style="4" customWidth="1"/>
    <col min="11013" max="11013" width="12.7109375" style="4" customWidth="1"/>
    <col min="11014" max="11014" width="13.140625" style="4" customWidth="1"/>
    <col min="11015" max="11015" width="13.28515625" style="4" customWidth="1"/>
    <col min="11016" max="11016" width="13.85546875" style="4" customWidth="1"/>
    <col min="11017" max="11018" width="12.7109375" style="4" customWidth="1"/>
    <col min="11019" max="11021" width="10.7109375" style="4" bestFit="1" customWidth="1"/>
    <col min="11022" max="11022" width="12" style="4" customWidth="1"/>
    <col min="11023" max="11023" width="14.140625" style="4" customWidth="1"/>
    <col min="11024" max="11024" width="18.42578125" style="4" bestFit="1" customWidth="1"/>
    <col min="11025" max="11025" width="14.85546875" style="4" bestFit="1" customWidth="1"/>
    <col min="11026" max="11026" width="14.28515625" style="4" customWidth="1"/>
    <col min="11027" max="11264" width="9.140625" style="4"/>
    <col min="11265" max="11265" width="64.140625" style="4" customWidth="1"/>
    <col min="11266" max="11266" width="8.5703125" style="4" customWidth="1"/>
    <col min="11267" max="11267" width="13.7109375" style="4" customWidth="1"/>
    <col min="11268" max="11268" width="12.28515625" style="4" customWidth="1"/>
    <col min="11269" max="11269" width="12.7109375" style="4" customWidth="1"/>
    <col min="11270" max="11270" width="13.140625" style="4" customWidth="1"/>
    <col min="11271" max="11271" width="13.28515625" style="4" customWidth="1"/>
    <col min="11272" max="11272" width="13.85546875" style="4" customWidth="1"/>
    <col min="11273" max="11274" width="12.7109375" style="4" customWidth="1"/>
    <col min="11275" max="11277" width="10.7109375" style="4" bestFit="1" customWidth="1"/>
    <col min="11278" max="11278" width="12" style="4" customWidth="1"/>
    <col min="11279" max="11279" width="14.140625" style="4" customWidth="1"/>
    <col min="11280" max="11280" width="18.42578125" style="4" bestFit="1" customWidth="1"/>
    <col min="11281" max="11281" width="14.85546875" style="4" bestFit="1" customWidth="1"/>
    <col min="11282" max="11282" width="14.28515625" style="4" customWidth="1"/>
    <col min="11283" max="11520" width="9.140625" style="4"/>
    <col min="11521" max="11521" width="64.140625" style="4" customWidth="1"/>
    <col min="11522" max="11522" width="8.5703125" style="4" customWidth="1"/>
    <col min="11523" max="11523" width="13.7109375" style="4" customWidth="1"/>
    <col min="11524" max="11524" width="12.28515625" style="4" customWidth="1"/>
    <col min="11525" max="11525" width="12.7109375" style="4" customWidth="1"/>
    <col min="11526" max="11526" width="13.140625" style="4" customWidth="1"/>
    <col min="11527" max="11527" width="13.28515625" style="4" customWidth="1"/>
    <col min="11528" max="11528" width="13.85546875" style="4" customWidth="1"/>
    <col min="11529" max="11530" width="12.7109375" style="4" customWidth="1"/>
    <col min="11531" max="11533" width="10.7109375" style="4" bestFit="1" customWidth="1"/>
    <col min="11534" max="11534" width="12" style="4" customWidth="1"/>
    <col min="11535" max="11535" width="14.140625" style="4" customWidth="1"/>
    <col min="11536" max="11536" width="18.42578125" style="4" bestFit="1" customWidth="1"/>
    <col min="11537" max="11537" width="14.85546875" style="4" bestFit="1" customWidth="1"/>
    <col min="11538" max="11538" width="14.28515625" style="4" customWidth="1"/>
    <col min="11539" max="11776" width="9.140625" style="4"/>
    <col min="11777" max="11777" width="64.140625" style="4" customWidth="1"/>
    <col min="11778" max="11778" width="8.5703125" style="4" customWidth="1"/>
    <col min="11779" max="11779" width="13.7109375" style="4" customWidth="1"/>
    <col min="11780" max="11780" width="12.28515625" style="4" customWidth="1"/>
    <col min="11781" max="11781" width="12.7109375" style="4" customWidth="1"/>
    <col min="11782" max="11782" width="13.140625" style="4" customWidth="1"/>
    <col min="11783" max="11783" width="13.28515625" style="4" customWidth="1"/>
    <col min="11784" max="11784" width="13.85546875" style="4" customWidth="1"/>
    <col min="11785" max="11786" width="12.7109375" style="4" customWidth="1"/>
    <col min="11787" max="11789" width="10.7109375" style="4" bestFit="1" customWidth="1"/>
    <col min="11790" max="11790" width="12" style="4" customWidth="1"/>
    <col min="11791" max="11791" width="14.140625" style="4" customWidth="1"/>
    <col min="11792" max="11792" width="18.42578125" style="4" bestFit="1" customWidth="1"/>
    <col min="11793" max="11793" width="14.85546875" style="4" bestFit="1" customWidth="1"/>
    <col min="11794" max="11794" width="14.28515625" style="4" customWidth="1"/>
    <col min="11795" max="12032" width="9.140625" style="4"/>
    <col min="12033" max="12033" width="64.140625" style="4" customWidth="1"/>
    <col min="12034" max="12034" width="8.5703125" style="4" customWidth="1"/>
    <col min="12035" max="12035" width="13.7109375" style="4" customWidth="1"/>
    <col min="12036" max="12036" width="12.28515625" style="4" customWidth="1"/>
    <col min="12037" max="12037" width="12.7109375" style="4" customWidth="1"/>
    <col min="12038" max="12038" width="13.140625" style="4" customWidth="1"/>
    <col min="12039" max="12039" width="13.28515625" style="4" customWidth="1"/>
    <col min="12040" max="12040" width="13.85546875" style="4" customWidth="1"/>
    <col min="12041" max="12042" width="12.7109375" style="4" customWidth="1"/>
    <col min="12043" max="12045" width="10.7109375" style="4" bestFit="1" customWidth="1"/>
    <col min="12046" max="12046" width="12" style="4" customWidth="1"/>
    <col min="12047" max="12047" width="14.140625" style="4" customWidth="1"/>
    <col min="12048" max="12048" width="18.42578125" style="4" bestFit="1" customWidth="1"/>
    <col min="12049" max="12049" width="14.85546875" style="4" bestFit="1" customWidth="1"/>
    <col min="12050" max="12050" width="14.28515625" style="4" customWidth="1"/>
    <col min="12051" max="12288" width="9.140625" style="4"/>
    <col min="12289" max="12289" width="64.140625" style="4" customWidth="1"/>
    <col min="12290" max="12290" width="8.5703125" style="4" customWidth="1"/>
    <col min="12291" max="12291" width="13.7109375" style="4" customWidth="1"/>
    <col min="12292" max="12292" width="12.28515625" style="4" customWidth="1"/>
    <col min="12293" max="12293" width="12.7109375" style="4" customWidth="1"/>
    <col min="12294" max="12294" width="13.140625" style="4" customWidth="1"/>
    <col min="12295" max="12295" width="13.28515625" style="4" customWidth="1"/>
    <col min="12296" max="12296" width="13.85546875" style="4" customWidth="1"/>
    <col min="12297" max="12298" width="12.7109375" style="4" customWidth="1"/>
    <col min="12299" max="12301" width="10.7109375" style="4" bestFit="1" customWidth="1"/>
    <col min="12302" max="12302" width="12" style="4" customWidth="1"/>
    <col min="12303" max="12303" width="14.140625" style="4" customWidth="1"/>
    <col min="12304" max="12304" width="18.42578125" style="4" bestFit="1" customWidth="1"/>
    <col min="12305" max="12305" width="14.85546875" style="4" bestFit="1" customWidth="1"/>
    <col min="12306" max="12306" width="14.28515625" style="4" customWidth="1"/>
    <col min="12307" max="12544" width="9.140625" style="4"/>
    <col min="12545" max="12545" width="64.140625" style="4" customWidth="1"/>
    <col min="12546" max="12546" width="8.5703125" style="4" customWidth="1"/>
    <col min="12547" max="12547" width="13.7109375" style="4" customWidth="1"/>
    <col min="12548" max="12548" width="12.28515625" style="4" customWidth="1"/>
    <col min="12549" max="12549" width="12.7109375" style="4" customWidth="1"/>
    <col min="12550" max="12550" width="13.140625" style="4" customWidth="1"/>
    <col min="12551" max="12551" width="13.28515625" style="4" customWidth="1"/>
    <col min="12552" max="12552" width="13.85546875" style="4" customWidth="1"/>
    <col min="12553" max="12554" width="12.7109375" style="4" customWidth="1"/>
    <col min="12555" max="12557" width="10.7109375" style="4" bestFit="1" customWidth="1"/>
    <col min="12558" max="12558" width="12" style="4" customWidth="1"/>
    <col min="12559" max="12559" width="14.140625" style="4" customWidth="1"/>
    <col min="12560" max="12560" width="18.42578125" style="4" bestFit="1" customWidth="1"/>
    <col min="12561" max="12561" width="14.85546875" style="4" bestFit="1" customWidth="1"/>
    <col min="12562" max="12562" width="14.28515625" style="4" customWidth="1"/>
    <col min="12563" max="12800" width="9.140625" style="4"/>
    <col min="12801" max="12801" width="64.140625" style="4" customWidth="1"/>
    <col min="12802" max="12802" width="8.5703125" style="4" customWidth="1"/>
    <col min="12803" max="12803" width="13.7109375" style="4" customWidth="1"/>
    <col min="12804" max="12804" width="12.28515625" style="4" customWidth="1"/>
    <col min="12805" max="12805" width="12.7109375" style="4" customWidth="1"/>
    <col min="12806" max="12806" width="13.140625" style="4" customWidth="1"/>
    <col min="12807" max="12807" width="13.28515625" style="4" customWidth="1"/>
    <col min="12808" max="12808" width="13.85546875" style="4" customWidth="1"/>
    <col min="12809" max="12810" width="12.7109375" style="4" customWidth="1"/>
    <col min="12811" max="12813" width="10.7109375" style="4" bestFit="1" customWidth="1"/>
    <col min="12814" max="12814" width="12" style="4" customWidth="1"/>
    <col min="12815" max="12815" width="14.140625" style="4" customWidth="1"/>
    <col min="12816" max="12816" width="18.42578125" style="4" bestFit="1" customWidth="1"/>
    <col min="12817" max="12817" width="14.85546875" style="4" bestFit="1" customWidth="1"/>
    <col min="12818" max="12818" width="14.28515625" style="4" customWidth="1"/>
    <col min="12819" max="13056" width="9.140625" style="4"/>
    <col min="13057" max="13057" width="64.140625" style="4" customWidth="1"/>
    <col min="13058" max="13058" width="8.5703125" style="4" customWidth="1"/>
    <col min="13059" max="13059" width="13.7109375" style="4" customWidth="1"/>
    <col min="13060" max="13060" width="12.28515625" style="4" customWidth="1"/>
    <col min="13061" max="13061" width="12.7109375" style="4" customWidth="1"/>
    <col min="13062" max="13062" width="13.140625" style="4" customWidth="1"/>
    <col min="13063" max="13063" width="13.28515625" style="4" customWidth="1"/>
    <col min="13064" max="13064" width="13.85546875" style="4" customWidth="1"/>
    <col min="13065" max="13066" width="12.7109375" style="4" customWidth="1"/>
    <col min="13067" max="13069" width="10.7109375" style="4" bestFit="1" customWidth="1"/>
    <col min="13070" max="13070" width="12" style="4" customWidth="1"/>
    <col min="13071" max="13071" width="14.140625" style="4" customWidth="1"/>
    <col min="13072" max="13072" width="18.42578125" style="4" bestFit="1" customWidth="1"/>
    <col min="13073" max="13073" width="14.85546875" style="4" bestFit="1" customWidth="1"/>
    <col min="13074" max="13074" width="14.28515625" style="4" customWidth="1"/>
    <col min="13075" max="13312" width="9.140625" style="4"/>
    <col min="13313" max="13313" width="64.140625" style="4" customWidth="1"/>
    <col min="13314" max="13314" width="8.5703125" style="4" customWidth="1"/>
    <col min="13315" max="13315" width="13.7109375" style="4" customWidth="1"/>
    <col min="13316" max="13316" width="12.28515625" style="4" customWidth="1"/>
    <col min="13317" max="13317" width="12.7109375" style="4" customWidth="1"/>
    <col min="13318" max="13318" width="13.140625" style="4" customWidth="1"/>
    <col min="13319" max="13319" width="13.28515625" style="4" customWidth="1"/>
    <col min="13320" max="13320" width="13.85546875" style="4" customWidth="1"/>
    <col min="13321" max="13322" width="12.7109375" style="4" customWidth="1"/>
    <col min="13323" max="13325" width="10.7109375" style="4" bestFit="1" customWidth="1"/>
    <col min="13326" max="13326" width="12" style="4" customWidth="1"/>
    <col min="13327" max="13327" width="14.140625" style="4" customWidth="1"/>
    <col min="13328" max="13328" width="18.42578125" style="4" bestFit="1" customWidth="1"/>
    <col min="13329" max="13329" width="14.85546875" style="4" bestFit="1" customWidth="1"/>
    <col min="13330" max="13330" width="14.28515625" style="4" customWidth="1"/>
    <col min="13331" max="13568" width="9.140625" style="4"/>
    <col min="13569" max="13569" width="64.140625" style="4" customWidth="1"/>
    <col min="13570" max="13570" width="8.5703125" style="4" customWidth="1"/>
    <col min="13571" max="13571" width="13.7109375" style="4" customWidth="1"/>
    <col min="13572" max="13572" width="12.28515625" style="4" customWidth="1"/>
    <col min="13573" max="13573" width="12.7109375" style="4" customWidth="1"/>
    <col min="13574" max="13574" width="13.140625" style="4" customWidth="1"/>
    <col min="13575" max="13575" width="13.28515625" style="4" customWidth="1"/>
    <col min="13576" max="13576" width="13.85546875" style="4" customWidth="1"/>
    <col min="13577" max="13578" width="12.7109375" style="4" customWidth="1"/>
    <col min="13579" max="13581" width="10.7109375" style="4" bestFit="1" customWidth="1"/>
    <col min="13582" max="13582" width="12" style="4" customWidth="1"/>
    <col min="13583" max="13583" width="14.140625" style="4" customWidth="1"/>
    <col min="13584" max="13584" width="18.42578125" style="4" bestFit="1" customWidth="1"/>
    <col min="13585" max="13585" width="14.85546875" style="4" bestFit="1" customWidth="1"/>
    <col min="13586" max="13586" width="14.28515625" style="4" customWidth="1"/>
    <col min="13587" max="13824" width="9.140625" style="4"/>
    <col min="13825" max="13825" width="64.140625" style="4" customWidth="1"/>
    <col min="13826" max="13826" width="8.5703125" style="4" customWidth="1"/>
    <col min="13827" max="13827" width="13.7109375" style="4" customWidth="1"/>
    <col min="13828" max="13828" width="12.28515625" style="4" customWidth="1"/>
    <col min="13829" max="13829" width="12.7109375" style="4" customWidth="1"/>
    <col min="13830" max="13830" width="13.140625" style="4" customWidth="1"/>
    <col min="13831" max="13831" width="13.28515625" style="4" customWidth="1"/>
    <col min="13832" max="13832" width="13.85546875" style="4" customWidth="1"/>
    <col min="13833" max="13834" width="12.7109375" style="4" customWidth="1"/>
    <col min="13835" max="13837" width="10.7109375" style="4" bestFit="1" customWidth="1"/>
    <col min="13838" max="13838" width="12" style="4" customWidth="1"/>
    <col min="13839" max="13839" width="14.140625" style="4" customWidth="1"/>
    <col min="13840" max="13840" width="18.42578125" style="4" bestFit="1" customWidth="1"/>
    <col min="13841" max="13841" width="14.85546875" style="4" bestFit="1" customWidth="1"/>
    <col min="13842" max="13842" width="14.28515625" style="4" customWidth="1"/>
    <col min="13843" max="14080" width="9.140625" style="4"/>
    <col min="14081" max="14081" width="64.140625" style="4" customWidth="1"/>
    <col min="14082" max="14082" width="8.5703125" style="4" customWidth="1"/>
    <col min="14083" max="14083" width="13.7109375" style="4" customWidth="1"/>
    <col min="14084" max="14084" width="12.28515625" style="4" customWidth="1"/>
    <col min="14085" max="14085" width="12.7109375" style="4" customWidth="1"/>
    <col min="14086" max="14086" width="13.140625" style="4" customWidth="1"/>
    <col min="14087" max="14087" width="13.28515625" style="4" customWidth="1"/>
    <col min="14088" max="14088" width="13.85546875" style="4" customWidth="1"/>
    <col min="14089" max="14090" width="12.7109375" style="4" customWidth="1"/>
    <col min="14091" max="14093" width="10.7109375" style="4" bestFit="1" customWidth="1"/>
    <col min="14094" max="14094" width="12" style="4" customWidth="1"/>
    <col min="14095" max="14095" width="14.140625" style="4" customWidth="1"/>
    <col min="14096" max="14096" width="18.42578125" style="4" bestFit="1" customWidth="1"/>
    <col min="14097" max="14097" width="14.85546875" style="4" bestFit="1" customWidth="1"/>
    <col min="14098" max="14098" width="14.28515625" style="4" customWidth="1"/>
    <col min="14099" max="14336" width="9.140625" style="4"/>
    <col min="14337" max="14337" width="64.140625" style="4" customWidth="1"/>
    <col min="14338" max="14338" width="8.5703125" style="4" customWidth="1"/>
    <col min="14339" max="14339" width="13.7109375" style="4" customWidth="1"/>
    <col min="14340" max="14340" width="12.28515625" style="4" customWidth="1"/>
    <col min="14341" max="14341" width="12.7109375" style="4" customWidth="1"/>
    <col min="14342" max="14342" width="13.140625" style="4" customWidth="1"/>
    <col min="14343" max="14343" width="13.28515625" style="4" customWidth="1"/>
    <col min="14344" max="14344" width="13.85546875" style="4" customWidth="1"/>
    <col min="14345" max="14346" width="12.7109375" style="4" customWidth="1"/>
    <col min="14347" max="14349" width="10.7109375" style="4" bestFit="1" customWidth="1"/>
    <col min="14350" max="14350" width="12" style="4" customWidth="1"/>
    <col min="14351" max="14351" width="14.140625" style="4" customWidth="1"/>
    <col min="14352" max="14352" width="18.42578125" style="4" bestFit="1" customWidth="1"/>
    <col min="14353" max="14353" width="14.85546875" style="4" bestFit="1" customWidth="1"/>
    <col min="14354" max="14354" width="14.28515625" style="4" customWidth="1"/>
    <col min="14355" max="14592" width="9.140625" style="4"/>
    <col min="14593" max="14593" width="64.140625" style="4" customWidth="1"/>
    <col min="14594" max="14594" width="8.5703125" style="4" customWidth="1"/>
    <col min="14595" max="14595" width="13.7109375" style="4" customWidth="1"/>
    <col min="14596" max="14596" width="12.28515625" style="4" customWidth="1"/>
    <col min="14597" max="14597" width="12.7109375" style="4" customWidth="1"/>
    <col min="14598" max="14598" width="13.140625" style="4" customWidth="1"/>
    <col min="14599" max="14599" width="13.28515625" style="4" customWidth="1"/>
    <col min="14600" max="14600" width="13.85546875" style="4" customWidth="1"/>
    <col min="14601" max="14602" width="12.7109375" style="4" customWidth="1"/>
    <col min="14603" max="14605" width="10.7109375" style="4" bestFit="1" customWidth="1"/>
    <col min="14606" max="14606" width="12" style="4" customWidth="1"/>
    <col min="14607" max="14607" width="14.140625" style="4" customWidth="1"/>
    <col min="14608" max="14608" width="18.42578125" style="4" bestFit="1" customWidth="1"/>
    <col min="14609" max="14609" width="14.85546875" style="4" bestFit="1" customWidth="1"/>
    <col min="14610" max="14610" width="14.28515625" style="4" customWidth="1"/>
    <col min="14611" max="14848" width="9.140625" style="4"/>
    <col min="14849" max="14849" width="64.140625" style="4" customWidth="1"/>
    <col min="14850" max="14850" width="8.5703125" style="4" customWidth="1"/>
    <col min="14851" max="14851" width="13.7109375" style="4" customWidth="1"/>
    <col min="14852" max="14852" width="12.28515625" style="4" customWidth="1"/>
    <col min="14853" max="14853" width="12.7109375" style="4" customWidth="1"/>
    <col min="14854" max="14854" width="13.140625" style="4" customWidth="1"/>
    <col min="14855" max="14855" width="13.28515625" style="4" customWidth="1"/>
    <col min="14856" max="14856" width="13.85546875" style="4" customWidth="1"/>
    <col min="14857" max="14858" width="12.7109375" style="4" customWidth="1"/>
    <col min="14859" max="14861" width="10.7109375" style="4" bestFit="1" customWidth="1"/>
    <col min="14862" max="14862" width="12" style="4" customWidth="1"/>
    <col min="14863" max="14863" width="14.140625" style="4" customWidth="1"/>
    <col min="14864" max="14864" width="18.42578125" style="4" bestFit="1" customWidth="1"/>
    <col min="14865" max="14865" width="14.85546875" style="4" bestFit="1" customWidth="1"/>
    <col min="14866" max="14866" width="14.28515625" style="4" customWidth="1"/>
    <col min="14867" max="15104" width="9.140625" style="4"/>
    <col min="15105" max="15105" width="64.140625" style="4" customWidth="1"/>
    <col min="15106" max="15106" width="8.5703125" style="4" customWidth="1"/>
    <col min="15107" max="15107" width="13.7109375" style="4" customWidth="1"/>
    <col min="15108" max="15108" width="12.28515625" style="4" customWidth="1"/>
    <col min="15109" max="15109" width="12.7109375" style="4" customWidth="1"/>
    <col min="15110" max="15110" width="13.140625" style="4" customWidth="1"/>
    <col min="15111" max="15111" width="13.28515625" style="4" customWidth="1"/>
    <col min="15112" max="15112" width="13.85546875" style="4" customWidth="1"/>
    <col min="15113" max="15114" width="12.7109375" style="4" customWidth="1"/>
    <col min="15115" max="15117" width="10.7109375" style="4" bestFit="1" customWidth="1"/>
    <col min="15118" max="15118" width="12" style="4" customWidth="1"/>
    <col min="15119" max="15119" width="14.140625" style="4" customWidth="1"/>
    <col min="15120" max="15120" width="18.42578125" style="4" bestFit="1" customWidth="1"/>
    <col min="15121" max="15121" width="14.85546875" style="4" bestFit="1" customWidth="1"/>
    <col min="15122" max="15122" width="14.28515625" style="4" customWidth="1"/>
    <col min="15123" max="15360" width="9.140625" style="4"/>
    <col min="15361" max="15361" width="64.140625" style="4" customWidth="1"/>
    <col min="15362" max="15362" width="8.5703125" style="4" customWidth="1"/>
    <col min="15363" max="15363" width="13.7109375" style="4" customWidth="1"/>
    <col min="15364" max="15364" width="12.28515625" style="4" customWidth="1"/>
    <col min="15365" max="15365" width="12.7109375" style="4" customWidth="1"/>
    <col min="15366" max="15366" width="13.140625" style="4" customWidth="1"/>
    <col min="15367" max="15367" width="13.28515625" style="4" customWidth="1"/>
    <col min="15368" max="15368" width="13.85546875" style="4" customWidth="1"/>
    <col min="15369" max="15370" width="12.7109375" style="4" customWidth="1"/>
    <col min="15371" max="15373" width="10.7109375" style="4" bestFit="1" customWidth="1"/>
    <col min="15374" max="15374" width="12" style="4" customWidth="1"/>
    <col min="15375" max="15375" width="14.140625" style="4" customWidth="1"/>
    <col min="15376" max="15376" width="18.42578125" style="4" bestFit="1" customWidth="1"/>
    <col min="15377" max="15377" width="14.85546875" style="4" bestFit="1" customWidth="1"/>
    <col min="15378" max="15378" width="14.28515625" style="4" customWidth="1"/>
    <col min="15379" max="15616" width="9.140625" style="4"/>
    <col min="15617" max="15617" width="64.140625" style="4" customWidth="1"/>
    <col min="15618" max="15618" width="8.5703125" style="4" customWidth="1"/>
    <col min="15619" max="15619" width="13.7109375" style="4" customWidth="1"/>
    <col min="15620" max="15620" width="12.28515625" style="4" customWidth="1"/>
    <col min="15621" max="15621" width="12.7109375" style="4" customWidth="1"/>
    <col min="15622" max="15622" width="13.140625" style="4" customWidth="1"/>
    <col min="15623" max="15623" width="13.28515625" style="4" customWidth="1"/>
    <col min="15624" max="15624" width="13.85546875" style="4" customWidth="1"/>
    <col min="15625" max="15626" width="12.7109375" style="4" customWidth="1"/>
    <col min="15627" max="15629" width="10.7109375" style="4" bestFit="1" customWidth="1"/>
    <col min="15630" max="15630" width="12" style="4" customWidth="1"/>
    <col min="15631" max="15631" width="14.140625" style="4" customWidth="1"/>
    <col min="15632" max="15632" width="18.42578125" style="4" bestFit="1" customWidth="1"/>
    <col min="15633" max="15633" width="14.85546875" style="4" bestFit="1" customWidth="1"/>
    <col min="15634" max="15634" width="14.28515625" style="4" customWidth="1"/>
    <col min="15635" max="15872" width="9.140625" style="4"/>
    <col min="15873" max="15873" width="64.140625" style="4" customWidth="1"/>
    <col min="15874" max="15874" width="8.5703125" style="4" customWidth="1"/>
    <col min="15875" max="15875" width="13.7109375" style="4" customWidth="1"/>
    <col min="15876" max="15876" width="12.28515625" style="4" customWidth="1"/>
    <col min="15877" max="15877" width="12.7109375" style="4" customWidth="1"/>
    <col min="15878" max="15878" width="13.140625" style="4" customWidth="1"/>
    <col min="15879" max="15879" width="13.28515625" style="4" customWidth="1"/>
    <col min="15880" max="15880" width="13.85546875" style="4" customWidth="1"/>
    <col min="15881" max="15882" width="12.7109375" style="4" customWidth="1"/>
    <col min="15883" max="15885" width="10.7109375" style="4" bestFit="1" customWidth="1"/>
    <col min="15886" max="15886" width="12" style="4" customWidth="1"/>
    <col min="15887" max="15887" width="14.140625" style="4" customWidth="1"/>
    <col min="15888" max="15888" width="18.42578125" style="4" bestFit="1" customWidth="1"/>
    <col min="15889" max="15889" width="14.85546875" style="4" bestFit="1" customWidth="1"/>
    <col min="15890" max="15890" width="14.28515625" style="4" customWidth="1"/>
    <col min="15891" max="16128" width="9.140625" style="4"/>
    <col min="16129" max="16129" width="64.140625" style="4" customWidth="1"/>
    <col min="16130" max="16130" width="8.5703125" style="4" customWidth="1"/>
    <col min="16131" max="16131" width="13.7109375" style="4" customWidth="1"/>
    <col min="16132" max="16132" width="12.28515625" style="4" customWidth="1"/>
    <col min="16133" max="16133" width="12.7109375" style="4" customWidth="1"/>
    <col min="16134" max="16134" width="13.140625" style="4" customWidth="1"/>
    <col min="16135" max="16135" width="13.28515625" style="4" customWidth="1"/>
    <col min="16136" max="16136" width="13.85546875" style="4" customWidth="1"/>
    <col min="16137" max="16138" width="12.7109375" style="4" customWidth="1"/>
    <col min="16139" max="16141" width="10.7109375" style="4" bestFit="1" customWidth="1"/>
    <col min="16142" max="16142" width="12" style="4" customWidth="1"/>
    <col min="16143" max="16143" width="14.140625" style="4" customWidth="1"/>
    <col min="16144" max="16144" width="18.42578125" style="4" bestFit="1" customWidth="1"/>
    <col min="16145" max="16145" width="14.85546875" style="4" bestFit="1" customWidth="1"/>
    <col min="16146" max="16146" width="14.28515625" style="4" customWidth="1"/>
    <col min="16147" max="16384" width="9.140625" style="4"/>
  </cols>
  <sheetData>
    <row r="1" spans="1:256" x14ac:dyDescent="0.25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56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56" x14ac:dyDescent="0.25">
      <c r="A3" s="7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56" ht="28.5" x14ac:dyDescent="0.25">
      <c r="A4" s="8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1" t="s">
        <v>17</v>
      </c>
      <c r="P4" s="12"/>
      <c r="Q4" s="13"/>
    </row>
    <row r="5" spans="1:256" x14ac:dyDescent="0.25">
      <c r="A5" s="14" t="s">
        <v>18</v>
      </c>
      <c r="B5" s="14" t="s">
        <v>19</v>
      </c>
      <c r="C5" s="15">
        <v>353145</v>
      </c>
      <c r="D5" s="15">
        <v>353145</v>
      </c>
      <c r="E5" s="15">
        <v>353145</v>
      </c>
      <c r="F5" s="15">
        <v>353145</v>
      </c>
      <c r="G5" s="15">
        <v>353145</v>
      </c>
      <c r="H5" s="15">
        <v>353145</v>
      </c>
      <c r="I5" s="15">
        <v>353145</v>
      </c>
      <c r="J5" s="15">
        <v>353145</v>
      </c>
      <c r="K5" s="15">
        <v>353145</v>
      </c>
      <c r="L5" s="15">
        <v>353145</v>
      </c>
      <c r="M5" s="15">
        <v>353145</v>
      </c>
      <c r="N5" s="15">
        <v>353141</v>
      </c>
      <c r="O5" s="16">
        <f>SUM(C5:N5)</f>
        <v>4237736</v>
      </c>
      <c r="P5" s="12"/>
      <c r="Q5" s="12"/>
      <c r="R5" s="3"/>
    </row>
    <row r="6" spans="1:256" x14ac:dyDescent="0.25">
      <c r="A6" s="14" t="s">
        <v>20</v>
      </c>
      <c r="B6" s="14" t="s">
        <v>21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>
        <v>150000</v>
      </c>
      <c r="N6" s="15"/>
      <c r="O6" s="16">
        <v>150000</v>
      </c>
      <c r="P6" s="12"/>
      <c r="Q6" s="12"/>
      <c r="R6" s="3"/>
    </row>
    <row r="7" spans="1:256" x14ac:dyDescent="0.25">
      <c r="A7" s="17" t="s">
        <v>22</v>
      </c>
      <c r="B7" s="18" t="s">
        <v>23</v>
      </c>
      <c r="C7" s="19"/>
      <c r="D7" s="19"/>
      <c r="E7" s="19">
        <v>56250</v>
      </c>
      <c r="F7" s="19"/>
      <c r="G7" s="19"/>
      <c r="H7" s="19">
        <v>56250</v>
      </c>
      <c r="I7" s="19"/>
      <c r="J7" s="19"/>
      <c r="K7" s="19">
        <v>74184</v>
      </c>
      <c r="L7" s="19"/>
      <c r="M7" s="19">
        <v>74185</v>
      </c>
      <c r="N7" s="19"/>
      <c r="O7" s="16">
        <v>260869</v>
      </c>
      <c r="P7" s="12"/>
      <c r="Q7" s="12"/>
      <c r="R7" s="3"/>
    </row>
    <row r="8" spans="1:256" x14ac:dyDescent="0.25">
      <c r="A8" s="17" t="s">
        <v>24</v>
      </c>
      <c r="B8" s="18" t="s">
        <v>25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>
        <v>120000</v>
      </c>
      <c r="O8" s="16">
        <f>SUM(C8:N8)</f>
        <v>120000</v>
      </c>
      <c r="P8" s="12"/>
      <c r="Q8" s="12"/>
      <c r="R8" s="3"/>
    </row>
    <row r="9" spans="1:256" s="25" customFormat="1" x14ac:dyDescent="0.25">
      <c r="A9" s="20" t="s">
        <v>26</v>
      </c>
      <c r="B9" s="21" t="s">
        <v>27</v>
      </c>
      <c r="C9" s="22">
        <f>SUM(C5:C8)</f>
        <v>353145</v>
      </c>
      <c r="D9" s="22">
        <f t="shared" ref="D9:N9" si="0">SUM(D5:D8)</f>
        <v>353145</v>
      </c>
      <c r="E9" s="22">
        <f t="shared" si="0"/>
        <v>409395</v>
      </c>
      <c r="F9" s="22">
        <f t="shared" si="0"/>
        <v>353145</v>
      </c>
      <c r="G9" s="22">
        <f t="shared" si="0"/>
        <v>353145</v>
      </c>
      <c r="H9" s="22">
        <f t="shared" si="0"/>
        <v>409395</v>
      </c>
      <c r="I9" s="22">
        <f t="shared" si="0"/>
        <v>353145</v>
      </c>
      <c r="J9" s="22">
        <f t="shared" si="0"/>
        <v>353145</v>
      </c>
      <c r="K9" s="22">
        <f t="shared" si="0"/>
        <v>427329</v>
      </c>
      <c r="L9" s="22">
        <f t="shared" si="0"/>
        <v>353145</v>
      </c>
      <c r="M9" s="22">
        <f t="shared" si="0"/>
        <v>577330</v>
      </c>
      <c r="N9" s="22">
        <f t="shared" si="0"/>
        <v>473141</v>
      </c>
      <c r="O9" s="22">
        <f>SUM(O5:O8)</f>
        <v>4768605</v>
      </c>
      <c r="P9" s="23"/>
      <c r="Q9" s="12"/>
      <c r="R9" s="3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pans="1:256" x14ac:dyDescent="0.25">
      <c r="A10" s="26" t="s">
        <v>28</v>
      </c>
      <c r="B10" s="18" t="s">
        <v>29</v>
      </c>
      <c r="C10" s="16">
        <v>172012</v>
      </c>
      <c r="D10" s="16">
        <v>172012</v>
      </c>
      <c r="E10" s="16">
        <v>172012</v>
      </c>
      <c r="F10" s="16">
        <v>172012</v>
      </c>
      <c r="G10" s="16">
        <v>172012</v>
      </c>
      <c r="H10" s="16">
        <v>172012</v>
      </c>
      <c r="I10" s="16">
        <v>172012</v>
      </c>
      <c r="J10" s="16">
        <v>172012</v>
      </c>
      <c r="K10" s="16">
        <v>172012</v>
      </c>
      <c r="L10" s="16">
        <v>172012</v>
      </c>
      <c r="M10" s="16">
        <v>172012</v>
      </c>
      <c r="N10" s="16">
        <v>172012</v>
      </c>
      <c r="O10" s="16">
        <v>2064144</v>
      </c>
      <c r="P10" s="12"/>
      <c r="Q10" s="12"/>
      <c r="R10" s="3"/>
    </row>
    <row r="11" spans="1:256" ht="30" x14ac:dyDescent="0.25">
      <c r="A11" s="26" t="s">
        <v>30</v>
      </c>
      <c r="B11" s="18" t="s">
        <v>31</v>
      </c>
      <c r="C11" s="16">
        <v>30000</v>
      </c>
      <c r="D11" s="16">
        <v>30000</v>
      </c>
      <c r="E11" s="16">
        <v>30000</v>
      </c>
      <c r="F11" s="16">
        <v>30000</v>
      </c>
      <c r="G11" s="16">
        <v>30000</v>
      </c>
      <c r="H11" s="16">
        <v>30000</v>
      </c>
      <c r="I11" s="16">
        <v>30000</v>
      </c>
      <c r="J11" s="16">
        <v>30000</v>
      </c>
      <c r="K11" s="16">
        <v>65000</v>
      </c>
      <c r="L11" s="16">
        <v>30000</v>
      </c>
      <c r="M11" s="16">
        <v>30000</v>
      </c>
      <c r="N11" s="16">
        <v>30000</v>
      </c>
      <c r="O11" s="16">
        <f>SUM(C11:N11)</f>
        <v>395000</v>
      </c>
      <c r="P11" s="12"/>
      <c r="Q11" s="12"/>
      <c r="R11" s="3"/>
    </row>
    <row r="12" spans="1:256" s="25" customFormat="1" x14ac:dyDescent="0.25">
      <c r="A12" s="27" t="s">
        <v>32</v>
      </c>
      <c r="B12" s="21" t="s">
        <v>33</v>
      </c>
      <c r="C12" s="22">
        <f>SUM(C10:C11)</f>
        <v>202012</v>
      </c>
      <c r="D12" s="22">
        <f t="shared" ref="D12:O12" si="1">SUM(D10:D11)</f>
        <v>202012</v>
      </c>
      <c r="E12" s="22">
        <f t="shared" si="1"/>
        <v>202012</v>
      </c>
      <c r="F12" s="22">
        <f t="shared" si="1"/>
        <v>202012</v>
      </c>
      <c r="G12" s="22">
        <f t="shared" si="1"/>
        <v>202012</v>
      </c>
      <c r="H12" s="22">
        <f t="shared" si="1"/>
        <v>202012</v>
      </c>
      <c r="I12" s="22">
        <f t="shared" si="1"/>
        <v>202012</v>
      </c>
      <c r="J12" s="22">
        <f t="shared" si="1"/>
        <v>202012</v>
      </c>
      <c r="K12" s="22">
        <f t="shared" si="1"/>
        <v>237012</v>
      </c>
      <c r="L12" s="22">
        <f t="shared" si="1"/>
        <v>202012</v>
      </c>
      <c r="M12" s="22">
        <f t="shared" si="1"/>
        <v>202012</v>
      </c>
      <c r="N12" s="22">
        <f t="shared" si="1"/>
        <v>202012</v>
      </c>
      <c r="O12" s="22">
        <f t="shared" si="1"/>
        <v>2459144</v>
      </c>
      <c r="P12" s="28"/>
      <c r="Q12" s="12"/>
      <c r="R12" s="3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pans="1:256" x14ac:dyDescent="0.25">
      <c r="A13" s="29" t="s">
        <v>34</v>
      </c>
      <c r="B13" s="30" t="s">
        <v>35</v>
      </c>
      <c r="C13" s="31">
        <f>SUM(C12,C9)</f>
        <v>555157</v>
      </c>
      <c r="D13" s="31">
        <f t="shared" ref="D13:N13" si="2">SUM(D12,D9)</f>
        <v>555157</v>
      </c>
      <c r="E13" s="31">
        <f t="shared" si="2"/>
        <v>611407</v>
      </c>
      <c r="F13" s="31">
        <f t="shared" si="2"/>
        <v>555157</v>
      </c>
      <c r="G13" s="31">
        <f t="shared" si="2"/>
        <v>555157</v>
      </c>
      <c r="H13" s="31">
        <f t="shared" si="2"/>
        <v>611407</v>
      </c>
      <c r="I13" s="31">
        <f t="shared" si="2"/>
        <v>555157</v>
      </c>
      <c r="J13" s="31">
        <f t="shared" si="2"/>
        <v>555157</v>
      </c>
      <c r="K13" s="31">
        <f t="shared" si="2"/>
        <v>664341</v>
      </c>
      <c r="L13" s="31">
        <f t="shared" si="2"/>
        <v>555157</v>
      </c>
      <c r="M13" s="31">
        <f t="shared" si="2"/>
        <v>779342</v>
      </c>
      <c r="N13" s="31">
        <f t="shared" si="2"/>
        <v>675153</v>
      </c>
      <c r="O13" s="31">
        <f>SUM(C13:N13)</f>
        <v>7227749</v>
      </c>
      <c r="P13" s="23"/>
      <c r="Q13" s="12"/>
      <c r="R13" s="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x14ac:dyDescent="0.25">
      <c r="A14" s="33" t="s">
        <v>36</v>
      </c>
      <c r="B14" s="30" t="s">
        <v>37</v>
      </c>
      <c r="C14" s="31">
        <v>103454</v>
      </c>
      <c r="D14" s="31">
        <v>103454</v>
      </c>
      <c r="E14" s="31">
        <v>103454</v>
      </c>
      <c r="F14" s="31">
        <v>103454</v>
      </c>
      <c r="G14" s="31">
        <v>103454</v>
      </c>
      <c r="H14" s="31">
        <v>103454</v>
      </c>
      <c r="I14" s="31">
        <v>103454</v>
      </c>
      <c r="J14" s="31">
        <v>103454</v>
      </c>
      <c r="K14" s="31">
        <v>103454</v>
      </c>
      <c r="L14" s="31">
        <v>103454</v>
      </c>
      <c r="M14" s="31">
        <v>103454</v>
      </c>
      <c r="N14" s="31">
        <v>103460</v>
      </c>
      <c r="O14" s="31">
        <f>SUM(C14:N14)</f>
        <v>1241454</v>
      </c>
      <c r="P14" s="23"/>
      <c r="Q14" s="12"/>
      <c r="R14" s="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x14ac:dyDescent="0.25">
      <c r="A15" s="26" t="s">
        <v>38</v>
      </c>
      <c r="B15" s="18" t="s">
        <v>39</v>
      </c>
      <c r="C15" s="16"/>
      <c r="D15" s="16"/>
      <c r="E15" s="16">
        <v>45000</v>
      </c>
      <c r="F15" s="16"/>
      <c r="G15" s="16">
        <v>45000</v>
      </c>
      <c r="H15" s="16"/>
      <c r="I15" s="16">
        <v>45000</v>
      </c>
      <c r="J15" s="16"/>
      <c r="K15" s="16">
        <v>55479</v>
      </c>
      <c r="L15" s="16"/>
      <c r="M15" s="16"/>
      <c r="N15" s="16"/>
      <c r="O15" s="16">
        <f>SUM(C15:N15)</f>
        <v>190479</v>
      </c>
      <c r="P15" s="12"/>
      <c r="Q15" s="12"/>
      <c r="R15" s="3"/>
    </row>
    <row r="16" spans="1:256" x14ac:dyDescent="0.25">
      <c r="A16" s="26" t="s">
        <v>40</v>
      </c>
      <c r="B16" s="18" t="s">
        <v>41</v>
      </c>
      <c r="C16" s="16">
        <v>200000</v>
      </c>
      <c r="D16" s="16">
        <v>200000</v>
      </c>
      <c r="E16" s="16">
        <v>200000</v>
      </c>
      <c r="F16" s="16">
        <v>200000</v>
      </c>
      <c r="G16" s="16">
        <v>200000</v>
      </c>
      <c r="H16" s="16">
        <v>200000</v>
      </c>
      <c r="I16" s="16">
        <v>200000</v>
      </c>
      <c r="J16" s="16">
        <v>200000</v>
      </c>
      <c r="K16" s="16">
        <v>200000</v>
      </c>
      <c r="L16" s="16">
        <v>200000</v>
      </c>
      <c r="M16" s="16">
        <v>200000</v>
      </c>
      <c r="N16" s="16">
        <v>200000</v>
      </c>
      <c r="O16" s="16">
        <f>SUM(C16:N16)</f>
        <v>2400000</v>
      </c>
      <c r="P16" s="12"/>
      <c r="Q16" s="12"/>
      <c r="R16" s="3"/>
    </row>
    <row r="17" spans="1:256" s="25" customFormat="1" x14ac:dyDescent="0.25">
      <c r="A17" s="27" t="s">
        <v>42</v>
      </c>
      <c r="B17" s="21" t="s">
        <v>43</v>
      </c>
      <c r="C17" s="22">
        <f>SUM(C15:C16)</f>
        <v>200000</v>
      </c>
      <c r="D17" s="22">
        <f t="shared" ref="D17:N17" si="3">SUM(D15:D16)</f>
        <v>200000</v>
      </c>
      <c r="E17" s="22">
        <f t="shared" si="3"/>
        <v>245000</v>
      </c>
      <c r="F17" s="22">
        <f t="shared" si="3"/>
        <v>200000</v>
      </c>
      <c r="G17" s="22">
        <f t="shared" si="3"/>
        <v>245000</v>
      </c>
      <c r="H17" s="22">
        <f t="shared" si="3"/>
        <v>200000</v>
      </c>
      <c r="I17" s="22">
        <f t="shared" si="3"/>
        <v>245000</v>
      </c>
      <c r="J17" s="22">
        <f t="shared" si="3"/>
        <v>200000</v>
      </c>
      <c r="K17" s="22">
        <f t="shared" si="3"/>
        <v>255479</v>
      </c>
      <c r="L17" s="22">
        <f t="shared" si="3"/>
        <v>200000</v>
      </c>
      <c r="M17" s="22">
        <f t="shared" si="3"/>
        <v>200000</v>
      </c>
      <c r="N17" s="22">
        <f t="shared" si="3"/>
        <v>200000</v>
      </c>
      <c r="O17" s="22">
        <f>SUM(O15:O16)</f>
        <v>2590479</v>
      </c>
      <c r="P17" s="28"/>
      <c r="Q17" s="12"/>
      <c r="R17" s="3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pans="1:256" x14ac:dyDescent="0.25">
      <c r="A18" s="26" t="s">
        <v>44</v>
      </c>
      <c r="B18" s="18" t="s">
        <v>45</v>
      </c>
      <c r="C18" s="16">
        <v>5000</v>
      </c>
      <c r="D18" s="16">
        <v>5000</v>
      </c>
      <c r="E18" s="16">
        <v>5000</v>
      </c>
      <c r="F18" s="16">
        <v>5000</v>
      </c>
      <c r="G18" s="16">
        <v>5000</v>
      </c>
      <c r="H18" s="16">
        <v>5000</v>
      </c>
      <c r="I18" s="16">
        <v>5000</v>
      </c>
      <c r="J18" s="16">
        <v>5000</v>
      </c>
      <c r="K18" s="16">
        <v>5000</v>
      </c>
      <c r="L18" s="16">
        <v>5000</v>
      </c>
      <c r="M18" s="16">
        <v>5000</v>
      </c>
      <c r="N18" s="16">
        <v>5000</v>
      </c>
      <c r="O18" s="16">
        <v>60000</v>
      </c>
      <c r="P18" s="12"/>
      <c r="Q18" s="12"/>
      <c r="R18" s="3"/>
    </row>
    <row r="19" spans="1:256" x14ac:dyDescent="0.25">
      <c r="A19" s="26" t="s">
        <v>46</v>
      </c>
      <c r="B19" s="18" t="s">
        <v>47</v>
      </c>
      <c r="C19" s="16">
        <v>18977</v>
      </c>
      <c r="D19" s="16">
        <v>18977</v>
      </c>
      <c r="E19" s="16">
        <v>18977</v>
      </c>
      <c r="F19" s="16">
        <v>18977</v>
      </c>
      <c r="G19" s="16">
        <v>18977</v>
      </c>
      <c r="H19" s="16">
        <v>18977</v>
      </c>
      <c r="I19" s="16">
        <v>18977</v>
      </c>
      <c r="J19" s="16">
        <v>18977</v>
      </c>
      <c r="K19" s="16">
        <v>18977</v>
      </c>
      <c r="L19" s="16">
        <v>18977</v>
      </c>
      <c r="M19" s="16">
        <v>18978</v>
      </c>
      <c r="N19" s="16">
        <v>26064</v>
      </c>
      <c r="O19" s="16">
        <f>SUM(C19:N19)</f>
        <v>234812</v>
      </c>
      <c r="P19" s="12"/>
      <c r="Q19" s="12"/>
      <c r="R19" s="3"/>
    </row>
    <row r="20" spans="1:256" s="25" customFormat="1" x14ac:dyDescent="0.25">
      <c r="A20" s="27" t="s">
        <v>48</v>
      </c>
      <c r="B20" s="21" t="s">
        <v>49</v>
      </c>
      <c r="C20" s="22">
        <f>SUM(C18:C19)</f>
        <v>23977</v>
      </c>
      <c r="D20" s="22">
        <f t="shared" ref="D20:O20" si="4">SUM(D18:D19)</f>
        <v>23977</v>
      </c>
      <c r="E20" s="22">
        <f t="shared" si="4"/>
        <v>23977</v>
      </c>
      <c r="F20" s="22">
        <f t="shared" si="4"/>
        <v>23977</v>
      </c>
      <c r="G20" s="22">
        <f t="shared" si="4"/>
        <v>23977</v>
      </c>
      <c r="H20" s="22">
        <f t="shared" si="4"/>
        <v>23977</v>
      </c>
      <c r="I20" s="22">
        <f t="shared" si="4"/>
        <v>23977</v>
      </c>
      <c r="J20" s="22">
        <f t="shared" si="4"/>
        <v>23977</v>
      </c>
      <c r="K20" s="22">
        <f t="shared" si="4"/>
        <v>23977</v>
      </c>
      <c r="L20" s="22">
        <f t="shared" si="4"/>
        <v>23977</v>
      </c>
      <c r="M20" s="22">
        <f t="shared" si="4"/>
        <v>23978</v>
      </c>
      <c r="N20" s="22">
        <f t="shared" si="4"/>
        <v>31064</v>
      </c>
      <c r="O20" s="22">
        <f t="shared" si="4"/>
        <v>294812</v>
      </c>
      <c r="P20" s="28"/>
      <c r="Q20" s="12"/>
      <c r="R20" s="3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</row>
    <row r="21" spans="1:256" x14ac:dyDescent="0.25">
      <c r="A21" s="26" t="s">
        <v>50</v>
      </c>
      <c r="B21" s="18" t="s">
        <v>51</v>
      </c>
      <c r="C21" s="15">
        <v>267307</v>
      </c>
      <c r="D21" s="15">
        <v>267307</v>
      </c>
      <c r="E21" s="15">
        <v>267307</v>
      </c>
      <c r="F21" s="15">
        <v>267307</v>
      </c>
      <c r="G21" s="15">
        <v>267307</v>
      </c>
      <c r="H21" s="15">
        <v>267307</v>
      </c>
      <c r="I21" s="15">
        <v>267307</v>
      </c>
      <c r="J21" s="15">
        <v>267307</v>
      </c>
      <c r="K21" s="15">
        <v>267307</v>
      </c>
      <c r="L21" s="15">
        <v>267307</v>
      </c>
      <c r="M21" s="15">
        <v>267307</v>
      </c>
      <c r="N21" s="15">
        <v>267305</v>
      </c>
      <c r="O21" s="16">
        <v>3207682</v>
      </c>
      <c r="P21" s="12"/>
      <c r="Q21" s="12"/>
      <c r="R21" s="3"/>
    </row>
    <row r="22" spans="1:256" x14ac:dyDescent="0.25">
      <c r="A22" s="26" t="s">
        <v>52</v>
      </c>
      <c r="B22" s="18" t="s">
        <v>53</v>
      </c>
      <c r="C22" s="16">
        <v>178917</v>
      </c>
      <c r="D22" s="16">
        <v>178917</v>
      </c>
      <c r="E22" s="16">
        <v>178917</v>
      </c>
      <c r="F22" s="16">
        <v>178917</v>
      </c>
      <c r="G22" s="16">
        <v>178917</v>
      </c>
      <c r="H22" s="16">
        <v>178917</v>
      </c>
      <c r="I22" s="16">
        <v>178917</v>
      </c>
      <c r="J22" s="16">
        <v>178917</v>
      </c>
      <c r="K22" s="16">
        <v>178917</v>
      </c>
      <c r="L22" s="16">
        <v>178913</v>
      </c>
      <c r="M22" s="16">
        <v>178917</v>
      </c>
      <c r="N22" s="16">
        <v>178917</v>
      </c>
      <c r="O22" s="16">
        <v>2147000</v>
      </c>
      <c r="P22" s="12"/>
      <c r="Q22" s="12"/>
      <c r="R22" s="3"/>
    </row>
    <row r="23" spans="1:256" x14ac:dyDescent="0.25">
      <c r="A23" s="26" t="s">
        <v>54</v>
      </c>
      <c r="B23" s="18" t="s">
        <v>55</v>
      </c>
      <c r="C23" s="16"/>
      <c r="D23" s="16"/>
      <c r="E23" s="16">
        <v>300000</v>
      </c>
      <c r="F23" s="16"/>
      <c r="G23" s="16">
        <v>2280000</v>
      </c>
      <c r="H23" s="16"/>
      <c r="I23" s="16">
        <v>500000</v>
      </c>
      <c r="J23" s="16"/>
      <c r="K23" s="16">
        <v>509521</v>
      </c>
      <c r="L23" s="16"/>
      <c r="M23" s="16"/>
      <c r="N23" s="16"/>
      <c r="O23" s="16">
        <f t="shared" ref="O23:O29" si="5">SUM(C23:N23)</f>
        <v>3589521</v>
      </c>
      <c r="P23" s="12"/>
      <c r="Q23" s="12"/>
      <c r="R23" s="3"/>
    </row>
    <row r="24" spans="1:256" x14ac:dyDescent="0.25">
      <c r="A24" s="26" t="s">
        <v>56</v>
      </c>
      <c r="B24" s="18" t="s">
        <v>57</v>
      </c>
      <c r="C24" s="16">
        <v>33257</v>
      </c>
      <c r="D24" s="16">
        <v>33257</v>
      </c>
      <c r="E24" s="16">
        <v>33257</v>
      </c>
      <c r="F24" s="16">
        <v>33257</v>
      </c>
      <c r="G24" s="16">
        <v>33257</v>
      </c>
      <c r="H24" s="16">
        <v>33257</v>
      </c>
      <c r="I24" s="16">
        <v>33257</v>
      </c>
      <c r="J24" s="16">
        <v>33257</v>
      </c>
      <c r="K24" s="16">
        <v>33257</v>
      </c>
      <c r="L24" s="16">
        <v>33257</v>
      </c>
      <c r="M24" s="16">
        <v>33257</v>
      </c>
      <c r="N24" s="16">
        <v>33255</v>
      </c>
      <c r="O24" s="16">
        <f t="shared" si="5"/>
        <v>399082</v>
      </c>
      <c r="P24" s="12"/>
      <c r="Q24" s="12"/>
      <c r="R24" s="3"/>
    </row>
    <row r="25" spans="1:256" x14ac:dyDescent="0.25">
      <c r="A25" s="26" t="s">
        <v>58</v>
      </c>
      <c r="B25" s="18" t="s">
        <v>59</v>
      </c>
      <c r="C25" s="16">
        <v>536267</v>
      </c>
      <c r="D25" s="16">
        <v>536267</v>
      </c>
      <c r="E25" s="16">
        <v>536267</v>
      </c>
      <c r="F25" s="16">
        <v>536267</v>
      </c>
      <c r="G25" s="16">
        <v>536267</v>
      </c>
      <c r="H25" s="16">
        <v>536267</v>
      </c>
      <c r="I25" s="16">
        <v>536267</v>
      </c>
      <c r="J25" s="16">
        <v>536267</v>
      </c>
      <c r="K25" s="16">
        <v>536267</v>
      </c>
      <c r="L25" s="16">
        <v>536267</v>
      </c>
      <c r="M25" s="16">
        <v>536267</v>
      </c>
      <c r="N25" s="16">
        <v>536263</v>
      </c>
      <c r="O25" s="16">
        <f t="shared" si="5"/>
        <v>6435200</v>
      </c>
      <c r="P25" s="12"/>
      <c r="Q25" s="12"/>
      <c r="R25" s="3"/>
    </row>
    <row r="26" spans="1:256" s="25" customFormat="1" x14ac:dyDescent="0.25">
      <c r="A26" s="27" t="s">
        <v>60</v>
      </c>
      <c r="B26" s="21" t="s">
        <v>61</v>
      </c>
      <c r="C26" s="22">
        <f>SUM(C21:C25)</f>
        <v>1015748</v>
      </c>
      <c r="D26" s="22">
        <f t="shared" ref="D26:N26" si="6">SUM(D21:D25)</f>
        <v>1015748</v>
      </c>
      <c r="E26" s="22">
        <f t="shared" si="6"/>
        <v>1315748</v>
      </c>
      <c r="F26" s="22">
        <f t="shared" si="6"/>
        <v>1015748</v>
      </c>
      <c r="G26" s="22">
        <f t="shared" si="6"/>
        <v>3295748</v>
      </c>
      <c r="H26" s="22">
        <f t="shared" si="6"/>
        <v>1015748</v>
      </c>
      <c r="I26" s="22">
        <f t="shared" si="6"/>
        <v>1515748</v>
      </c>
      <c r="J26" s="22">
        <f t="shared" si="6"/>
        <v>1015748</v>
      </c>
      <c r="K26" s="22">
        <f t="shared" si="6"/>
        <v>1525269</v>
      </c>
      <c r="L26" s="22">
        <f t="shared" si="6"/>
        <v>1015744</v>
      </c>
      <c r="M26" s="22">
        <f t="shared" si="6"/>
        <v>1015748</v>
      </c>
      <c r="N26" s="22">
        <f t="shared" si="6"/>
        <v>1015740</v>
      </c>
      <c r="O26" s="22">
        <f t="shared" si="5"/>
        <v>15778485</v>
      </c>
      <c r="P26" s="28"/>
      <c r="Q26" s="12"/>
      <c r="R26" s="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</row>
    <row r="27" spans="1:256" x14ac:dyDescent="0.25">
      <c r="A27" s="26" t="s">
        <v>62</v>
      </c>
      <c r="B27" s="18" t="s">
        <v>63</v>
      </c>
      <c r="C27" s="16">
        <v>343117</v>
      </c>
      <c r="D27" s="16">
        <v>343117</v>
      </c>
      <c r="E27" s="16">
        <v>343117</v>
      </c>
      <c r="F27" s="16">
        <v>343117</v>
      </c>
      <c r="G27" s="16">
        <v>343117</v>
      </c>
      <c r="H27" s="16">
        <v>343117</v>
      </c>
      <c r="I27" s="16">
        <v>343117</v>
      </c>
      <c r="J27" s="16">
        <v>343117</v>
      </c>
      <c r="K27" s="16">
        <v>343117</v>
      </c>
      <c r="L27" s="16">
        <v>343117</v>
      </c>
      <c r="M27" s="16">
        <v>343114</v>
      </c>
      <c r="N27" s="16">
        <v>343117</v>
      </c>
      <c r="O27" s="16">
        <f t="shared" si="5"/>
        <v>4117401</v>
      </c>
      <c r="P27" s="12"/>
      <c r="Q27" s="12"/>
      <c r="R27" s="3"/>
    </row>
    <row r="28" spans="1:256" x14ac:dyDescent="0.25">
      <c r="A28" s="26" t="s">
        <v>64</v>
      </c>
      <c r="B28" s="18" t="s">
        <v>65</v>
      </c>
      <c r="C28" s="16"/>
      <c r="D28" s="16"/>
      <c r="E28" s="16"/>
      <c r="F28" s="16"/>
      <c r="G28" s="16"/>
      <c r="H28" s="16"/>
      <c r="I28" s="16"/>
      <c r="J28" s="16"/>
      <c r="K28" s="16">
        <v>140000</v>
      </c>
      <c r="L28" s="16"/>
      <c r="M28" s="16"/>
      <c r="N28" s="16">
        <v>198657</v>
      </c>
      <c r="O28" s="16">
        <f t="shared" si="5"/>
        <v>338657</v>
      </c>
      <c r="P28" s="12"/>
      <c r="Q28" s="12"/>
      <c r="R28" s="3"/>
    </row>
    <row r="29" spans="1:256" s="25" customFormat="1" x14ac:dyDescent="0.25">
      <c r="A29" s="27" t="s">
        <v>66</v>
      </c>
      <c r="B29" s="21" t="s">
        <v>67</v>
      </c>
      <c r="C29" s="22">
        <f>SUM(C27:C28)</f>
        <v>343117</v>
      </c>
      <c r="D29" s="22">
        <f t="shared" ref="D29:N29" si="7">SUM(D27:D28)</f>
        <v>343117</v>
      </c>
      <c r="E29" s="22">
        <f t="shared" si="7"/>
        <v>343117</v>
      </c>
      <c r="F29" s="22">
        <f t="shared" si="7"/>
        <v>343117</v>
      </c>
      <c r="G29" s="22">
        <f t="shared" si="7"/>
        <v>343117</v>
      </c>
      <c r="H29" s="22">
        <f t="shared" si="7"/>
        <v>343117</v>
      </c>
      <c r="I29" s="22">
        <f t="shared" si="7"/>
        <v>343117</v>
      </c>
      <c r="J29" s="22">
        <f t="shared" si="7"/>
        <v>343117</v>
      </c>
      <c r="K29" s="22">
        <f t="shared" si="7"/>
        <v>483117</v>
      </c>
      <c r="L29" s="22">
        <f t="shared" si="7"/>
        <v>343117</v>
      </c>
      <c r="M29" s="22">
        <f t="shared" si="7"/>
        <v>343114</v>
      </c>
      <c r="N29" s="22">
        <f t="shared" si="7"/>
        <v>541774</v>
      </c>
      <c r="O29" s="22">
        <f t="shared" si="5"/>
        <v>4456058</v>
      </c>
      <c r="P29" s="28"/>
      <c r="Q29" s="12"/>
      <c r="R29" s="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</row>
    <row r="30" spans="1:256" x14ac:dyDescent="0.25">
      <c r="A30" s="33" t="s">
        <v>68</v>
      </c>
      <c r="B30" s="30" t="s">
        <v>69</v>
      </c>
      <c r="C30" s="31">
        <f>SUM(C17+C20+C26+C29)</f>
        <v>1582842</v>
      </c>
      <c r="D30" s="31">
        <f t="shared" ref="D30:O30" si="8">SUM(D17+D20+D26+D29)</f>
        <v>1582842</v>
      </c>
      <c r="E30" s="31">
        <f t="shared" si="8"/>
        <v>1927842</v>
      </c>
      <c r="F30" s="31">
        <f t="shared" si="8"/>
        <v>1582842</v>
      </c>
      <c r="G30" s="31">
        <f t="shared" si="8"/>
        <v>3907842</v>
      </c>
      <c r="H30" s="31">
        <f t="shared" si="8"/>
        <v>1582842</v>
      </c>
      <c r="I30" s="31">
        <f t="shared" si="8"/>
        <v>2127842</v>
      </c>
      <c r="J30" s="31">
        <f t="shared" si="8"/>
        <v>1582842</v>
      </c>
      <c r="K30" s="31">
        <f t="shared" si="8"/>
        <v>2287842</v>
      </c>
      <c r="L30" s="31">
        <f t="shared" si="8"/>
        <v>1582838</v>
      </c>
      <c r="M30" s="31">
        <f t="shared" si="8"/>
        <v>1582840</v>
      </c>
      <c r="N30" s="31">
        <f t="shared" si="8"/>
        <v>1788578</v>
      </c>
      <c r="O30" s="31">
        <f t="shared" si="8"/>
        <v>23119834</v>
      </c>
      <c r="P30" s="23"/>
      <c r="Q30" s="12"/>
      <c r="R30" s="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</row>
    <row r="31" spans="1:256" x14ac:dyDescent="0.25">
      <c r="A31" s="34" t="s">
        <v>70</v>
      </c>
      <c r="B31" s="18" t="s">
        <v>71</v>
      </c>
      <c r="C31" s="16"/>
      <c r="D31" s="16"/>
      <c r="E31" s="16">
        <v>50000</v>
      </c>
      <c r="F31" s="16"/>
      <c r="G31" s="16"/>
      <c r="H31" s="16">
        <v>150000</v>
      </c>
      <c r="I31" s="16">
        <v>100000</v>
      </c>
      <c r="J31" s="16"/>
      <c r="K31" s="16">
        <v>620000</v>
      </c>
      <c r="L31" s="16"/>
      <c r="M31" s="16"/>
      <c r="N31" s="16">
        <v>10000</v>
      </c>
      <c r="O31" s="16">
        <f>SUM(C31:N31)</f>
        <v>930000</v>
      </c>
      <c r="P31" s="12"/>
      <c r="Q31" s="12"/>
      <c r="R31" s="3"/>
    </row>
    <row r="32" spans="1:256" x14ac:dyDescent="0.25">
      <c r="A32" s="35" t="s">
        <v>72</v>
      </c>
      <c r="B32" s="30" t="s">
        <v>73</v>
      </c>
      <c r="C32" s="31">
        <f>SUM(C31)</f>
        <v>0</v>
      </c>
      <c r="D32" s="31">
        <f t="shared" ref="D32:O32" si="9">SUM(D31)</f>
        <v>0</v>
      </c>
      <c r="E32" s="31">
        <f t="shared" si="9"/>
        <v>50000</v>
      </c>
      <c r="F32" s="31">
        <f t="shared" si="9"/>
        <v>0</v>
      </c>
      <c r="G32" s="31">
        <f t="shared" si="9"/>
        <v>0</v>
      </c>
      <c r="H32" s="31">
        <f t="shared" si="9"/>
        <v>150000</v>
      </c>
      <c r="I32" s="31">
        <f t="shared" si="9"/>
        <v>100000</v>
      </c>
      <c r="J32" s="31">
        <f t="shared" si="9"/>
        <v>0</v>
      </c>
      <c r="K32" s="31">
        <f t="shared" si="9"/>
        <v>620000</v>
      </c>
      <c r="L32" s="31">
        <f t="shared" si="9"/>
        <v>0</v>
      </c>
      <c r="M32" s="31">
        <f t="shared" si="9"/>
        <v>0</v>
      </c>
      <c r="N32" s="31">
        <f t="shared" si="9"/>
        <v>10000</v>
      </c>
      <c r="O32" s="31">
        <f t="shared" si="9"/>
        <v>930000</v>
      </c>
      <c r="P32" s="28"/>
      <c r="Q32" s="12"/>
      <c r="R32" s="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</row>
    <row r="33" spans="1:256" x14ac:dyDescent="0.25">
      <c r="A33" s="34" t="s">
        <v>74</v>
      </c>
      <c r="B33" s="18" t="s">
        <v>75</v>
      </c>
      <c r="C33" s="16"/>
      <c r="D33" s="16"/>
      <c r="E33" s="16">
        <v>360000</v>
      </c>
      <c r="F33" s="16"/>
      <c r="G33" s="16"/>
      <c r="H33" s="16"/>
      <c r="I33" s="16"/>
      <c r="J33" s="16"/>
      <c r="K33" s="16"/>
      <c r="L33" s="16"/>
      <c r="M33" s="16"/>
      <c r="N33" s="16"/>
      <c r="O33" s="16">
        <f>SUM(C33:N33)</f>
        <v>360000</v>
      </c>
      <c r="P33" s="12"/>
      <c r="Q33" s="12"/>
      <c r="R33" s="3"/>
    </row>
    <row r="34" spans="1:256" x14ac:dyDescent="0.25">
      <c r="A34" s="36" t="s">
        <v>76</v>
      </c>
      <c r="B34" s="18" t="s">
        <v>77</v>
      </c>
      <c r="C34" s="16"/>
      <c r="D34" s="16"/>
      <c r="E34" s="16">
        <v>117201</v>
      </c>
      <c r="F34" s="16"/>
      <c r="G34" s="16"/>
      <c r="H34" s="16">
        <v>117202</v>
      </c>
      <c r="I34" s="16"/>
      <c r="J34" s="16"/>
      <c r="K34" s="16">
        <v>117202</v>
      </c>
      <c r="L34" s="16"/>
      <c r="M34" s="16"/>
      <c r="N34" s="16">
        <v>126053</v>
      </c>
      <c r="O34" s="16">
        <f>SUM(E34:N34)</f>
        <v>477658</v>
      </c>
      <c r="P34" s="12"/>
      <c r="Q34" s="12"/>
      <c r="R34" s="3"/>
    </row>
    <row r="35" spans="1:256" x14ac:dyDescent="0.25">
      <c r="A35" s="36" t="s">
        <v>78</v>
      </c>
      <c r="B35" s="18" t="s">
        <v>79</v>
      </c>
      <c r="C35" s="16"/>
      <c r="D35" s="16"/>
      <c r="E35" s="16">
        <v>340000</v>
      </c>
      <c r="F35" s="16"/>
      <c r="G35" s="16"/>
      <c r="H35" s="16">
        <v>340000</v>
      </c>
      <c r="I35" s="16"/>
      <c r="J35" s="16"/>
      <c r="K35" s="16">
        <v>340000</v>
      </c>
      <c r="L35" s="16"/>
      <c r="M35" s="16"/>
      <c r="N35" s="16">
        <v>354600</v>
      </c>
      <c r="O35" s="16">
        <f>SUM(C35:N35)</f>
        <v>1374600</v>
      </c>
      <c r="P35" s="12"/>
      <c r="Q35" s="12"/>
      <c r="R35" s="3"/>
    </row>
    <row r="36" spans="1:256" x14ac:dyDescent="0.25">
      <c r="A36" s="37" t="s">
        <v>80</v>
      </c>
      <c r="B36" s="18" t="s">
        <v>81</v>
      </c>
      <c r="C36" s="16"/>
      <c r="D36" s="16"/>
      <c r="E36" s="16"/>
      <c r="F36" s="16"/>
      <c r="G36" s="16">
        <v>12735534</v>
      </c>
      <c r="H36" s="16"/>
      <c r="I36" s="16"/>
      <c r="J36" s="16"/>
      <c r="K36" s="16"/>
      <c r="L36" s="16"/>
      <c r="M36" s="16"/>
      <c r="N36" s="16"/>
      <c r="O36" s="16">
        <f>SUM(C36:N36)</f>
        <v>12735534</v>
      </c>
      <c r="P36" s="12"/>
      <c r="Q36" s="12"/>
      <c r="R36" s="3"/>
    </row>
    <row r="37" spans="1:256" x14ac:dyDescent="0.25">
      <c r="A37" s="35" t="s">
        <v>82</v>
      </c>
      <c r="B37" s="30" t="s">
        <v>83</v>
      </c>
      <c r="C37" s="31">
        <f>SUM(C33:C36)</f>
        <v>0</v>
      </c>
      <c r="D37" s="31">
        <f t="shared" ref="D37:N37" si="10">SUM(D33:D36)</f>
        <v>0</v>
      </c>
      <c r="E37" s="31">
        <f t="shared" si="10"/>
        <v>817201</v>
      </c>
      <c r="F37" s="31">
        <f t="shared" si="10"/>
        <v>0</v>
      </c>
      <c r="G37" s="31">
        <f t="shared" si="10"/>
        <v>12735534</v>
      </c>
      <c r="H37" s="31">
        <f t="shared" si="10"/>
        <v>457202</v>
      </c>
      <c r="I37" s="31">
        <f t="shared" si="10"/>
        <v>0</v>
      </c>
      <c r="J37" s="31">
        <f t="shared" si="10"/>
        <v>0</v>
      </c>
      <c r="K37" s="31">
        <f t="shared" si="10"/>
        <v>457202</v>
      </c>
      <c r="L37" s="31">
        <f t="shared" si="10"/>
        <v>0</v>
      </c>
      <c r="M37" s="31">
        <f t="shared" si="10"/>
        <v>0</v>
      </c>
      <c r="N37" s="31">
        <f t="shared" si="10"/>
        <v>480653</v>
      </c>
      <c r="O37" s="31">
        <f>SUM(C37:N37)</f>
        <v>14947792</v>
      </c>
      <c r="P37" s="23"/>
      <c r="Q37" s="12"/>
      <c r="R37" s="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</row>
    <row r="38" spans="1:256" x14ac:dyDescent="0.25">
      <c r="A38" s="38" t="s">
        <v>84</v>
      </c>
      <c r="B38" s="39"/>
      <c r="C38" s="40">
        <f>SUM(C13++C14+C30+C32+C37)</f>
        <v>2241453</v>
      </c>
      <c r="D38" s="40">
        <f t="shared" ref="D38:N38" si="11">SUM(D13++D14+D30+D32+D37)</f>
        <v>2241453</v>
      </c>
      <c r="E38" s="40">
        <f t="shared" si="11"/>
        <v>3509904</v>
      </c>
      <c r="F38" s="40">
        <f t="shared" si="11"/>
        <v>2241453</v>
      </c>
      <c r="G38" s="40">
        <f t="shared" si="11"/>
        <v>17301987</v>
      </c>
      <c r="H38" s="40">
        <f t="shared" si="11"/>
        <v>2904905</v>
      </c>
      <c r="I38" s="40">
        <f t="shared" si="11"/>
        <v>2886453</v>
      </c>
      <c r="J38" s="40">
        <f t="shared" si="11"/>
        <v>2241453</v>
      </c>
      <c r="K38" s="40">
        <f t="shared" si="11"/>
        <v>4132839</v>
      </c>
      <c r="L38" s="40">
        <f t="shared" si="11"/>
        <v>2241449</v>
      </c>
      <c r="M38" s="40">
        <f t="shared" si="11"/>
        <v>2465636</v>
      </c>
      <c r="N38" s="40">
        <f t="shared" si="11"/>
        <v>3057844</v>
      </c>
      <c r="O38" s="40">
        <f>SUM(C38:N38)</f>
        <v>47466829</v>
      </c>
      <c r="P38" s="41"/>
      <c r="Q38" s="12"/>
      <c r="R38" s="3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</row>
    <row r="39" spans="1:256" x14ac:dyDescent="0.25">
      <c r="A39" s="43" t="s">
        <v>85</v>
      </c>
      <c r="B39" s="44" t="s">
        <v>86</v>
      </c>
      <c r="C39" s="45"/>
      <c r="D39" s="45"/>
      <c r="E39" s="45"/>
      <c r="F39" s="45"/>
      <c r="G39" s="45"/>
      <c r="H39" s="45"/>
      <c r="I39" s="45"/>
      <c r="J39" s="45">
        <v>1563250</v>
      </c>
      <c r="K39" s="45"/>
      <c r="L39" s="45"/>
      <c r="M39" s="45"/>
      <c r="N39" s="45"/>
      <c r="O39" s="45">
        <f>SUM(C39:N39)</f>
        <v>1563250</v>
      </c>
      <c r="P39" s="12"/>
      <c r="Q39" s="12"/>
      <c r="R39" s="3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</row>
    <row r="40" spans="1:256" x14ac:dyDescent="0.25">
      <c r="A40" s="47" t="s">
        <v>87</v>
      </c>
      <c r="B40" s="18" t="s">
        <v>88</v>
      </c>
      <c r="C40" s="16"/>
      <c r="D40" s="16"/>
      <c r="E40" s="16">
        <v>2800000</v>
      </c>
      <c r="F40" s="16"/>
      <c r="G40" s="16">
        <v>3650000</v>
      </c>
      <c r="H40" s="16">
        <v>1093500</v>
      </c>
      <c r="I40" s="16"/>
      <c r="J40" s="16"/>
      <c r="K40" s="16"/>
      <c r="L40" s="16"/>
      <c r="M40" s="16"/>
      <c r="N40" s="16"/>
      <c r="O40" s="16">
        <v>7543500</v>
      </c>
      <c r="P40" s="12"/>
      <c r="Q40" s="12"/>
      <c r="R40" s="3"/>
    </row>
    <row r="41" spans="1:256" x14ac:dyDescent="0.25">
      <c r="A41" s="47" t="s">
        <v>89</v>
      </c>
      <c r="B41" s="18" t="s">
        <v>90</v>
      </c>
      <c r="C41" s="16"/>
      <c r="D41" s="16"/>
      <c r="E41" s="16"/>
      <c r="F41" s="16">
        <v>8465197</v>
      </c>
      <c r="G41" s="16">
        <v>560000</v>
      </c>
      <c r="H41" s="16"/>
      <c r="I41" s="16"/>
      <c r="J41" s="16"/>
      <c r="K41" s="16"/>
      <c r="L41" s="16"/>
      <c r="M41" s="16"/>
      <c r="N41" s="16"/>
      <c r="O41" s="16">
        <v>9025197</v>
      </c>
      <c r="P41" s="12"/>
      <c r="Q41" s="12"/>
      <c r="R41" s="3"/>
    </row>
    <row r="42" spans="1:256" x14ac:dyDescent="0.25">
      <c r="A42" s="48" t="s">
        <v>91</v>
      </c>
      <c r="B42" s="18" t="s">
        <v>92</v>
      </c>
      <c r="C42" s="16"/>
      <c r="D42" s="16"/>
      <c r="E42" s="16"/>
      <c r="F42" s="16">
        <v>3041858</v>
      </c>
      <c r="G42" s="16">
        <v>1136700</v>
      </c>
      <c r="H42" s="16">
        <v>295245</v>
      </c>
      <c r="I42" s="16"/>
      <c r="J42" s="16">
        <v>422077</v>
      </c>
      <c r="K42" s="16"/>
      <c r="L42" s="16"/>
      <c r="M42" s="16"/>
      <c r="N42" s="16"/>
      <c r="O42" s="16">
        <f>SUM(C42:N42)</f>
        <v>4895880</v>
      </c>
      <c r="P42" s="12"/>
      <c r="Q42" s="12"/>
      <c r="R42" s="3"/>
    </row>
    <row r="43" spans="1:256" x14ac:dyDescent="0.25">
      <c r="A43" s="49" t="s">
        <v>93</v>
      </c>
      <c r="B43" s="30" t="s">
        <v>94</v>
      </c>
      <c r="C43" s="31">
        <f>SUM(C39:C42)</f>
        <v>0</v>
      </c>
      <c r="D43" s="31">
        <f t="shared" ref="D43:N43" si="12">SUM(D39:D42)</f>
        <v>0</v>
      </c>
      <c r="E43" s="31">
        <f t="shared" si="12"/>
        <v>2800000</v>
      </c>
      <c r="F43" s="31">
        <f t="shared" si="12"/>
        <v>11507055</v>
      </c>
      <c r="G43" s="31">
        <f t="shared" si="12"/>
        <v>5346700</v>
      </c>
      <c r="H43" s="31">
        <f t="shared" si="12"/>
        <v>1388745</v>
      </c>
      <c r="I43" s="31">
        <f t="shared" si="12"/>
        <v>0</v>
      </c>
      <c r="J43" s="31">
        <f t="shared" si="12"/>
        <v>1985327</v>
      </c>
      <c r="K43" s="31">
        <f t="shared" si="12"/>
        <v>0</v>
      </c>
      <c r="L43" s="31">
        <f t="shared" si="12"/>
        <v>0</v>
      </c>
      <c r="M43" s="31">
        <f t="shared" si="12"/>
        <v>0</v>
      </c>
      <c r="N43" s="31">
        <f t="shared" si="12"/>
        <v>0</v>
      </c>
      <c r="O43" s="31">
        <f>SUM(C43:N43)</f>
        <v>23027827</v>
      </c>
      <c r="P43" s="23"/>
      <c r="Q43" s="12"/>
      <c r="R43" s="3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</row>
    <row r="44" spans="1:256" x14ac:dyDescent="0.25">
      <c r="A44" s="34" t="s">
        <v>95</v>
      </c>
      <c r="B44" s="18" t="s">
        <v>96</v>
      </c>
      <c r="C44" s="16"/>
      <c r="D44" s="16"/>
      <c r="E44" s="16">
        <v>2000000</v>
      </c>
      <c r="F44" s="16">
        <v>10965432</v>
      </c>
      <c r="G44" s="16"/>
      <c r="H44" s="16">
        <v>2559325</v>
      </c>
      <c r="I44" s="16"/>
      <c r="J44" s="16">
        <v>20756163</v>
      </c>
      <c r="K44" s="16"/>
      <c r="L44" s="16"/>
      <c r="M44" s="16"/>
      <c r="N44" s="16">
        <v>1563250</v>
      </c>
      <c r="O44" s="16">
        <f>SUM(C44:N44)</f>
        <v>37844170</v>
      </c>
      <c r="P44" s="12"/>
      <c r="Q44" s="12"/>
      <c r="R44" s="3"/>
    </row>
    <row r="45" spans="1:256" x14ac:dyDescent="0.25">
      <c r="A45" s="34" t="s">
        <v>97</v>
      </c>
      <c r="B45" s="18" t="s">
        <v>98</v>
      </c>
      <c r="C45" s="16">
        <f>SUM(C42)</f>
        <v>0</v>
      </c>
      <c r="D45" s="16"/>
      <c r="E45" s="16">
        <v>54000</v>
      </c>
      <c r="F45" s="16">
        <v>2955147</v>
      </c>
      <c r="G45" s="16"/>
      <c r="H45" s="16">
        <v>691017</v>
      </c>
      <c r="I45" s="16"/>
      <c r="J45" s="16">
        <v>6090165</v>
      </c>
      <c r="K45" s="16"/>
      <c r="L45" s="16"/>
      <c r="M45" s="16"/>
      <c r="N45" s="16">
        <v>422077</v>
      </c>
      <c r="O45" s="16">
        <f>SUM(C45:N45)</f>
        <v>10212406</v>
      </c>
      <c r="P45" s="12"/>
      <c r="Q45" s="12"/>
      <c r="R45" s="3"/>
    </row>
    <row r="46" spans="1:256" x14ac:dyDescent="0.25">
      <c r="A46" s="35" t="s">
        <v>99</v>
      </c>
      <c r="B46" s="30" t="s">
        <v>100</v>
      </c>
      <c r="C46" s="31">
        <f>SUM(C44:C45)</f>
        <v>0</v>
      </c>
      <c r="D46" s="31">
        <f t="shared" ref="D46:O46" si="13">SUM(D44:D45)</f>
        <v>0</v>
      </c>
      <c r="E46" s="31">
        <f t="shared" si="13"/>
        <v>2054000</v>
      </c>
      <c r="F46" s="31">
        <f t="shared" si="13"/>
        <v>13920579</v>
      </c>
      <c r="G46" s="31">
        <f t="shared" si="13"/>
        <v>0</v>
      </c>
      <c r="H46" s="31">
        <f t="shared" si="13"/>
        <v>3250342</v>
      </c>
      <c r="I46" s="31">
        <f t="shared" si="13"/>
        <v>0</v>
      </c>
      <c r="J46" s="31">
        <f t="shared" si="13"/>
        <v>26846328</v>
      </c>
      <c r="K46" s="31">
        <f t="shared" si="13"/>
        <v>0</v>
      </c>
      <c r="L46" s="31">
        <f t="shared" si="13"/>
        <v>0</v>
      </c>
      <c r="M46" s="31">
        <f t="shared" si="13"/>
        <v>0</v>
      </c>
      <c r="N46" s="31">
        <f t="shared" si="13"/>
        <v>1985327</v>
      </c>
      <c r="O46" s="31">
        <f t="shared" si="13"/>
        <v>48056576</v>
      </c>
      <c r="P46" s="23"/>
      <c r="Q46" s="12"/>
      <c r="R46" s="3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</row>
    <row r="47" spans="1:256" x14ac:dyDescent="0.25">
      <c r="A47" s="34" t="s">
        <v>101</v>
      </c>
      <c r="B47" s="18" t="s">
        <v>102</v>
      </c>
      <c r="C47" s="16"/>
      <c r="D47" s="16"/>
      <c r="E47" s="16"/>
      <c r="F47" s="16"/>
      <c r="G47" s="16"/>
      <c r="H47" s="16">
        <v>150000</v>
      </c>
      <c r="I47" s="16"/>
      <c r="J47" s="16"/>
      <c r="K47" s="16"/>
      <c r="L47" s="16"/>
      <c r="M47" s="16"/>
      <c r="N47" s="16"/>
      <c r="O47" s="16">
        <f>SUM(C47:N47)</f>
        <v>150000</v>
      </c>
      <c r="P47" s="12"/>
      <c r="Q47" s="12"/>
      <c r="R47" s="3"/>
    </row>
    <row r="48" spans="1:256" x14ac:dyDescent="0.25">
      <c r="A48" s="34" t="s">
        <v>103</v>
      </c>
      <c r="B48" s="18" t="s">
        <v>104</v>
      </c>
      <c r="C48" s="16"/>
      <c r="D48" s="16"/>
      <c r="E48" s="16"/>
      <c r="F48" s="16"/>
      <c r="G48" s="16"/>
      <c r="H48" s="16">
        <v>450000</v>
      </c>
      <c r="I48" s="16"/>
      <c r="J48" s="16"/>
      <c r="K48" s="16"/>
      <c r="L48" s="16"/>
      <c r="M48" s="16"/>
      <c r="N48" s="16"/>
      <c r="O48" s="16">
        <v>450000</v>
      </c>
      <c r="P48" s="12"/>
      <c r="Q48" s="12"/>
      <c r="R48" s="3"/>
    </row>
    <row r="49" spans="1:256" s="32" customFormat="1" x14ac:dyDescent="0.25">
      <c r="A49" s="35" t="s">
        <v>105</v>
      </c>
      <c r="B49" s="30" t="s">
        <v>106</v>
      </c>
      <c r="C49" s="31">
        <f>SUM(C47:C48)</f>
        <v>0</v>
      </c>
      <c r="D49" s="31">
        <f t="shared" ref="D49:N49" si="14">SUM(D47:D48)</f>
        <v>0</v>
      </c>
      <c r="E49" s="31">
        <f t="shared" si="14"/>
        <v>0</v>
      </c>
      <c r="F49" s="31">
        <f t="shared" si="14"/>
        <v>0</v>
      </c>
      <c r="G49" s="31">
        <f t="shared" si="14"/>
        <v>0</v>
      </c>
      <c r="H49" s="31">
        <f t="shared" si="14"/>
        <v>600000</v>
      </c>
      <c r="I49" s="31">
        <f t="shared" si="14"/>
        <v>0</v>
      </c>
      <c r="J49" s="31">
        <f t="shared" si="14"/>
        <v>0</v>
      </c>
      <c r="K49" s="31">
        <f t="shared" si="14"/>
        <v>0</v>
      </c>
      <c r="L49" s="31">
        <f t="shared" si="14"/>
        <v>0</v>
      </c>
      <c r="M49" s="31">
        <f t="shared" si="14"/>
        <v>0</v>
      </c>
      <c r="N49" s="31">
        <f t="shared" si="14"/>
        <v>0</v>
      </c>
      <c r="O49" s="31">
        <f>SUM(C49:N49)</f>
        <v>600000</v>
      </c>
      <c r="P49" s="23"/>
      <c r="Q49" s="12"/>
      <c r="R49" s="3"/>
    </row>
    <row r="50" spans="1:256" x14ac:dyDescent="0.25">
      <c r="A50" s="38" t="s">
        <v>107</v>
      </c>
      <c r="B50" s="39"/>
      <c r="C50" s="40">
        <f>SUM(C49,C46,C43)</f>
        <v>0</v>
      </c>
      <c r="D50" s="40">
        <f t="shared" ref="D50:O50" si="15">SUM(D49,D46,D43)</f>
        <v>0</v>
      </c>
      <c r="E50" s="40">
        <f t="shared" si="15"/>
        <v>4854000</v>
      </c>
      <c r="F50" s="40">
        <f t="shared" si="15"/>
        <v>25427634</v>
      </c>
      <c r="G50" s="40">
        <f t="shared" si="15"/>
        <v>5346700</v>
      </c>
      <c r="H50" s="40">
        <f t="shared" si="15"/>
        <v>5239087</v>
      </c>
      <c r="I50" s="40">
        <f t="shared" si="15"/>
        <v>0</v>
      </c>
      <c r="J50" s="40">
        <f t="shared" si="15"/>
        <v>28831655</v>
      </c>
      <c r="K50" s="40">
        <f t="shared" si="15"/>
        <v>0</v>
      </c>
      <c r="L50" s="40">
        <f t="shared" si="15"/>
        <v>0</v>
      </c>
      <c r="M50" s="40">
        <f t="shared" si="15"/>
        <v>0</v>
      </c>
      <c r="N50" s="40">
        <f t="shared" si="15"/>
        <v>1985327</v>
      </c>
      <c r="O50" s="40">
        <f t="shared" si="15"/>
        <v>71684403</v>
      </c>
      <c r="P50" s="41"/>
      <c r="Q50" s="12"/>
      <c r="R50" s="3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  <c r="IV50" s="42"/>
    </row>
    <row r="51" spans="1:256" x14ac:dyDescent="0.25">
      <c r="A51" s="50" t="s">
        <v>108</v>
      </c>
      <c r="B51" s="51" t="s">
        <v>109</v>
      </c>
      <c r="C51" s="52">
        <f>SUM(C38+C50)</f>
        <v>2241453</v>
      </c>
      <c r="D51" s="52">
        <f t="shared" ref="D51:N51" si="16">SUM(D38+D50)</f>
        <v>2241453</v>
      </c>
      <c r="E51" s="52">
        <f t="shared" si="16"/>
        <v>8363904</v>
      </c>
      <c r="F51" s="52">
        <f t="shared" si="16"/>
        <v>27669087</v>
      </c>
      <c r="G51" s="52">
        <f t="shared" si="16"/>
        <v>22648687</v>
      </c>
      <c r="H51" s="52">
        <f t="shared" si="16"/>
        <v>8143992</v>
      </c>
      <c r="I51" s="52">
        <f t="shared" si="16"/>
        <v>2886453</v>
      </c>
      <c r="J51" s="52">
        <f t="shared" si="16"/>
        <v>31073108</v>
      </c>
      <c r="K51" s="52">
        <f t="shared" si="16"/>
        <v>4132839</v>
      </c>
      <c r="L51" s="52">
        <f t="shared" si="16"/>
        <v>2241449</v>
      </c>
      <c r="M51" s="52">
        <f t="shared" si="16"/>
        <v>2465636</v>
      </c>
      <c r="N51" s="52">
        <f t="shared" si="16"/>
        <v>5043171</v>
      </c>
      <c r="O51" s="52">
        <f>SUM(C51:N51)</f>
        <v>119151232</v>
      </c>
      <c r="P51" s="23"/>
      <c r="Q51" s="12"/>
      <c r="R51" s="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  <c r="HG51" s="53"/>
      <c r="HH51" s="53"/>
      <c r="HI51" s="53"/>
      <c r="HJ51" s="53"/>
      <c r="HK51" s="53"/>
      <c r="HL51" s="53"/>
      <c r="HM51" s="53"/>
      <c r="HN51" s="53"/>
      <c r="HO51" s="53"/>
      <c r="HP51" s="53"/>
      <c r="HQ51" s="53"/>
      <c r="HR51" s="53"/>
      <c r="HS51" s="53"/>
      <c r="HT51" s="53"/>
      <c r="HU51" s="53"/>
      <c r="HV51" s="53"/>
      <c r="HW51" s="53"/>
      <c r="HX51" s="53"/>
      <c r="HY51" s="53"/>
      <c r="HZ51" s="53"/>
      <c r="IA51" s="53"/>
      <c r="IB51" s="53"/>
      <c r="IC51" s="53"/>
      <c r="ID51" s="53"/>
      <c r="IE51" s="53"/>
      <c r="IF51" s="53"/>
      <c r="IG51" s="53"/>
      <c r="IH51" s="53"/>
      <c r="II51" s="53"/>
      <c r="IJ51" s="53"/>
      <c r="IK51" s="53"/>
      <c r="IL51" s="53"/>
      <c r="IM51" s="53"/>
      <c r="IN51" s="53"/>
      <c r="IO51" s="53"/>
      <c r="IP51" s="53"/>
      <c r="IQ51" s="53"/>
      <c r="IR51" s="53"/>
      <c r="IS51" s="53"/>
      <c r="IT51" s="53"/>
      <c r="IU51" s="53"/>
      <c r="IV51" s="53"/>
    </row>
    <row r="52" spans="1:256" x14ac:dyDescent="0.25">
      <c r="A52" s="54" t="s">
        <v>110</v>
      </c>
      <c r="B52" s="55" t="s">
        <v>111</v>
      </c>
      <c r="C52" s="45">
        <v>924994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16">
        <v>924994</v>
      </c>
      <c r="P52" s="12"/>
      <c r="Q52" s="12"/>
      <c r="R52" s="3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</row>
    <row r="53" spans="1:256" x14ac:dyDescent="0.25">
      <c r="A53" s="56" t="s">
        <v>112</v>
      </c>
      <c r="B53" s="57" t="s">
        <v>113</v>
      </c>
      <c r="C53" s="52">
        <f>SUM(C52)</f>
        <v>924994</v>
      </c>
      <c r="D53" s="52">
        <f>SUM(D52)</f>
        <v>0</v>
      </c>
      <c r="E53" s="52">
        <f t="shared" ref="E53:N53" si="17">SUM(E52)</f>
        <v>0</v>
      </c>
      <c r="F53" s="52">
        <f t="shared" si="17"/>
        <v>0</v>
      </c>
      <c r="G53" s="52">
        <f t="shared" si="17"/>
        <v>0</v>
      </c>
      <c r="H53" s="52">
        <f t="shared" si="17"/>
        <v>0</v>
      </c>
      <c r="I53" s="52">
        <f t="shared" si="17"/>
        <v>0</v>
      </c>
      <c r="J53" s="52">
        <f t="shared" si="17"/>
        <v>0</v>
      </c>
      <c r="K53" s="52">
        <f t="shared" si="17"/>
        <v>0</v>
      </c>
      <c r="L53" s="52">
        <f t="shared" si="17"/>
        <v>0</v>
      </c>
      <c r="M53" s="52">
        <f t="shared" si="17"/>
        <v>0</v>
      </c>
      <c r="N53" s="52">
        <f t="shared" si="17"/>
        <v>0</v>
      </c>
      <c r="O53" s="31">
        <f>SUM(O52)</f>
        <v>924994</v>
      </c>
      <c r="P53" s="23"/>
      <c r="Q53" s="12"/>
      <c r="R53" s="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</row>
    <row r="54" spans="1:256" x14ac:dyDescent="0.25">
      <c r="A54" s="58" t="s">
        <v>114</v>
      </c>
      <c r="B54" s="58"/>
      <c r="C54" s="52">
        <f>SUM(C51+C53)</f>
        <v>3166447</v>
      </c>
      <c r="D54" s="52">
        <f t="shared" ref="D54:N54" si="18">SUM(D51+D53)</f>
        <v>2241453</v>
      </c>
      <c r="E54" s="52">
        <f t="shared" si="18"/>
        <v>8363904</v>
      </c>
      <c r="F54" s="52">
        <f t="shared" si="18"/>
        <v>27669087</v>
      </c>
      <c r="G54" s="52">
        <f t="shared" si="18"/>
        <v>22648687</v>
      </c>
      <c r="H54" s="52">
        <f t="shared" si="18"/>
        <v>8143992</v>
      </c>
      <c r="I54" s="52">
        <f t="shared" si="18"/>
        <v>2886453</v>
      </c>
      <c r="J54" s="52">
        <f t="shared" si="18"/>
        <v>31073108</v>
      </c>
      <c r="K54" s="52">
        <f t="shared" si="18"/>
        <v>4132839</v>
      </c>
      <c r="L54" s="52">
        <f t="shared" si="18"/>
        <v>2241449</v>
      </c>
      <c r="M54" s="52">
        <f t="shared" si="18"/>
        <v>2465636</v>
      </c>
      <c r="N54" s="52">
        <f t="shared" si="18"/>
        <v>5043171</v>
      </c>
      <c r="O54" s="31">
        <f>SUM(O51+O53)</f>
        <v>120076226</v>
      </c>
      <c r="P54" s="23"/>
      <c r="Q54" s="12"/>
      <c r="R54" s="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3"/>
      <c r="FE54" s="53"/>
      <c r="FF54" s="53"/>
      <c r="FG54" s="53"/>
      <c r="FH54" s="53"/>
      <c r="FI54" s="53"/>
      <c r="FJ54" s="53"/>
      <c r="FK54" s="53"/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3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53"/>
      <c r="GN54" s="53"/>
      <c r="GO54" s="53"/>
      <c r="GP54" s="53"/>
      <c r="GQ54" s="53"/>
      <c r="GR54" s="53"/>
      <c r="GS54" s="53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3"/>
      <c r="HF54" s="53"/>
      <c r="HG54" s="53"/>
      <c r="HH54" s="53"/>
      <c r="HI54" s="53"/>
      <c r="HJ54" s="53"/>
      <c r="HK54" s="53"/>
      <c r="HL54" s="53"/>
      <c r="HM54" s="53"/>
      <c r="HN54" s="53"/>
      <c r="HO54" s="53"/>
      <c r="HP54" s="53"/>
      <c r="HQ54" s="53"/>
      <c r="HR54" s="53"/>
      <c r="HS54" s="53"/>
      <c r="HT54" s="53"/>
      <c r="HU54" s="53"/>
      <c r="HV54" s="53"/>
      <c r="HW54" s="53"/>
      <c r="HX54" s="53"/>
      <c r="HY54" s="53"/>
      <c r="HZ54" s="53"/>
      <c r="IA54" s="53"/>
      <c r="IB54" s="53"/>
      <c r="IC54" s="53"/>
      <c r="ID54" s="53"/>
      <c r="IE54" s="53"/>
      <c r="IF54" s="53"/>
      <c r="IG54" s="53"/>
      <c r="IH54" s="53"/>
      <c r="II54" s="53"/>
      <c r="IJ54" s="53"/>
      <c r="IK54" s="53"/>
      <c r="IL54" s="53"/>
      <c r="IM54" s="53"/>
      <c r="IN54" s="53"/>
      <c r="IO54" s="53"/>
      <c r="IP54" s="53"/>
      <c r="IQ54" s="53"/>
      <c r="IR54" s="53"/>
      <c r="IS54" s="53"/>
      <c r="IT54" s="53"/>
      <c r="IU54" s="53"/>
      <c r="IV54" s="53"/>
    </row>
    <row r="55" spans="1:256" ht="10.5" customHeight="1" x14ac:dyDescent="0.25">
      <c r="A55" s="59"/>
      <c r="B55" s="59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23"/>
      <c r="P55" s="23"/>
      <c r="Q55" s="12"/>
      <c r="R55" s="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3"/>
      <c r="FF55" s="53"/>
      <c r="FG55" s="53"/>
      <c r="FH55" s="53"/>
      <c r="FI55" s="53"/>
      <c r="FJ55" s="53"/>
      <c r="FK55" s="53"/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3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53"/>
      <c r="GN55" s="53"/>
      <c r="GO55" s="53"/>
      <c r="GP55" s="53"/>
      <c r="GQ55" s="53"/>
      <c r="GR55" s="53"/>
      <c r="GS55" s="53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3"/>
      <c r="HF55" s="53"/>
      <c r="HG55" s="53"/>
      <c r="HH55" s="53"/>
      <c r="HI55" s="53"/>
      <c r="HJ55" s="53"/>
      <c r="HK55" s="53"/>
      <c r="HL55" s="53"/>
      <c r="HM55" s="53"/>
      <c r="HN55" s="53"/>
      <c r="HO55" s="53"/>
      <c r="HP55" s="53"/>
      <c r="HQ55" s="53"/>
      <c r="HR55" s="53"/>
      <c r="HS55" s="53"/>
      <c r="HT55" s="53"/>
      <c r="HU55" s="53"/>
      <c r="HV55" s="53"/>
      <c r="HW55" s="53"/>
      <c r="HX55" s="53"/>
      <c r="HY55" s="53"/>
      <c r="HZ55" s="53"/>
      <c r="IA55" s="53"/>
      <c r="IB55" s="53"/>
      <c r="IC55" s="53"/>
      <c r="ID55" s="53"/>
      <c r="IE55" s="53"/>
      <c r="IF55" s="53"/>
      <c r="IG55" s="53"/>
      <c r="IH55" s="53"/>
      <c r="II55" s="53"/>
      <c r="IJ55" s="53"/>
      <c r="IK55" s="53"/>
      <c r="IL55" s="53"/>
      <c r="IM55" s="53"/>
      <c r="IN55" s="53"/>
      <c r="IO55" s="53"/>
      <c r="IP55" s="53"/>
      <c r="IQ55" s="53"/>
      <c r="IR55" s="53"/>
      <c r="IS55" s="53"/>
      <c r="IT55" s="53"/>
      <c r="IU55" s="53"/>
      <c r="IV55" s="53"/>
    </row>
    <row r="56" spans="1:256" hidden="1" x14ac:dyDescent="0.25">
      <c r="A56" s="59"/>
      <c r="B56" s="59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23"/>
      <c r="P56" s="23"/>
      <c r="Q56" s="12"/>
      <c r="R56" s="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3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3"/>
      <c r="HF56" s="53"/>
      <c r="HG56" s="53"/>
      <c r="HH56" s="53"/>
      <c r="HI56" s="53"/>
      <c r="HJ56" s="53"/>
      <c r="HK56" s="53"/>
      <c r="HL56" s="53"/>
      <c r="HM56" s="53"/>
      <c r="HN56" s="53"/>
      <c r="HO56" s="53"/>
      <c r="HP56" s="53"/>
      <c r="HQ56" s="53"/>
      <c r="HR56" s="53"/>
      <c r="HS56" s="53"/>
      <c r="HT56" s="53"/>
      <c r="HU56" s="53"/>
      <c r="HV56" s="53"/>
      <c r="HW56" s="53"/>
      <c r="HX56" s="53"/>
      <c r="HY56" s="53"/>
      <c r="HZ56" s="53"/>
      <c r="IA56" s="53"/>
      <c r="IB56" s="53"/>
      <c r="IC56" s="53"/>
      <c r="ID56" s="53"/>
      <c r="IE56" s="53"/>
      <c r="IF56" s="53"/>
      <c r="IG56" s="53"/>
      <c r="IH56" s="53"/>
      <c r="II56" s="53"/>
      <c r="IJ56" s="53"/>
      <c r="IK56" s="53"/>
      <c r="IL56" s="53"/>
      <c r="IM56" s="53"/>
      <c r="IN56" s="53"/>
      <c r="IO56" s="53"/>
      <c r="IP56" s="53"/>
      <c r="IQ56" s="53"/>
      <c r="IR56" s="53"/>
      <c r="IS56" s="53"/>
      <c r="IT56" s="53"/>
      <c r="IU56" s="53"/>
      <c r="IV56" s="53"/>
    </row>
    <row r="57" spans="1:256" hidden="1" x14ac:dyDescent="0.25">
      <c r="A57" s="59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23"/>
      <c r="P57" s="23"/>
      <c r="Q57" s="12"/>
      <c r="R57" s="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3"/>
      <c r="IP57" s="53"/>
      <c r="IQ57" s="53"/>
      <c r="IR57" s="53"/>
      <c r="IS57" s="53"/>
      <c r="IT57" s="53"/>
      <c r="IU57" s="53"/>
      <c r="IV57" s="53"/>
    </row>
    <row r="58" spans="1:256" hidden="1" x14ac:dyDescent="0.25">
      <c r="A58" s="59"/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23"/>
      <c r="P58" s="23"/>
      <c r="Q58" s="12"/>
      <c r="R58" s="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</row>
    <row r="59" spans="1:256" hidden="1" x14ac:dyDescent="0.25">
      <c r="A59" s="59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23"/>
      <c r="P59" s="23"/>
      <c r="Q59" s="12"/>
      <c r="R59" s="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3"/>
      <c r="HF59" s="53"/>
      <c r="HG59" s="53"/>
      <c r="HH59" s="53"/>
      <c r="HI59" s="53"/>
      <c r="HJ59" s="53"/>
      <c r="HK59" s="53"/>
      <c r="HL59" s="53"/>
      <c r="HM59" s="53"/>
      <c r="HN59" s="53"/>
      <c r="HO59" s="53"/>
      <c r="HP59" s="53"/>
      <c r="HQ59" s="53"/>
      <c r="HR59" s="53"/>
      <c r="HS59" s="53"/>
      <c r="HT59" s="53"/>
      <c r="HU59" s="53"/>
      <c r="HV59" s="53"/>
      <c r="HW59" s="53"/>
      <c r="HX59" s="53"/>
      <c r="HY59" s="53"/>
      <c r="HZ59" s="53"/>
      <c r="IA59" s="53"/>
      <c r="IB59" s="53"/>
      <c r="IC59" s="53"/>
      <c r="ID59" s="53"/>
      <c r="IE59" s="53"/>
      <c r="IF59" s="53"/>
      <c r="IG59" s="53"/>
      <c r="IH59" s="53"/>
      <c r="II59" s="53"/>
      <c r="IJ59" s="53"/>
      <c r="IK59" s="53"/>
      <c r="IL59" s="53"/>
      <c r="IM59" s="53"/>
      <c r="IN59" s="53"/>
      <c r="IO59" s="53"/>
      <c r="IP59" s="53"/>
      <c r="IQ59" s="53"/>
      <c r="IR59" s="53"/>
      <c r="IS59" s="53"/>
      <c r="IT59" s="53"/>
      <c r="IU59" s="53"/>
      <c r="IV59" s="53"/>
    </row>
    <row r="60" spans="1:256" hidden="1" x14ac:dyDescent="0.25">
      <c r="A60" s="59"/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23"/>
      <c r="P60" s="23"/>
      <c r="Q60" s="12"/>
      <c r="R60" s="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  <c r="HG60" s="53"/>
      <c r="HH60" s="53"/>
      <c r="HI60" s="53"/>
      <c r="HJ60" s="53"/>
      <c r="HK60" s="53"/>
      <c r="HL60" s="53"/>
      <c r="HM60" s="53"/>
      <c r="HN60" s="53"/>
      <c r="HO60" s="53"/>
      <c r="HP60" s="53"/>
      <c r="HQ60" s="53"/>
      <c r="HR60" s="53"/>
      <c r="HS60" s="53"/>
      <c r="HT60" s="53"/>
      <c r="HU60" s="53"/>
      <c r="HV60" s="53"/>
      <c r="HW60" s="53"/>
      <c r="HX60" s="53"/>
      <c r="HY60" s="53"/>
      <c r="HZ60" s="53"/>
      <c r="IA60" s="53"/>
      <c r="IB60" s="53"/>
      <c r="IC60" s="53"/>
      <c r="ID60" s="53"/>
      <c r="IE60" s="53"/>
      <c r="IF60" s="53"/>
      <c r="IG60" s="53"/>
      <c r="IH60" s="53"/>
      <c r="II60" s="53"/>
      <c r="IJ60" s="53"/>
      <c r="IK60" s="53"/>
      <c r="IL60" s="53"/>
      <c r="IM60" s="53"/>
      <c r="IN60" s="53"/>
      <c r="IO60" s="53"/>
      <c r="IP60" s="53"/>
      <c r="IQ60" s="53"/>
      <c r="IR60" s="53"/>
      <c r="IS60" s="53"/>
      <c r="IT60" s="53"/>
      <c r="IU60" s="53"/>
      <c r="IV60" s="53"/>
    </row>
    <row r="61" spans="1:256" hidden="1" x14ac:dyDescent="0.25">
      <c r="A61" s="59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23"/>
      <c r="P61" s="23"/>
      <c r="Q61" s="12"/>
      <c r="R61" s="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53"/>
      <c r="GN61" s="53"/>
      <c r="GO61" s="53"/>
      <c r="GP61" s="53"/>
      <c r="GQ61" s="53"/>
      <c r="GR61" s="53"/>
      <c r="GS61" s="53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3"/>
      <c r="HF61" s="53"/>
      <c r="HG61" s="53"/>
      <c r="HH61" s="53"/>
      <c r="HI61" s="53"/>
      <c r="HJ61" s="53"/>
      <c r="HK61" s="53"/>
      <c r="HL61" s="53"/>
      <c r="HM61" s="53"/>
      <c r="HN61" s="53"/>
      <c r="HO61" s="53"/>
      <c r="HP61" s="53"/>
      <c r="HQ61" s="53"/>
      <c r="HR61" s="53"/>
      <c r="HS61" s="53"/>
      <c r="HT61" s="53"/>
      <c r="HU61" s="53"/>
      <c r="HV61" s="53"/>
      <c r="HW61" s="53"/>
      <c r="HX61" s="53"/>
      <c r="HY61" s="53"/>
      <c r="HZ61" s="53"/>
      <c r="IA61" s="53"/>
      <c r="IB61" s="53"/>
      <c r="IC61" s="53"/>
      <c r="ID61" s="53"/>
      <c r="IE61" s="53"/>
      <c r="IF61" s="53"/>
      <c r="IG61" s="53"/>
      <c r="IH61" s="53"/>
      <c r="II61" s="53"/>
      <c r="IJ61" s="53"/>
      <c r="IK61" s="53"/>
      <c r="IL61" s="53"/>
      <c r="IM61" s="53"/>
      <c r="IN61" s="53"/>
      <c r="IO61" s="53"/>
      <c r="IP61" s="53"/>
      <c r="IQ61" s="53"/>
      <c r="IR61" s="53"/>
      <c r="IS61" s="53"/>
      <c r="IT61" s="53"/>
      <c r="IU61" s="53"/>
      <c r="IV61" s="53"/>
    </row>
    <row r="62" spans="1:256" x14ac:dyDescent="0.25">
      <c r="A62" s="59"/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23"/>
      <c r="P62" s="23"/>
      <c r="Q62" s="12"/>
      <c r="R62" s="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3"/>
      <c r="HF62" s="53"/>
      <c r="HG62" s="53"/>
      <c r="HH62" s="53"/>
      <c r="HI62" s="53"/>
      <c r="HJ62" s="53"/>
      <c r="HK62" s="53"/>
      <c r="HL62" s="53"/>
      <c r="HM62" s="53"/>
      <c r="HN62" s="53"/>
      <c r="HO62" s="53"/>
      <c r="HP62" s="53"/>
      <c r="HQ62" s="53"/>
      <c r="HR62" s="53"/>
      <c r="HS62" s="53"/>
      <c r="HT62" s="53"/>
      <c r="HU62" s="53"/>
      <c r="HV62" s="53"/>
      <c r="HW62" s="53"/>
      <c r="HX62" s="53"/>
      <c r="HY62" s="53"/>
      <c r="HZ62" s="53"/>
      <c r="IA62" s="53"/>
      <c r="IB62" s="53"/>
      <c r="IC62" s="53"/>
      <c r="ID62" s="53"/>
      <c r="IE62" s="53"/>
      <c r="IF62" s="53"/>
      <c r="IG62" s="53"/>
      <c r="IH62" s="53"/>
      <c r="II62" s="53"/>
      <c r="IJ62" s="53"/>
      <c r="IK62" s="53"/>
      <c r="IL62" s="53"/>
      <c r="IM62" s="53"/>
      <c r="IN62" s="53"/>
      <c r="IO62" s="53"/>
      <c r="IP62" s="53"/>
      <c r="IQ62" s="53"/>
      <c r="IR62" s="53"/>
      <c r="IS62" s="53"/>
      <c r="IT62" s="53"/>
      <c r="IU62" s="53"/>
      <c r="IV62" s="53"/>
    </row>
    <row r="63" spans="1:256" x14ac:dyDescent="0.25">
      <c r="A63" s="59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23"/>
      <c r="P63" s="23"/>
      <c r="Q63" s="12"/>
      <c r="R63" s="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3"/>
      <c r="FF63" s="53"/>
      <c r="FG63" s="53"/>
      <c r="FH63" s="53"/>
      <c r="FI63" s="53"/>
      <c r="FJ63" s="53"/>
      <c r="FK63" s="53"/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3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53"/>
      <c r="GN63" s="53"/>
      <c r="GO63" s="53"/>
      <c r="GP63" s="53"/>
      <c r="GQ63" s="53"/>
      <c r="GR63" s="53"/>
      <c r="GS63" s="53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3"/>
      <c r="HF63" s="53"/>
      <c r="HG63" s="53"/>
      <c r="HH63" s="53"/>
      <c r="HI63" s="53"/>
      <c r="HJ63" s="53"/>
      <c r="HK63" s="53"/>
      <c r="HL63" s="53"/>
      <c r="HM63" s="53"/>
      <c r="HN63" s="53"/>
      <c r="HO63" s="53"/>
      <c r="HP63" s="53"/>
      <c r="HQ63" s="53"/>
      <c r="HR63" s="53"/>
      <c r="HS63" s="53"/>
      <c r="HT63" s="53"/>
      <c r="HU63" s="53"/>
      <c r="HV63" s="53"/>
      <c r="HW63" s="53"/>
      <c r="HX63" s="53"/>
      <c r="HY63" s="53"/>
      <c r="HZ63" s="53"/>
      <c r="IA63" s="53"/>
      <c r="IB63" s="53"/>
      <c r="IC63" s="53"/>
      <c r="ID63" s="53"/>
      <c r="IE63" s="53"/>
      <c r="IF63" s="53"/>
      <c r="IG63" s="53"/>
      <c r="IH63" s="53"/>
      <c r="II63" s="53"/>
      <c r="IJ63" s="53"/>
      <c r="IK63" s="53"/>
      <c r="IL63" s="53"/>
      <c r="IM63" s="53"/>
      <c r="IN63" s="53"/>
      <c r="IO63" s="53"/>
      <c r="IP63" s="53"/>
      <c r="IQ63" s="53"/>
      <c r="IR63" s="53"/>
      <c r="IS63" s="53"/>
      <c r="IT63" s="53"/>
      <c r="IU63" s="53"/>
      <c r="IV63" s="53"/>
    </row>
    <row r="64" spans="1:256" ht="28.5" x14ac:dyDescent="0.25">
      <c r="A64" s="8" t="s">
        <v>3</v>
      </c>
      <c r="B64" s="9" t="s">
        <v>115</v>
      </c>
      <c r="C64" s="10" t="s">
        <v>5</v>
      </c>
      <c r="D64" s="10" t="s">
        <v>6</v>
      </c>
      <c r="E64" s="10" t="s">
        <v>7</v>
      </c>
      <c r="F64" s="10" t="s">
        <v>8</v>
      </c>
      <c r="G64" s="10" t="s">
        <v>9</v>
      </c>
      <c r="H64" s="10" t="s">
        <v>10</v>
      </c>
      <c r="I64" s="10" t="s">
        <v>11</v>
      </c>
      <c r="J64" s="10" t="s">
        <v>12</v>
      </c>
      <c r="K64" s="10" t="s">
        <v>13</v>
      </c>
      <c r="L64" s="10" t="s">
        <v>14</v>
      </c>
      <c r="M64" s="10" t="s">
        <v>15</v>
      </c>
      <c r="N64" s="10" t="s">
        <v>16</v>
      </c>
      <c r="O64" s="11" t="s">
        <v>17</v>
      </c>
      <c r="P64" s="23"/>
      <c r="Q64" s="12"/>
      <c r="R64" s="3"/>
    </row>
    <row r="65" spans="1:256" x14ac:dyDescent="0.25">
      <c r="A65" s="17" t="s">
        <v>116</v>
      </c>
      <c r="B65" s="48" t="s">
        <v>117</v>
      </c>
      <c r="C65" s="16">
        <v>1154868</v>
      </c>
      <c r="D65" s="16">
        <v>1154868</v>
      </c>
      <c r="E65" s="16">
        <v>1154868</v>
      </c>
      <c r="F65" s="16">
        <v>1154868</v>
      </c>
      <c r="G65" s="16">
        <v>1154868</v>
      </c>
      <c r="H65" s="16">
        <v>1154868</v>
      </c>
      <c r="I65" s="16">
        <v>1154868</v>
      </c>
      <c r="J65" s="16">
        <v>1154868</v>
      </c>
      <c r="K65" s="16">
        <v>1154868</v>
      </c>
      <c r="L65" s="16">
        <v>1154868</v>
      </c>
      <c r="M65" s="16">
        <v>1154868</v>
      </c>
      <c r="N65" s="16">
        <v>1154866</v>
      </c>
      <c r="O65" s="16">
        <f>SUM(C65:N65)</f>
        <v>13858414</v>
      </c>
      <c r="P65" s="23"/>
      <c r="Q65" s="12"/>
      <c r="R65" s="3"/>
    </row>
    <row r="66" spans="1:256" ht="30" x14ac:dyDescent="0.25">
      <c r="A66" s="26" t="s">
        <v>118</v>
      </c>
      <c r="B66" s="48" t="s">
        <v>119</v>
      </c>
      <c r="C66" s="16">
        <v>654351</v>
      </c>
      <c r="D66" s="16">
        <v>654351</v>
      </c>
      <c r="E66" s="16">
        <v>654351</v>
      </c>
      <c r="F66" s="16">
        <v>654351</v>
      </c>
      <c r="G66" s="16">
        <v>654351</v>
      </c>
      <c r="H66" s="16">
        <v>654351</v>
      </c>
      <c r="I66" s="16">
        <v>654351</v>
      </c>
      <c r="J66" s="16">
        <v>654351</v>
      </c>
      <c r="K66" s="16">
        <v>654351</v>
      </c>
      <c r="L66" s="16">
        <v>654351</v>
      </c>
      <c r="M66" s="16">
        <v>654351</v>
      </c>
      <c r="N66" s="16">
        <v>654352</v>
      </c>
      <c r="O66" s="16">
        <f t="shared" ref="O66:O84" si="19">SUM(C66:N66)</f>
        <v>7852213</v>
      </c>
      <c r="P66" s="23"/>
      <c r="Q66" s="12"/>
      <c r="R66" s="3"/>
    </row>
    <row r="67" spans="1:256" x14ac:dyDescent="0.25">
      <c r="A67" s="26" t="s">
        <v>120</v>
      </c>
      <c r="B67" s="48" t="s">
        <v>121</v>
      </c>
      <c r="C67" s="16">
        <v>166667</v>
      </c>
      <c r="D67" s="16">
        <v>166667</v>
      </c>
      <c r="E67" s="16">
        <v>166667</v>
      </c>
      <c r="F67" s="16">
        <v>166667</v>
      </c>
      <c r="G67" s="16">
        <v>166667</v>
      </c>
      <c r="H67" s="16">
        <v>166667</v>
      </c>
      <c r="I67" s="16">
        <v>166667</v>
      </c>
      <c r="J67" s="16">
        <v>166667</v>
      </c>
      <c r="K67" s="16">
        <v>166667</v>
      </c>
      <c r="L67" s="16">
        <v>166667</v>
      </c>
      <c r="M67" s="16">
        <v>166663</v>
      </c>
      <c r="N67" s="16">
        <v>166667</v>
      </c>
      <c r="O67" s="16">
        <f t="shared" si="19"/>
        <v>2000000</v>
      </c>
      <c r="P67" s="23"/>
      <c r="Q67" s="12"/>
      <c r="R67" s="3"/>
    </row>
    <row r="68" spans="1:256" x14ac:dyDescent="0.25">
      <c r="A68" s="26" t="s">
        <v>122</v>
      </c>
      <c r="B68" s="48" t="s">
        <v>123</v>
      </c>
      <c r="C68" s="16"/>
      <c r="D68" s="16"/>
      <c r="E68" s="16"/>
      <c r="F68" s="16"/>
      <c r="G68" s="16">
        <v>221440</v>
      </c>
      <c r="H68" s="16"/>
      <c r="I68" s="16"/>
      <c r="J68" s="16"/>
      <c r="K68" s="16"/>
      <c r="L68" s="16"/>
      <c r="M68" s="16"/>
      <c r="N68" s="16"/>
      <c r="O68" s="16">
        <f t="shared" si="19"/>
        <v>221440</v>
      </c>
      <c r="P68" s="23"/>
      <c r="Q68" s="12"/>
      <c r="R68" s="3"/>
    </row>
    <row r="69" spans="1:256" x14ac:dyDescent="0.25">
      <c r="A69" s="33" t="s">
        <v>124</v>
      </c>
      <c r="B69" s="49" t="s">
        <v>125</v>
      </c>
      <c r="C69" s="31">
        <f>SUM(C65:C68)</f>
        <v>1975886</v>
      </c>
      <c r="D69" s="31">
        <f t="shared" ref="D69:N69" si="20">SUM(D65:D68)</f>
        <v>1975886</v>
      </c>
      <c r="E69" s="31">
        <f t="shared" si="20"/>
        <v>1975886</v>
      </c>
      <c r="F69" s="31">
        <f t="shared" si="20"/>
        <v>1975886</v>
      </c>
      <c r="G69" s="31">
        <f t="shared" si="20"/>
        <v>2197326</v>
      </c>
      <c r="H69" s="31">
        <f t="shared" si="20"/>
        <v>1975886</v>
      </c>
      <c r="I69" s="31">
        <f t="shared" si="20"/>
        <v>1975886</v>
      </c>
      <c r="J69" s="31">
        <f t="shared" si="20"/>
        <v>1975886</v>
      </c>
      <c r="K69" s="31">
        <f t="shared" si="20"/>
        <v>1975886</v>
      </c>
      <c r="L69" s="31">
        <f t="shared" si="20"/>
        <v>1975886</v>
      </c>
      <c r="M69" s="31">
        <f t="shared" si="20"/>
        <v>1975882</v>
      </c>
      <c r="N69" s="31">
        <f t="shared" si="20"/>
        <v>1975885</v>
      </c>
      <c r="O69" s="31">
        <f t="shared" si="19"/>
        <v>23932067</v>
      </c>
      <c r="P69" s="23"/>
      <c r="Q69" s="12"/>
      <c r="R69" s="3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</row>
    <row r="70" spans="1:256" x14ac:dyDescent="0.25">
      <c r="A70" s="26" t="s">
        <v>126</v>
      </c>
      <c r="B70" s="48" t="s">
        <v>127</v>
      </c>
      <c r="C70" s="16"/>
      <c r="D70" s="16"/>
      <c r="E70" s="16"/>
      <c r="F70" s="16"/>
      <c r="G70" s="16"/>
      <c r="H70" s="16"/>
      <c r="I70" s="16"/>
      <c r="J70" s="16">
        <v>28345654</v>
      </c>
      <c r="K70" s="16"/>
      <c r="L70" s="16"/>
      <c r="M70" s="16"/>
      <c r="N70" s="16"/>
      <c r="O70" s="16">
        <f t="shared" si="19"/>
        <v>28345654</v>
      </c>
      <c r="P70" s="12"/>
      <c r="Q70" s="12"/>
      <c r="R70" s="3"/>
    </row>
    <row r="71" spans="1:256" x14ac:dyDescent="0.25">
      <c r="A71" s="33" t="s">
        <v>128</v>
      </c>
      <c r="B71" s="49" t="s">
        <v>129</v>
      </c>
      <c r="C71" s="31">
        <f>SUM(C70)</f>
        <v>0</v>
      </c>
      <c r="D71" s="31">
        <f t="shared" ref="D71:N71" si="21">SUM(D70)</f>
        <v>0</v>
      </c>
      <c r="E71" s="31">
        <f t="shared" si="21"/>
        <v>0</v>
      </c>
      <c r="F71" s="31">
        <f t="shared" si="21"/>
        <v>0</v>
      </c>
      <c r="G71" s="31">
        <f t="shared" si="21"/>
        <v>0</v>
      </c>
      <c r="H71" s="31">
        <f t="shared" si="21"/>
        <v>0</v>
      </c>
      <c r="I71" s="31">
        <f t="shared" si="21"/>
        <v>0</v>
      </c>
      <c r="J71" s="31">
        <f t="shared" si="21"/>
        <v>28345654</v>
      </c>
      <c r="K71" s="31">
        <f t="shared" si="21"/>
        <v>0</v>
      </c>
      <c r="L71" s="31">
        <f t="shared" si="21"/>
        <v>0</v>
      </c>
      <c r="M71" s="31">
        <f t="shared" si="21"/>
        <v>0</v>
      </c>
      <c r="N71" s="31">
        <f t="shared" si="21"/>
        <v>0</v>
      </c>
      <c r="O71" s="31">
        <f t="shared" si="19"/>
        <v>28345654</v>
      </c>
      <c r="P71" s="23"/>
      <c r="Q71" s="12"/>
      <c r="R71" s="3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  <c r="IO71" s="32"/>
      <c r="IP71" s="32"/>
      <c r="IQ71" s="32"/>
      <c r="IR71" s="32"/>
      <c r="IS71" s="32"/>
      <c r="IT71" s="32"/>
      <c r="IU71" s="32"/>
      <c r="IV71" s="32"/>
    </row>
    <row r="72" spans="1:256" x14ac:dyDescent="0.25">
      <c r="A72" s="26" t="s">
        <v>130</v>
      </c>
      <c r="B72" s="48" t="s">
        <v>131</v>
      </c>
      <c r="C72" s="16"/>
      <c r="D72" s="16"/>
      <c r="E72" s="16">
        <v>625000</v>
      </c>
      <c r="F72" s="16"/>
      <c r="G72" s="16"/>
      <c r="H72" s="16"/>
      <c r="I72" s="16"/>
      <c r="J72" s="16"/>
      <c r="K72" s="16">
        <v>625000</v>
      </c>
      <c r="L72" s="16"/>
      <c r="M72" s="16"/>
      <c r="N72" s="16"/>
      <c r="O72" s="16">
        <f t="shared" si="19"/>
        <v>1250000</v>
      </c>
      <c r="P72" s="23"/>
      <c r="Q72" s="12"/>
      <c r="R72" s="3"/>
    </row>
    <row r="73" spans="1:256" x14ac:dyDescent="0.25">
      <c r="A73" s="26" t="s">
        <v>132</v>
      </c>
      <c r="B73" s="48" t="s">
        <v>133</v>
      </c>
      <c r="C73" s="16"/>
      <c r="D73" s="16"/>
      <c r="E73" s="16">
        <v>1250000</v>
      </c>
      <c r="F73" s="16"/>
      <c r="G73" s="16"/>
      <c r="H73" s="16"/>
      <c r="I73" s="16"/>
      <c r="J73" s="16"/>
      <c r="K73" s="16">
        <v>1250000</v>
      </c>
      <c r="L73" s="16"/>
      <c r="M73" s="16"/>
      <c r="N73" s="16"/>
      <c r="O73" s="16">
        <f t="shared" si="19"/>
        <v>2500000</v>
      </c>
      <c r="P73" s="23"/>
      <c r="Q73" s="12"/>
      <c r="R73" s="3"/>
    </row>
    <row r="74" spans="1:256" x14ac:dyDescent="0.25">
      <c r="A74" s="26" t="s">
        <v>134</v>
      </c>
      <c r="B74" s="48" t="s">
        <v>135</v>
      </c>
      <c r="C74" s="16"/>
      <c r="D74" s="16"/>
      <c r="E74" s="16">
        <v>0</v>
      </c>
      <c r="F74" s="16"/>
      <c r="G74" s="16"/>
      <c r="H74" s="16"/>
      <c r="I74" s="16"/>
      <c r="J74" s="16"/>
      <c r="K74" s="16">
        <v>0</v>
      </c>
      <c r="L74" s="16"/>
      <c r="M74" s="16"/>
      <c r="N74" s="16"/>
      <c r="O74" s="16">
        <f t="shared" si="19"/>
        <v>0</v>
      </c>
      <c r="P74" s="23"/>
      <c r="Q74" s="12"/>
      <c r="R74" s="3"/>
    </row>
    <row r="75" spans="1:256" s="32" customFormat="1" ht="14.25" x14ac:dyDescent="0.2">
      <c r="A75" s="33" t="s">
        <v>136</v>
      </c>
      <c r="B75" s="49" t="s">
        <v>137</v>
      </c>
      <c r="C75" s="61">
        <f>SUM(C72:C74)</f>
        <v>0</v>
      </c>
      <c r="D75" s="61">
        <f t="shared" ref="D75:N75" si="22">SUM(D72:D74)</f>
        <v>0</v>
      </c>
      <c r="E75" s="61">
        <f t="shared" si="22"/>
        <v>1875000</v>
      </c>
      <c r="F75" s="61">
        <f t="shared" si="22"/>
        <v>0</v>
      </c>
      <c r="G75" s="61">
        <f t="shared" si="22"/>
        <v>0</v>
      </c>
      <c r="H75" s="61">
        <f t="shared" si="22"/>
        <v>0</v>
      </c>
      <c r="I75" s="61">
        <f t="shared" si="22"/>
        <v>0</v>
      </c>
      <c r="J75" s="61">
        <f t="shared" si="22"/>
        <v>0</v>
      </c>
      <c r="K75" s="61">
        <f t="shared" si="22"/>
        <v>1875000</v>
      </c>
      <c r="L75" s="61">
        <f t="shared" si="22"/>
        <v>0</v>
      </c>
      <c r="M75" s="61">
        <f t="shared" si="22"/>
        <v>0</v>
      </c>
      <c r="N75" s="61">
        <f t="shared" si="22"/>
        <v>0</v>
      </c>
      <c r="O75" s="31">
        <f>SUM(C75:N75)</f>
        <v>3750000</v>
      </c>
      <c r="P75" s="23"/>
      <c r="Q75" s="23"/>
      <c r="R75" s="62"/>
    </row>
    <row r="76" spans="1:256" x14ac:dyDescent="0.25">
      <c r="A76" s="34" t="s">
        <v>138</v>
      </c>
      <c r="B76" s="48" t="s">
        <v>139</v>
      </c>
      <c r="C76" s="16">
        <v>459082</v>
      </c>
      <c r="D76" s="16">
        <v>459082</v>
      </c>
      <c r="E76" s="16">
        <v>459082</v>
      </c>
      <c r="F76" s="16">
        <v>459082</v>
      </c>
      <c r="G76" s="16">
        <v>459082</v>
      </c>
      <c r="H76" s="16">
        <v>459082</v>
      </c>
      <c r="I76" s="16">
        <v>459082</v>
      </c>
      <c r="J76" s="16">
        <v>459082</v>
      </c>
      <c r="K76" s="16">
        <v>459082</v>
      </c>
      <c r="L76" s="16">
        <v>459082</v>
      </c>
      <c r="M76" s="16">
        <v>459082</v>
      </c>
      <c r="N76" s="16">
        <v>459085</v>
      </c>
      <c r="O76" s="16">
        <f t="shared" si="19"/>
        <v>5508987</v>
      </c>
      <c r="P76" s="23"/>
      <c r="Q76" s="12"/>
      <c r="R76" s="3"/>
    </row>
    <row r="77" spans="1:256" x14ac:dyDescent="0.25">
      <c r="A77" s="34" t="s">
        <v>140</v>
      </c>
      <c r="B77" s="48" t="s">
        <v>141</v>
      </c>
      <c r="C77" s="16">
        <v>25000</v>
      </c>
      <c r="D77" s="16">
        <v>25000</v>
      </c>
      <c r="E77" s="16">
        <v>25000</v>
      </c>
      <c r="F77" s="16">
        <v>25000</v>
      </c>
      <c r="G77" s="16">
        <v>25000</v>
      </c>
      <c r="H77" s="16">
        <v>25000</v>
      </c>
      <c r="I77" s="16">
        <v>25000</v>
      </c>
      <c r="J77" s="16">
        <v>25000</v>
      </c>
      <c r="K77" s="16">
        <v>25000</v>
      </c>
      <c r="L77" s="16">
        <v>25000</v>
      </c>
      <c r="M77" s="16">
        <v>25000</v>
      </c>
      <c r="N77" s="16">
        <v>25000</v>
      </c>
      <c r="O77" s="16">
        <f t="shared" si="19"/>
        <v>300000</v>
      </c>
      <c r="P77" s="23"/>
      <c r="Q77" s="12"/>
      <c r="R77" s="3"/>
    </row>
    <row r="78" spans="1:256" x14ac:dyDescent="0.25">
      <c r="A78" s="34" t="s">
        <v>142</v>
      </c>
      <c r="B78" s="48" t="s">
        <v>143</v>
      </c>
      <c r="C78" s="16"/>
      <c r="D78" s="16"/>
      <c r="E78" s="16"/>
      <c r="F78" s="16"/>
      <c r="G78" s="16"/>
      <c r="H78" s="16">
        <v>704000</v>
      </c>
      <c r="I78" s="16"/>
      <c r="J78" s="16"/>
      <c r="K78" s="16"/>
      <c r="L78" s="16"/>
      <c r="M78" s="16"/>
      <c r="N78" s="16"/>
      <c r="O78" s="16">
        <f t="shared" si="19"/>
        <v>704000</v>
      </c>
      <c r="P78" s="23"/>
      <c r="Q78" s="12"/>
      <c r="R78" s="3"/>
    </row>
    <row r="79" spans="1:256" x14ac:dyDescent="0.25">
      <c r="A79" s="34" t="s">
        <v>144</v>
      </c>
      <c r="B79" s="48" t="s">
        <v>145</v>
      </c>
      <c r="C79" s="16">
        <v>113102</v>
      </c>
      <c r="D79" s="16">
        <v>113102</v>
      </c>
      <c r="E79" s="16">
        <v>113102</v>
      </c>
      <c r="F79" s="16">
        <v>113102</v>
      </c>
      <c r="G79" s="16">
        <v>113102</v>
      </c>
      <c r="H79" s="16">
        <v>113102</v>
      </c>
      <c r="I79" s="16">
        <v>113102</v>
      </c>
      <c r="J79" s="16">
        <v>113104</v>
      </c>
      <c r="K79" s="16">
        <v>113102</v>
      </c>
      <c r="L79" s="16">
        <v>113104</v>
      </c>
      <c r="M79" s="16">
        <v>113102</v>
      </c>
      <c r="N79" s="16">
        <v>113102</v>
      </c>
      <c r="O79" s="16">
        <f t="shared" si="19"/>
        <v>1357228</v>
      </c>
      <c r="P79" s="23"/>
      <c r="Q79" s="12"/>
      <c r="R79" s="3"/>
    </row>
    <row r="80" spans="1:256" x14ac:dyDescent="0.25">
      <c r="A80" s="34" t="s">
        <v>146</v>
      </c>
      <c r="B80" s="48" t="s">
        <v>147</v>
      </c>
      <c r="C80" s="16">
        <v>161233</v>
      </c>
      <c r="D80" s="16">
        <v>161233</v>
      </c>
      <c r="E80" s="16">
        <v>161233</v>
      </c>
      <c r="F80" s="16">
        <v>161233</v>
      </c>
      <c r="G80" s="16">
        <v>161233</v>
      </c>
      <c r="H80" s="16">
        <v>161233</v>
      </c>
      <c r="I80" s="16">
        <v>161233</v>
      </c>
      <c r="J80" s="16">
        <v>161233</v>
      </c>
      <c r="K80" s="16">
        <v>161233</v>
      </c>
      <c r="L80" s="16">
        <v>161233</v>
      </c>
      <c r="M80" s="16">
        <v>161235</v>
      </c>
      <c r="N80" s="16">
        <v>161233</v>
      </c>
      <c r="O80" s="16">
        <f t="shared" si="19"/>
        <v>1934798</v>
      </c>
      <c r="P80" s="23"/>
      <c r="Q80" s="12"/>
      <c r="R80" s="3"/>
    </row>
    <row r="81" spans="1:256" s="67" customFormat="1" x14ac:dyDescent="0.25">
      <c r="A81" s="63" t="s">
        <v>148</v>
      </c>
      <c r="B81" s="64" t="s">
        <v>149</v>
      </c>
      <c r="C81" s="65">
        <f>SUM(C76:C80)</f>
        <v>758417</v>
      </c>
      <c r="D81" s="65">
        <f t="shared" ref="D81:N81" si="23">SUM(D76:D80)</f>
        <v>758417</v>
      </c>
      <c r="E81" s="65">
        <f t="shared" si="23"/>
        <v>758417</v>
      </c>
      <c r="F81" s="65">
        <f t="shared" si="23"/>
        <v>758417</v>
      </c>
      <c r="G81" s="65">
        <f t="shared" si="23"/>
        <v>758417</v>
      </c>
      <c r="H81" s="65">
        <f>SUM(H76:H80)</f>
        <v>1462417</v>
      </c>
      <c r="I81" s="65">
        <f t="shared" si="23"/>
        <v>758417</v>
      </c>
      <c r="J81" s="65">
        <f t="shared" si="23"/>
        <v>758419</v>
      </c>
      <c r="K81" s="65">
        <f t="shared" si="23"/>
        <v>758417</v>
      </c>
      <c r="L81" s="65">
        <f t="shared" si="23"/>
        <v>758419</v>
      </c>
      <c r="M81" s="65">
        <f t="shared" si="23"/>
        <v>758419</v>
      </c>
      <c r="N81" s="65">
        <f t="shared" si="23"/>
        <v>758420</v>
      </c>
      <c r="O81" s="65">
        <f t="shared" si="19"/>
        <v>9805013</v>
      </c>
      <c r="P81" s="41"/>
      <c r="Q81" s="41"/>
      <c r="R81" s="66"/>
    </row>
    <row r="82" spans="1:256" x14ac:dyDescent="0.25">
      <c r="A82" s="68" t="s">
        <v>150</v>
      </c>
      <c r="B82" s="50" t="s">
        <v>151</v>
      </c>
      <c r="C82" s="52">
        <f>SUM(C81,C75,C71,C69)</f>
        <v>2734303</v>
      </c>
      <c r="D82" s="52">
        <f t="shared" ref="D82:N82" si="24">SUM(D81,D75,D71,D69)</f>
        <v>2734303</v>
      </c>
      <c r="E82" s="52">
        <f t="shared" si="24"/>
        <v>4609303</v>
      </c>
      <c r="F82" s="52">
        <f t="shared" si="24"/>
        <v>2734303</v>
      </c>
      <c r="G82" s="52">
        <f t="shared" si="24"/>
        <v>2955743</v>
      </c>
      <c r="H82" s="52">
        <f t="shared" si="24"/>
        <v>3438303</v>
      </c>
      <c r="I82" s="52">
        <f t="shared" si="24"/>
        <v>2734303</v>
      </c>
      <c r="J82" s="52">
        <f t="shared" si="24"/>
        <v>31079959</v>
      </c>
      <c r="K82" s="52">
        <f t="shared" si="24"/>
        <v>4609303</v>
      </c>
      <c r="L82" s="52">
        <f t="shared" si="24"/>
        <v>2734305</v>
      </c>
      <c r="M82" s="52">
        <f t="shared" si="24"/>
        <v>2734301</v>
      </c>
      <c r="N82" s="52">
        <f t="shared" si="24"/>
        <v>2734305</v>
      </c>
      <c r="O82" s="31">
        <f>SUM(C82:N82)</f>
        <v>65832734</v>
      </c>
      <c r="P82" s="23"/>
      <c r="Q82" s="12"/>
      <c r="R82" s="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3"/>
      <c r="FF82" s="53"/>
      <c r="FG82" s="53"/>
      <c r="FH82" s="53"/>
      <c r="FI82" s="53"/>
      <c r="FJ82" s="53"/>
      <c r="FK82" s="53"/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  <c r="HG82" s="53"/>
      <c r="HH82" s="53"/>
      <c r="HI82" s="53"/>
      <c r="HJ82" s="53"/>
      <c r="HK82" s="53"/>
      <c r="HL82" s="53"/>
      <c r="HM82" s="53"/>
      <c r="HN82" s="53"/>
      <c r="HO82" s="53"/>
      <c r="HP82" s="53"/>
      <c r="HQ82" s="53"/>
      <c r="HR82" s="53"/>
      <c r="HS82" s="53"/>
      <c r="HT82" s="53"/>
      <c r="HU82" s="53"/>
      <c r="HV82" s="53"/>
      <c r="HW82" s="53"/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  <c r="IU82" s="53"/>
      <c r="IV82" s="53"/>
    </row>
    <row r="83" spans="1:256" x14ac:dyDescent="0.25">
      <c r="A83" s="69" t="s">
        <v>152</v>
      </c>
      <c r="B83" s="55" t="s">
        <v>153</v>
      </c>
      <c r="C83" s="45"/>
      <c r="D83" s="45"/>
      <c r="E83" s="45"/>
      <c r="F83" s="45"/>
      <c r="G83" s="45">
        <v>54243492</v>
      </c>
      <c r="H83" s="45"/>
      <c r="I83" s="45"/>
      <c r="J83" s="45"/>
      <c r="K83" s="45"/>
      <c r="L83" s="45"/>
      <c r="M83" s="45"/>
      <c r="N83" s="45"/>
      <c r="O83" s="16">
        <f t="shared" si="19"/>
        <v>54243492</v>
      </c>
      <c r="P83" s="23"/>
      <c r="Q83" s="12"/>
      <c r="R83" s="3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</row>
    <row r="84" spans="1:256" x14ac:dyDescent="0.25">
      <c r="A84" s="68" t="s">
        <v>154</v>
      </c>
      <c r="B84" s="57" t="s">
        <v>155</v>
      </c>
      <c r="C84" s="52">
        <f>SUM(C83)</f>
        <v>0</v>
      </c>
      <c r="D84" s="52">
        <f t="shared" ref="D84:N84" si="25">SUM(D83)</f>
        <v>0</v>
      </c>
      <c r="E84" s="52">
        <f t="shared" si="25"/>
        <v>0</v>
      </c>
      <c r="F84" s="52">
        <f t="shared" si="25"/>
        <v>0</v>
      </c>
      <c r="G84" s="52">
        <f t="shared" si="25"/>
        <v>54243492</v>
      </c>
      <c r="H84" s="52">
        <f t="shared" si="25"/>
        <v>0</v>
      </c>
      <c r="I84" s="52">
        <f t="shared" si="25"/>
        <v>0</v>
      </c>
      <c r="J84" s="52">
        <f t="shared" si="25"/>
        <v>0</v>
      </c>
      <c r="K84" s="52">
        <f t="shared" si="25"/>
        <v>0</v>
      </c>
      <c r="L84" s="52">
        <f t="shared" si="25"/>
        <v>0</v>
      </c>
      <c r="M84" s="52">
        <f t="shared" si="25"/>
        <v>0</v>
      </c>
      <c r="N84" s="52">
        <f t="shared" si="25"/>
        <v>0</v>
      </c>
      <c r="O84" s="31">
        <f t="shared" si="19"/>
        <v>54243492</v>
      </c>
      <c r="P84" s="23"/>
      <c r="Q84" s="12"/>
      <c r="R84" s="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3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  <c r="GR84" s="53"/>
      <c r="GS84" s="53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3"/>
      <c r="HF84" s="53"/>
      <c r="HG84" s="53"/>
      <c r="HH84" s="53"/>
      <c r="HI84" s="53"/>
      <c r="HJ84" s="53"/>
      <c r="HK84" s="53"/>
      <c r="HL84" s="53"/>
      <c r="HM84" s="53"/>
      <c r="HN84" s="53"/>
      <c r="HO84" s="53"/>
      <c r="HP84" s="53"/>
      <c r="HQ84" s="53"/>
      <c r="HR84" s="53"/>
      <c r="HS84" s="53"/>
      <c r="HT84" s="53"/>
      <c r="HU84" s="53"/>
      <c r="HV84" s="53"/>
      <c r="HW84" s="53"/>
      <c r="HX84" s="53"/>
      <c r="HY84" s="53"/>
      <c r="HZ84" s="53"/>
      <c r="IA84" s="53"/>
      <c r="IB84" s="53"/>
      <c r="IC84" s="53"/>
      <c r="ID84" s="53"/>
      <c r="IE84" s="53"/>
      <c r="IF84" s="53"/>
      <c r="IG84" s="53"/>
      <c r="IH84" s="53"/>
      <c r="II84" s="53"/>
      <c r="IJ84" s="53"/>
      <c r="IK84" s="53"/>
      <c r="IL84" s="53"/>
      <c r="IM84" s="53"/>
      <c r="IN84" s="53"/>
      <c r="IO84" s="53"/>
      <c r="IP84" s="53"/>
      <c r="IQ84" s="53"/>
      <c r="IR84" s="53"/>
      <c r="IS84" s="53"/>
      <c r="IT84" s="53"/>
      <c r="IU84" s="53"/>
      <c r="IV84" s="53"/>
    </row>
    <row r="85" spans="1:256" x14ac:dyDescent="0.25">
      <c r="A85" s="58" t="s">
        <v>156</v>
      </c>
      <c r="B85" s="58"/>
      <c r="C85" s="52">
        <f>SUM(C82+C84)</f>
        <v>2734303</v>
      </c>
      <c r="D85" s="52">
        <f t="shared" ref="D85:N85" si="26">SUM(D82+D84)</f>
        <v>2734303</v>
      </c>
      <c r="E85" s="52">
        <f t="shared" si="26"/>
        <v>4609303</v>
      </c>
      <c r="F85" s="52">
        <f t="shared" si="26"/>
        <v>2734303</v>
      </c>
      <c r="G85" s="52">
        <f t="shared" si="26"/>
        <v>57199235</v>
      </c>
      <c r="H85" s="52">
        <f>SUM(H69+H71+H75+H81)</f>
        <v>3438303</v>
      </c>
      <c r="I85" s="52">
        <f t="shared" si="26"/>
        <v>2734303</v>
      </c>
      <c r="J85" s="52">
        <f t="shared" si="26"/>
        <v>31079959</v>
      </c>
      <c r="K85" s="52">
        <f t="shared" si="26"/>
        <v>4609303</v>
      </c>
      <c r="L85" s="52">
        <f t="shared" si="26"/>
        <v>2734305</v>
      </c>
      <c r="M85" s="52">
        <f t="shared" si="26"/>
        <v>2734301</v>
      </c>
      <c r="N85" s="52">
        <f t="shared" si="26"/>
        <v>2734305</v>
      </c>
      <c r="O85" s="31">
        <f>SUM(C85:N85)</f>
        <v>120076226</v>
      </c>
      <c r="P85" s="23"/>
      <c r="Q85" s="12"/>
      <c r="R85" s="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53"/>
      <c r="FZ85" s="53"/>
      <c r="GA85" s="53"/>
      <c r="GB85" s="53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  <c r="GR85" s="53"/>
      <c r="GS85" s="53"/>
      <c r="GT85" s="53"/>
      <c r="GU85" s="53"/>
      <c r="GV85" s="53"/>
      <c r="GW85" s="53"/>
      <c r="GX85" s="53"/>
      <c r="GY85" s="53"/>
      <c r="GZ85" s="53"/>
      <c r="HA85" s="53"/>
      <c r="HB85" s="53"/>
      <c r="HC85" s="53"/>
      <c r="HD85" s="53"/>
      <c r="HE85" s="53"/>
      <c r="HF85" s="53"/>
      <c r="HG85" s="53"/>
      <c r="HH85" s="53"/>
      <c r="HI85" s="53"/>
      <c r="HJ85" s="53"/>
      <c r="HK85" s="53"/>
      <c r="HL85" s="53"/>
      <c r="HM85" s="53"/>
      <c r="HN85" s="53"/>
      <c r="HO85" s="53"/>
      <c r="HP85" s="53"/>
      <c r="HQ85" s="53"/>
      <c r="HR85" s="53"/>
      <c r="HS85" s="53"/>
      <c r="HT85" s="53"/>
      <c r="HU85" s="53"/>
      <c r="HV85" s="53"/>
      <c r="HW85" s="53"/>
      <c r="HX85" s="53"/>
      <c r="HY85" s="53"/>
      <c r="HZ85" s="53"/>
      <c r="IA85" s="53"/>
      <c r="IB85" s="53"/>
      <c r="IC85" s="53"/>
      <c r="ID85" s="53"/>
      <c r="IE85" s="53"/>
      <c r="IF85" s="53"/>
      <c r="IG85" s="53"/>
      <c r="IH85" s="53"/>
      <c r="II85" s="53"/>
      <c r="IJ85" s="53"/>
      <c r="IK85" s="53"/>
      <c r="IL85" s="53"/>
      <c r="IM85" s="53"/>
      <c r="IN85" s="53"/>
      <c r="IO85" s="53"/>
      <c r="IP85" s="53"/>
      <c r="IQ85" s="53"/>
      <c r="IR85" s="53"/>
      <c r="IS85" s="53"/>
      <c r="IT85" s="53"/>
      <c r="IU85" s="53"/>
      <c r="IV85" s="53"/>
    </row>
    <row r="86" spans="1:256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2"/>
      <c r="Q86" s="13"/>
    </row>
    <row r="87" spans="1:256" x14ac:dyDescent="0.25">
      <c r="A87" s="70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12"/>
      <c r="Q87" s="13"/>
    </row>
    <row r="88" spans="1:256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2"/>
      <c r="Q88" s="13"/>
    </row>
    <row r="89" spans="1:256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2"/>
      <c r="Q89" s="13"/>
    </row>
    <row r="90" spans="1:256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2"/>
      <c r="Q90" s="13"/>
    </row>
    <row r="91" spans="1:256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2"/>
      <c r="Q91" s="13"/>
    </row>
    <row r="92" spans="1:256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2"/>
      <c r="Q92" s="13"/>
    </row>
    <row r="93" spans="1:256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2"/>
      <c r="Q93" s="13"/>
    </row>
    <row r="94" spans="1:256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2"/>
      <c r="Q94" s="13"/>
    </row>
    <row r="95" spans="1:256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2"/>
      <c r="Q95" s="13"/>
    </row>
    <row r="96" spans="1:256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2"/>
      <c r="Q96" s="13"/>
    </row>
    <row r="97" spans="2:17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2"/>
      <c r="Q97" s="13"/>
    </row>
    <row r="98" spans="2:17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2"/>
      <c r="Q98" s="13"/>
    </row>
  </sheetData>
  <mergeCells count="4">
    <mergeCell ref="A1:O1"/>
    <mergeCell ref="A2:O2"/>
    <mergeCell ref="A3:O3"/>
    <mergeCell ref="A87:O87"/>
  </mergeCells>
  <pageMargins left="0" right="0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Felhaszn.ütemterv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2021-06-15T13:40:25Z</dcterms:created>
  <dcterms:modified xsi:type="dcterms:W3CDTF">2021-06-15T13:40:36Z</dcterms:modified>
</cp:coreProperties>
</file>