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3C61A9BE-A700-451D-B2CF-D55810D6EBC0}" xr6:coauthVersionLast="47" xr6:coauthVersionMax="47" xr10:uidLastSave="{00000000-0000-0000-0000-000000000000}"/>
  <bookViews>
    <workbookView xWindow="-120" yWindow="-120" windowWidth="29040" windowHeight="15840" activeTab="4"/>
  </bookViews>
  <sheets>
    <sheet name="Kiemelt ei. " sheetId="1" r:id="rId1"/>
    <sheet name="Kiadások műk., felhalm. " sheetId="2" r:id="rId2"/>
    <sheet name="Bevételek műk., felhalm. " sheetId="3" r:id="rId3"/>
    <sheet name="Tartalék" sheetId="4" r:id="rId4"/>
    <sheet name="Felhasználási üt." sheetId="5" r:id="rId5"/>
  </sheets>
  <calcPr calcId="181029"/>
</workbook>
</file>

<file path=xl/calcChain.xml><?xml version="1.0" encoding="utf-8"?>
<calcChain xmlns="http://schemas.openxmlformats.org/spreadsheetml/2006/main">
  <c r="O77" i="5" l="1"/>
  <c r="N77" i="5"/>
  <c r="M77" i="5"/>
  <c r="L77" i="5"/>
  <c r="K77" i="5"/>
  <c r="J77" i="5"/>
  <c r="I77" i="5"/>
  <c r="H77" i="5"/>
  <c r="G77" i="5"/>
  <c r="F77" i="5"/>
  <c r="E77" i="5"/>
  <c r="D77" i="5"/>
  <c r="C77" i="5"/>
  <c r="K75" i="5"/>
  <c r="K78" i="5"/>
  <c r="G75" i="5"/>
  <c r="G78" i="5"/>
  <c r="C75" i="5"/>
  <c r="C78" i="5"/>
  <c r="O74" i="5"/>
  <c r="N74" i="5"/>
  <c r="M74" i="5"/>
  <c r="M75" i="5"/>
  <c r="M78" i="5"/>
  <c r="L74" i="5"/>
  <c r="K74" i="5"/>
  <c r="J74" i="5"/>
  <c r="I74" i="5"/>
  <c r="I75" i="5"/>
  <c r="I78" i="5"/>
  <c r="H74" i="5"/>
  <c r="G74" i="5"/>
  <c r="F74" i="5"/>
  <c r="E74" i="5"/>
  <c r="E75" i="5"/>
  <c r="E78" i="5"/>
  <c r="D74" i="5"/>
  <c r="C74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O67" i="5"/>
  <c r="O69" i="5"/>
  <c r="N65" i="5"/>
  <c r="N75" i="5"/>
  <c r="N78" i="5"/>
  <c r="M65" i="5"/>
  <c r="L65" i="5"/>
  <c r="L75" i="5"/>
  <c r="L78" i="5"/>
  <c r="K65" i="5"/>
  <c r="J65" i="5"/>
  <c r="J75" i="5"/>
  <c r="J78" i="5"/>
  <c r="I65" i="5"/>
  <c r="H65" i="5"/>
  <c r="H75" i="5"/>
  <c r="H78" i="5"/>
  <c r="G65" i="5"/>
  <c r="F65" i="5"/>
  <c r="F75" i="5"/>
  <c r="F78" i="5"/>
  <c r="E65" i="5"/>
  <c r="D65" i="5"/>
  <c r="D75" i="5"/>
  <c r="D78" i="5"/>
  <c r="C65" i="5"/>
  <c r="O64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4" i="5"/>
  <c r="O46" i="5"/>
  <c r="N44" i="5"/>
  <c r="N46" i="5"/>
  <c r="M44" i="5"/>
  <c r="L44" i="5"/>
  <c r="L46" i="5"/>
  <c r="K44" i="5"/>
  <c r="J44" i="5"/>
  <c r="I44" i="5"/>
  <c r="H44" i="5"/>
  <c r="G44" i="5"/>
  <c r="F44" i="5"/>
  <c r="F46" i="5"/>
  <c r="E44" i="5"/>
  <c r="D44" i="5"/>
  <c r="C43" i="5"/>
  <c r="C44" i="5"/>
  <c r="C46" i="5"/>
  <c r="O41" i="5"/>
  <c r="N41" i="5"/>
  <c r="M41" i="5"/>
  <c r="M46" i="5"/>
  <c r="L41" i="5"/>
  <c r="K41" i="5"/>
  <c r="K46" i="5"/>
  <c r="J41" i="5"/>
  <c r="J46" i="5"/>
  <c r="I41" i="5"/>
  <c r="I46" i="5"/>
  <c r="H41" i="5"/>
  <c r="H46" i="5"/>
  <c r="G41" i="5"/>
  <c r="G46" i="5"/>
  <c r="F41" i="5"/>
  <c r="E41" i="5"/>
  <c r="E46" i="5"/>
  <c r="D41" i="5"/>
  <c r="D46" i="5"/>
  <c r="C41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28" i="5"/>
  <c r="N28" i="5"/>
  <c r="M28" i="5"/>
  <c r="M29" i="5"/>
  <c r="L28" i="5"/>
  <c r="K28" i="5"/>
  <c r="J28" i="5"/>
  <c r="I28" i="5"/>
  <c r="I29" i="5"/>
  <c r="H28" i="5"/>
  <c r="G28" i="5"/>
  <c r="F28" i="5"/>
  <c r="E28" i="5"/>
  <c r="E29" i="5"/>
  <c r="D28" i="5"/>
  <c r="C28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19" i="5"/>
  <c r="O29" i="5"/>
  <c r="N19" i="5"/>
  <c r="M19" i="5"/>
  <c r="L19" i="5"/>
  <c r="K19" i="5"/>
  <c r="K29" i="5"/>
  <c r="J19" i="5"/>
  <c r="I19" i="5"/>
  <c r="H19" i="5"/>
  <c r="G19" i="5"/>
  <c r="G29" i="5"/>
  <c r="F19" i="5"/>
  <c r="E19" i="5"/>
  <c r="D19" i="5"/>
  <c r="C19" i="5"/>
  <c r="C29" i="5"/>
  <c r="O16" i="5"/>
  <c r="N16" i="5"/>
  <c r="N29" i="5"/>
  <c r="M16" i="5"/>
  <c r="L16" i="5"/>
  <c r="L29" i="5"/>
  <c r="K16" i="5"/>
  <c r="J16" i="5"/>
  <c r="J29" i="5"/>
  <c r="I16" i="5"/>
  <c r="H16" i="5"/>
  <c r="H29" i="5"/>
  <c r="G16" i="5"/>
  <c r="F16" i="5"/>
  <c r="F29" i="5"/>
  <c r="E16" i="5"/>
  <c r="D16" i="5"/>
  <c r="D29" i="5"/>
  <c r="C16" i="5"/>
  <c r="H12" i="5"/>
  <c r="O11" i="5"/>
  <c r="N11" i="5"/>
  <c r="N12" i="5"/>
  <c r="N37" i="5"/>
  <c r="N47" i="5"/>
  <c r="N50" i="5"/>
  <c r="M11" i="5"/>
  <c r="M12" i="5"/>
  <c r="M37" i="5"/>
  <c r="L11" i="5"/>
  <c r="L12" i="5"/>
  <c r="L37" i="5"/>
  <c r="L47" i="5"/>
  <c r="L50" i="5"/>
  <c r="K11" i="5"/>
  <c r="K12" i="5"/>
  <c r="J11" i="5"/>
  <c r="J12" i="5"/>
  <c r="J37" i="5"/>
  <c r="I11" i="5"/>
  <c r="I12" i="5"/>
  <c r="I37" i="5"/>
  <c r="I47" i="5"/>
  <c r="I50" i="5"/>
  <c r="H11" i="5"/>
  <c r="G11" i="5"/>
  <c r="G12" i="5"/>
  <c r="F11" i="5"/>
  <c r="F12" i="5"/>
  <c r="F37" i="5"/>
  <c r="F47" i="5"/>
  <c r="F50" i="5"/>
  <c r="E11" i="5"/>
  <c r="E12" i="5"/>
  <c r="D11" i="5"/>
  <c r="D12" i="5"/>
  <c r="D37" i="5"/>
  <c r="D47" i="5"/>
  <c r="D50" i="5"/>
  <c r="C11" i="5"/>
  <c r="C12" i="5"/>
  <c r="C37" i="5"/>
  <c r="N8" i="5"/>
  <c r="M8" i="5"/>
  <c r="L8" i="5"/>
  <c r="K8" i="5"/>
  <c r="J8" i="5"/>
  <c r="I8" i="5"/>
  <c r="H8" i="5"/>
  <c r="G8" i="5"/>
  <c r="F8" i="5"/>
  <c r="E8" i="5"/>
  <c r="D8" i="5"/>
  <c r="C8" i="5"/>
  <c r="O6" i="5"/>
  <c r="O8" i="5"/>
  <c r="O12" i="5"/>
  <c r="H37" i="5"/>
  <c r="H47" i="5"/>
  <c r="H50" i="5"/>
  <c r="E28" i="3"/>
  <c r="E27" i="3"/>
  <c r="E22" i="3"/>
  <c r="E23" i="3"/>
  <c r="E29" i="3"/>
  <c r="E15" i="3"/>
  <c r="E10" i="3"/>
  <c r="D27" i="3"/>
  <c r="D28" i="3"/>
  <c r="C27" i="3"/>
  <c r="C28" i="3"/>
  <c r="D22" i="3"/>
  <c r="D23" i="3"/>
  <c r="D29" i="3"/>
  <c r="C22" i="3"/>
  <c r="C23" i="3"/>
  <c r="C29" i="3"/>
  <c r="D15" i="3"/>
  <c r="C15" i="3"/>
  <c r="D10" i="3"/>
  <c r="C10" i="3"/>
  <c r="E50" i="2"/>
  <c r="E51" i="2"/>
  <c r="E46" i="2"/>
  <c r="E44" i="2"/>
  <c r="E41" i="2"/>
  <c r="E47" i="2"/>
  <c r="E36" i="2"/>
  <c r="E31" i="2"/>
  <c r="E28" i="2"/>
  <c r="E25" i="2"/>
  <c r="E19" i="2"/>
  <c r="E16" i="2"/>
  <c r="E29" i="2"/>
  <c r="E11" i="2"/>
  <c r="E12" i="2"/>
  <c r="E37" i="2"/>
  <c r="E8" i="2"/>
  <c r="D50" i="2"/>
  <c r="D51" i="2"/>
  <c r="C50" i="2"/>
  <c r="C51" i="2"/>
  <c r="D46" i="2"/>
  <c r="C46" i="2"/>
  <c r="C47" i="2"/>
  <c r="D44" i="2"/>
  <c r="C44" i="2"/>
  <c r="D41" i="2"/>
  <c r="D47" i="2"/>
  <c r="C41" i="2"/>
  <c r="D36" i="2"/>
  <c r="C36" i="2"/>
  <c r="D31" i="2"/>
  <c r="C31" i="2"/>
  <c r="D28" i="2"/>
  <c r="C28" i="2"/>
  <c r="D25" i="2"/>
  <c r="C25" i="2"/>
  <c r="D19" i="2"/>
  <c r="C19" i="2"/>
  <c r="D16" i="2"/>
  <c r="D29" i="2"/>
  <c r="C16" i="2"/>
  <c r="D11" i="2"/>
  <c r="D12" i="2"/>
  <c r="D37" i="2"/>
  <c r="D48" i="2"/>
  <c r="D52" i="2"/>
  <c r="C11" i="2"/>
  <c r="D8" i="2"/>
  <c r="C8" i="2"/>
  <c r="B27" i="1"/>
  <c r="C25" i="1"/>
  <c r="C27" i="1"/>
  <c r="B25" i="1"/>
  <c r="C19" i="1"/>
  <c r="C21" i="1"/>
  <c r="B19" i="1"/>
  <c r="B21" i="1"/>
  <c r="C29" i="2"/>
  <c r="C37" i="2"/>
  <c r="C12" i="2"/>
  <c r="M47" i="5"/>
  <c r="M50" i="5"/>
  <c r="G37" i="5"/>
  <c r="G47" i="5"/>
  <c r="G50" i="5"/>
  <c r="E48" i="2"/>
  <c r="E52" i="2"/>
  <c r="C47" i="5"/>
  <c r="C50" i="5"/>
  <c r="J47" i="5"/>
  <c r="J50" i="5"/>
  <c r="C48" i="2"/>
  <c r="C52" i="2"/>
  <c r="E37" i="5"/>
  <c r="E47" i="5"/>
  <c r="E50" i="5"/>
  <c r="K37" i="5"/>
  <c r="K47" i="5"/>
  <c r="K50" i="5"/>
  <c r="O65" i="5"/>
  <c r="O75" i="5"/>
  <c r="O78" i="5"/>
  <c r="O37" i="5"/>
  <c r="O47" i="5"/>
  <c r="O50" i="5"/>
</calcChain>
</file>

<file path=xl/sharedStrings.xml><?xml version="1.0" encoding="utf-8"?>
<sst xmlns="http://schemas.openxmlformats.org/spreadsheetml/2006/main" count="340" uniqueCount="207">
  <si>
    <t>Völcsej Község Önkormányzatának  2020. évi költségvetése</t>
  </si>
  <si>
    <t>Az egységes rovatrend szerint a kiemelt kiadási és bevételi jogcímek</t>
  </si>
  <si>
    <t>forint</t>
  </si>
  <si>
    <t>Rovat</t>
  </si>
  <si>
    <t>Eredeti ei</t>
  </si>
  <si>
    <t>Módosított ei. 2020.06.30.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</si>
  <si>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</si>
  <si>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</si>
  <si>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</si>
  <si>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</si>
  <si>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</si>
  <si>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</si>
  <si>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</si>
  <si>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</si>
  <si>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</si>
  <si>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</si>
  <si>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</si>
  <si>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</si>
  <si>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</si>
  <si>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</si>
  <si>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</si>
  <si>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</si>
  <si>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</si>
  <si>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 xml:space="preserve">1.  melléklet a    7/ 2020.(IX.29 .)  önkormányzati rendelethez </t>
  </si>
  <si>
    <t>Völcsej Község Önkormányzat  2020. évi költségvetése</t>
  </si>
  <si>
    <t xml:space="preserve">Kiadási előirányzatok és azok teljesítése </t>
  </si>
  <si>
    <t>Rovat megnevezése</t>
  </si>
  <si>
    <t>Rovat-szám</t>
  </si>
  <si>
    <t>Eredeti ei.</t>
  </si>
  <si>
    <t>Törvény szerinti illetmények, munkabérek</t>
  </si>
  <si>
    <t>K1101</t>
  </si>
  <si>
    <t>Béren kívüli juttatások</t>
  </si>
  <si>
    <t>K1107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</si>
  <si>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</si>
  <si>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</si>
  <si>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</si>
  <si>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</si>
  <si>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</si>
  <si>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</si>
  <si>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</si>
  <si>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</si>
  <si>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</si>
  <si>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</si>
  <si>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</si>
  <si>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</si>
  <si>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</si>
  <si>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</si>
  <si>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</si>
  <si>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</si>
  <si>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</si>
  <si>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</si>
  <si>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</si>
  <si>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</si>
  <si>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</si>
  <si>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</si>
  <si>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</si>
  <si>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</si>
  <si>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</si>
  <si>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</si>
  <si>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</si>
  <si>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</si>
  <si>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</si>
  <si>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</si>
  <si>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</si>
  <si>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</si>
  <si>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</si>
  <si>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</si>
  <si>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összesen </t>
  </si>
  <si>
    <t>K33</t>
  </si>
  <si>
    <t>Működési áfa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</si>
  <si>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</si>
  <si>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</si>
  <si>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</si>
  <si>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</si>
  <si>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</si>
  <si>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</si>
  <si>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</si>
  <si>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</si>
  <si>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</si>
  <si>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</si>
  <si>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</si>
  <si>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elvonások,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</si>
  <si>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</si>
  <si>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</si>
  <si>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</si>
  <si>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</si>
  <si>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</si>
  <si>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</si>
  <si>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</si>
  <si>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</si>
  <si>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</si>
  <si>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</si>
  <si>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Ingatlanok beszerzése, létesítése</t>
  </si>
  <si>
    <t>K62</t>
  </si>
  <si>
    <t>Egyéb tárgyi eszköz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</si>
  <si>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</si>
  <si>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</si>
  <si>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</si>
  <si>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</si>
  <si>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</si>
  <si>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</si>
  <si>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</si>
  <si>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</si>
  <si>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</si>
  <si>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</si>
  <si>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</si>
  <si>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Felhalmozási célú támogatás áh.kívülre - háztartásoknak</t>
  </si>
  <si>
    <t>K89</t>
  </si>
  <si>
    <t>Egyéb felhalmozási célú kiadások</t>
  </si>
  <si>
    <t xml:space="preserve">K8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</si>
  <si>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</si>
  <si>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</si>
  <si>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</si>
  <si>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</si>
  <si>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</si>
  <si>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</si>
  <si>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</si>
  <si>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</si>
  <si>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</si>
  <si>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 xml:space="preserve">2.1. melléklet a 7 /2020.(IX.29 .)  önkormányzati rendelethez </t>
  </si>
  <si>
    <t>Kötelező feladatok</t>
  </si>
  <si>
    <t>Önként vállalat feladatok</t>
  </si>
  <si>
    <t>Bevételi előirányzatok és teljesítésük</t>
  </si>
  <si>
    <t>Rovat-
szám</t>
  </si>
  <si>
    <t xml:space="preserve">Eredeti ei. </t>
  </si>
  <si>
    <t xml:space="preserve">állami (államigazgatási) feladatok </t>
  </si>
  <si>
    <t xml:space="preserve">Helyi önkormányzatok működési támogatásai </t>
  </si>
  <si>
    <t>B11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</si>
  <si>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</si>
  <si>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</si>
  <si>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</si>
  <si>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</si>
  <si>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</si>
  <si>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</si>
  <si>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</si>
  <si>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</si>
  <si>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</si>
  <si>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 xml:space="preserve">Közhatalmi bevételek </t>
  </si>
  <si>
    <t>B3</t>
  </si>
  <si>
    <t>Szolgáltatások ellenértéke</t>
  </si>
  <si>
    <t>B402</t>
  </si>
  <si>
    <t>Közvetített szolgáltatások</t>
  </si>
  <si>
    <t>B403</t>
  </si>
  <si>
    <t>Ellátási díjak</t>
  </si>
  <si>
    <t>B405</t>
  </si>
  <si>
    <t>Kiszámlázott általános forgalmi adó</t>
  </si>
  <si>
    <t>B406</t>
  </si>
  <si>
    <t>Általános forgalmi adó visszatérülése</t>
  </si>
  <si>
    <t>B407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</si>
  <si>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</si>
  <si>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</si>
  <si>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</si>
  <si>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</si>
  <si>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</si>
  <si>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</si>
  <si>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</si>
  <si>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</si>
  <si>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</si>
  <si>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</si>
  <si>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</si>
  <si>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</si>
  <si>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</si>
  <si>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</si>
  <si>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 xml:space="preserve">2.2. melléklet a 7/2020.(IX.29.)  önkormányzati rendelethez </t>
  </si>
  <si>
    <t>Önként v. feladatok</t>
  </si>
  <si>
    <t>Általános- és céltartalékok (forint)</t>
  </si>
  <si>
    <t>Eredeti előirányzat</t>
  </si>
  <si>
    <t>Általános tartalékok</t>
  </si>
  <si>
    <t>Céltartalékok-</t>
  </si>
  <si>
    <t xml:space="preserve">5. melléklet a 7/2020.(IX.29.)    önkormányzati rendelethez </t>
  </si>
  <si>
    <t>Előirányzat felhasználási terv (forint)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</si>
  <si>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</si>
  <si>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</si>
  <si>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</si>
  <si>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</si>
  <si>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</si>
  <si>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</si>
  <si>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</si>
  <si>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</si>
  <si>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</si>
  <si>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</si>
  <si>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</si>
  <si>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</si>
  <si>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</si>
  <si>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Szakmai anyag</t>
  </si>
  <si>
    <t xml:space="preserve">Egyéb üzemelétetési anyagok </t>
  </si>
  <si>
    <t xml:space="preserve">Szolgáltatási kiadások </t>
  </si>
  <si>
    <t>Működési célú előzetesen felszámított általános forgalmi adó</t>
  </si>
  <si>
    <t>Egyéb dologi kiadás</t>
  </si>
  <si>
    <t>Elvonások és befizetések</t>
  </si>
  <si>
    <t>Egyéb tárgyi eszköz beszerzés, létesítés</t>
  </si>
  <si>
    <t>Egyéb felhalmozás c. támogatások áh. Kívülre</t>
  </si>
  <si>
    <t>Rovat
száma</t>
  </si>
  <si>
    <t>Helyi önkormányzatok működésének általános támogatása</t>
  </si>
  <si>
    <t>B111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</si>
  <si>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</si>
  <si>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</si>
  <si>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</si>
  <si>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</si>
  <si>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Elszámolásból származó bevételek</t>
  </si>
  <si>
    <t>B116</t>
  </si>
  <si>
    <t xml:space="preserve">Önkormányzatok működési támogatásai </t>
  </si>
  <si>
    <t>Közvetített szolgáltatás</t>
  </si>
  <si>
    <t>Előző évi kv.maradvány igénybevétele</t>
  </si>
  <si>
    <t>Finanszírozási bevételek</t>
  </si>
  <si>
    <t>9. melléklet a  7/2020.(IX. 29.) önkormányzati rendelethez</t>
  </si>
  <si>
    <t xml:space="preserve"> Völcsej Község Önkormányzata 2020.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</si>
</sst>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\ ##########"/>
    <numFmt numFmtId="167" formatCode="0__"/>
    <numFmt numFmtId="168" formatCode="[$-40E]yyyy/\ mmmm;@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3" borderId="0" applyNumberFormat="0" applyBorder="0" applyAlignment="0" applyProtection="0"/>
  </cellStyleXfs>
  <cellXfs count="149">
    <xf numFmtId="0" fontId="0" fillId="0" borderId="0" xfId="0"/>
    <xf numFmtId="0" fontId="20" fillId="0" borderId="0" xfId="0" applyFont="1"/>
    <xf numFmtId="3" fontId="20" fillId="0" borderId="0" xfId="0" applyNumberFormat="1" applyFont="1"/>
    <xf numFmtId="0" fontId="2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2" borderId="1" xfId="0" applyFont="1" applyFill="1" applyBorder="1"/>
    <xf numFmtId="3" fontId="20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0" xfId="0" applyFont="1"/>
    <xf numFmtId="3" fontId="20" fillId="0" borderId="0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/>
    <xf numFmtId="0" fontId="22" fillId="0" borderId="0" xfId="0" applyFont="1"/>
    <xf numFmtId="0" fontId="21" fillId="0" borderId="0" xfId="0" applyFont="1"/>
    <xf numFmtId="3" fontId="6" fillId="0" borderId="1" xfId="0" applyNumberFormat="1" applyFont="1" applyBorder="1"/>
    <xf numFmtId="0" fontId="2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4" borderId="1" xfId="0" applyFont="1" applyFill="1" applyBorder="1"/>
    <xf numFmtId="3" fontId="10" fillId="0" borderId="1" xfId="0" applyNumberFormat="1" applyFont="1" applyBorder="1"/>
    <xf numFmtId="167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6" fontId="3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66" fontId="1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4" fillId="4" borderId="1" xfId="0" applyFont="1" applyFill="1" applyBorder="1"/>
    <xf numFmtId="0" fontId="21" fillId="0" borderId="1" xfId="0" applyFont="1" applyBorder="1" applyAlignment="1">
      <alignment wrapText="1"/>
    </xf>
    <xf numFmtId="0" fontId="20" fillId="0" borderId="1" xfId="0" applyFont="1" applyBorder="1"/>
    <xf numFmtId="3" fontId="20" fillId="0" borderId="1" xfId="0" applyNumberFormat="1" applyFont="1" applyBorder="1"/>
    <xf numFmtId="0" fontId="24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Border="1"/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left"/>
    </xf>
    <xf numFmtId="0" fontId="15" fillId="0" borderId="0" xfId="0" applyFont="1"/>
    <xf numFmtId="0" fontId="2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/>
    <xf numFmtId="0" fontId="19" fillId="4" borderId="0" xfId="1" applyFill="1"/>
    <xf numFmtId="0" fontId="10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/>
    </xf>
    <xf numFmtId="168" fontId="17" fillId="0" borderId="1" xfId="0" applyNumberFormat="1" applyFont="1" applyBorder="1" applyAlignment="1">
      <alignment horizontal="center"/>
    </xf>
    <xf numFmtId="3" fontId="4" fillId="0" borderId="0" xfId="0" applyNumberFormat="1" applyFont="1"/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/>
    <xf numFmtId="0" fontId="3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8" fillId="4" borderId="1" xfId="0" applyFont="1" applyFill="1" applyBorder="1"/>
    <xf numFmtId="166" fontId="18" fillId="4" borderId="1" xfId="0" applyNumberFormat="1" applyFont="1" applyFill="1" applyBorder="1" applyAlignment="1">
      <alignment vertical="center"/>
    </xf>
    <xf numFmtId="3" fontId="18" fillId="4" borderId="1" xfId="0" applyNumberFormat="1" applyFont="1" applyFill="1" applyBorder="1"/>
    <xf numFmtId="0" fontId="18" fillId="0" borderId="0" xfId="0" applyFont="1"/>
    <xf numFmtId="0" fontId="27" fillId="4" borderId="0" xfId="0" applyFont="1" applyFill="1"/>
    <xf numFmtId="167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3" fontId="3" fillId="4" borderId="1" xfId="0" applyNumberFormat="1" applyFont="1" applyFill="1" applyBorder="1"/>
    <xf numFmtId="0" fontId="21" fillId="4" borderId="0" xfId="0" applyFont="1" applyFill="1"/>
    <xf numFmtId="0" fontId="1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/>
    <xf numFmtId="0" fontId="20" fillId="4" borderId="0" xfId="0" applyFont="1" applyFill="1"/>
    <xf numFmtId="0" fontId="3" fillId="4" borderId="1" xfId="0" applyFont="1" applyFill="1" applyBorder="1"/>
    <xf numFmtId="0" fontId="3" fillId="4" borderId="0" xfId="0" applyFont="1" applyFill="1" applyBorder="1"/>
    <xf numFmtId="3" fontId="3" fillId="4" borderId="0" xfId="0" applyNumberFormat="1" applyFont="1" applyFill="1" applyBorder="1"/>
    <xf numFmtId="3" fontId="3" fillId="0" borderId="0" xfId="0" applyNumberFormat="1" applyFont="1" applyBorder="1"/>
    <xf numFmtId="0" fontId="8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21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2" fontId="20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2">
    <cellStyle name="Jó" xfId="1" builtinId="26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7"/>
  <sheetViews>
    <sheetView workbookViewId="0">
      <selection activeCell="K7" sqref="K7"/>
    </sheetView>
  </sheetViews>
  <sheetFormatPr defaultColWidth="75" defaultRowHeight="15" x14ac:dyDescent="0.25"/>
  <cols>
    <col min="1" max="1" width="75" style="1" customWidth="1"/>
    <col min="2" max="2" width="11.28515625" style="2" bestFit="1" customWidth="1"/>
    <col min="3" max="3" width="14.42578125" style="1" customWidth="1"/>
    <col min="4" max="255" width="9.140625" style="1" customWidth="1"/>
    <col min="256" max="16384" width="75" style="1"/>
  </cols>
  <sheetData>
    <row r="3" spans="1:3" x14ac:dyDescent="0.25">
      <c r="A3" s="133" t="s">
        <v>23</v>
      </c>
      <c r="B3" s="133"/>
      <c r="C3" s="134"/>
    </row>
    <row r="4" spans="1:3" ht="15.75" x14ac:dyDescent="0.25">
      <c r="A4" s="135" t="s">
        <v>0</v>
      </c>
      <c r="B4" s="136"/>
      <c r="C4" s="134"/>
    </row>
    <row r="5" spans="1:3" ht="20.25" customHeight="1" x14ac:dyDescent="0.25">
      <c r="A5" s="137" t="s">
        <v>1</v>
      </c>
      <c r="B5" s="136"/>
      <c r="C5" s="134"/>
    </row>
    <row r="9" spans="1:3" x14ac:dyDescent="0.25">
      <c r="C9" s="11" t="s">
        <v>2</v>
      </c>
    </row>
    <row r="10" spans="1:3" ht="28.5" x14ac:dyDescent="0.25">
      <c r="A10" s="3" t="s">
        <v>3</v>
      </c>
      <c r="B10" s="4" t="s">
        <v>4</v>
      </c>
      <c r="C10" s="5" t="s">
        <v>5</v>
      </c>
    </row>
    <row r="11" spans="1:3" x14ac:dyDescent="0.25">
      <c r="A11" s="6" t="s">
        <v>6</v>
      </c>
      <c r="B11" s="7">
        <v>6421200</v>
      </c>
      <c r="C11" s="7">
        <v>6616152</v>
      </c>
    </row>
    <row r="12" spans="1:3" x14ac:dyDescent="0.25">
      <c r="A12" s="6" t="s">
        <v>7</v>
      </c>
      <c r="B12" s="7">
        <v>1072910</v>
      </c>
      <c r="C12" s="7">
        <v>1107028</v>
      </c>
    </row>
    <row r="13" spans="1:3" x14ac:dyDescent="0.25">
      <c r="A13" s="6" t="s">
        <v>8</v>
      </c>
      <c r="B13" s="7">
        <v>20105283</v>
      </c>
      <c r="C13" s="7">
        <v>20245283</v>
      </c>
    </row>
    <row r="14" spans="1:3" x14ac:dyDescent="0.25">
      <c r="A14" s="6" t="s">
        <v>9</v>
      </c>
      <c r="B14" s="7">
        <v>500000</v>
      </c>
      <c r="C14" s="7">
        <v>500000</v>
      </c>
    </row>
    <row r="15" spans="1:3" x14ac:dyDescent="0.25">
      <c r="A15" s="6" t="s">
        <v>10</v>
      </c>
      <c r="B15" s="7">
        <v>19177837</v>
      </c>
      <c r="C15" s="7">
        <v>19259277</v>
      </c>
    </row>
    <row r="16" spans="1:3" x14ac:dyDescent="0.25">
      <c r="A16" s="6" t="s">
        <v>11</v>
      </c>
      <c r="B16" s="7">
        <v>21042500</v>
      </c>
      <c r="C16" s="7">
        <v>21042500</v>
      </c>
    </row>
    <row r="17" spans="1:3" x14ac:dyDescent="0.25">
      <c r="A17" s="6" t="s">
        <v>12</v>
      </c>
      <c r="B17" s="7">
        <v>21696249</v>
      </c>
      <c r="C17" s="7">
        <v>21696249</v>
      </c>
    </row>
    <row r="18" spans="1:3" x14ac:dyDescent="0.25">
      <c r="A18" s="6" t="s">
        <v>13</v>
      </c>
      <c r="B18" s="7">
        <v>450000</v>
      </c>
      <c r="C18" s="7">
        <v>450000</v>
      </c>
    </row>
    <row r="19" spans="1:3" x14ac:dyDescent="0.25">
      <c r="A19" s="8" t="s">
        <v>14</v>
      </c>
      <c r="B19" s="9">
        <f>SUM(B11:B18)</f>
        <v>90465979</v>
      </c>
      <c r="C19" s="9">
        <f>SUM(C11:C18)</f>
        <v>90916489</v>
      </c>
    </row>
    <row r="20" spans="1:3" x14ac:dyDescent="0.25">
      <c r="A20" s="8" t="s">
        <v>15</v>
      </c>
      <c r="B20" s="9">
        <v>924994</v>
      </c>
      <c r="C20" s="9">
        <v>924994</v>
      </c>
    </row>
    <row r="21" spans="1:3" x14ac:dyDescent="0.25">
      <c r="A21" s="10" t="s">
        <v>16</v>
      </c>
      <c r="B21" s="9">
        <f>SUM(B19:B20)</f>
        <v>91390973</v>
      </c>
      <c r="C21" s="9">
        <f>SUM(C19:C20)</f>
        <v>91841483</v>
      </c>
    </row>
    <row r="22" spans="1:3" x14ac:dyDescent="0.25">
      <c r="A22" s="6" t="s">
        <v>17</v>
      </c>
      <c r="B22" s="7">
        <v>23124834</v>
      </c>
      <c r="C22" s="7">
        <v>23575344</v>
      </c>
    </row>
    <row r="23" spans="1:3" x14ac:dyDescent="0.25">
      <c r="A23" s="6" t="s">
        <v>18</v>
      </c>
      <c r="B23" s="7">
        <v>4921634</v>
      </c>
      <c r="C23" s="7">
        <v>4921634</v>
      </c>
    </row>
    <row r="24" spans="1:3" x14ac:dyDescent="0.25">
      <c r="A24" s="6" t="s">
        <v>19</v>
      </c>
      <c r="B24" s="7">
        <v>9101013</v>
      </c>
      <c r="C24" s="7">
        <v>9101013</v>
      </c>
    </row>
    <row r="25" spans="1:3" x14ac:dyDescent="0.25">
      <c r="A25" s="8" t="s">
        <v>20</v>
      </c>
      <c r="B25" s="9">
        <f>SUM(B22:B24)</f>
        <v>37147481</v>
      </c>
      <c r="C25" s="9">
        <f>SUM(C22:C24)</f>
        <v>37597991</v>
      </c>
    </row>
    <row r="26" spans="1:3" x14ac:dyDescent="0.25">
      <c r="A26" s="8" t="s">
        <v>21</v>
      </c>
      <c r="B26" s="9">
        <v>54243492</v>
      </c>
      <c r="C26" s="9">
        <v>54243492</v>
      </c>
    </row>
    <row r="27" spans="1:3" x14ac:dyDescent="0.25">
      <c r="A27" s="10" t="s">
        <v>22</v>
      </c>
      <c r="B27" s="9">
        <f>SUM(B25:B26)</f>
        <v>91390973</v>
      </c>
      <c r="C27" s="9">
        <f>SUM(C25:C26)</f>
        <v>91841483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K7" sqref="K7"/>
    </sheetView>
  </sheetViews>
  <sheetFormatPr defaultColWidth="58.42578125" defaultRowHeight="15" x14ac:dyDescent="0.25"/>
  <cols>
    <col min="1" max="1" width="58.42578125" style="1" customWidth="1"/>
    <col min="2" max="2" width="9" style="1" customWidth="1"/>
    <col min="3" max="3" width="11.85546875" style="2" bestFit="1" customWidth="1"/>
    <col min="4" max="4" width="17" style="2" customWidth="1"/>
    <col min="5" max="5" width="11.85546875" style="2" bestFit="1" customWidth="1"/>
    <col min="6" max="6" width="10" style="1" customWidth="1"/>
    <col min="7" max="254" width="9.140625" style="1" customWidth="1"/>
    <col min="255" max="16384" width="58.42578125" style="1"/>
  </cols>
  <sheetData>
    <row r="1" spans="1:6" x14ac:dyDescent="0.25">
      <c r="A1" s="133" t="s">
        <v>119</v>
      </c>
      <c r="B1" s="133"/>
      <c r="C1" s="133"/>
      <c r="D1" s="133"/>
      <c r="E1" s="133"/>
    </row>
    <row r="2" spans="1:6" ht="15.75" x14ac:dyDescent="0.25">
      <c r="A2" s="138" t="s">
        <v>24</v>
      </c>
      <c r="B2" s="139"/>
      <c r="C2" s="139"/>
      <c r="D2" s="139"/>
      <c r="E2" s="139"/>
    </row>
    <row r="3" spans="1:6" ht="15.75" x14ac:dyDescent="0.25">
      <c r="A3" s="138" t="s">
        <v>25</v>
      </c>
      <c r="B3" s="139"/>
      <c r="C3" s="139"/>
      <c r="D3" s="139"/>
      <c r="E3" s="139"/>
    </row>
    <row r="4" spans="1:6" x14ac:dyDescent="0.25">
      <c r="A4" s="13"/>
      <c r="D4" s="1"/>
      <c r="F4" s="14" t="s">
        <v>2</v>
      </c>
    </row>
    <row r="5" spans="1:6" ht="43.5" x14ac:dyDescent="0.25">
      <c r="A5" s="15" t="s">
        <v>26</v>
      </c>
      <c r="B5" s="16" t="s">
        <v>27</v>
      </c>
      <c r="C5" s="17" t="s">
        <v>28</v>
      </c>
      <c r="D5" s="17" t="s">
        <v>5</v>
      </c>
      <c r="E5" s="17" t="s">
        <v>120</v>
      </c>
      <c r="F5" s="57" t="s">
        <v>121</v>
      </c>
    </row>
    <row r="6" spans="1:6" x14ac:dyDescent="0.25">
      <c r="A6" s="19" t="s">
        <v>29</v>
      </c>
      <c r="B6" s="20" t="s">
        <v>30</v>
      </c>
      <c r="C6" s="7">
        <v>3772056</v>
      </c>
      <c r="D6" s="7">
        <v>3967008</v>
      </c>
      <c r="E6" s="7">
        <v>3967008</v>
      </c>
      <c r="F6" s="58">
        <v>0</v>
      </c>
    </row>
    <row r="7" spans="1:6" x14ac:dyDescent="0.25">
      <c r="A7" s="21" t="s">
        <v>31</v>
      </c>
      <c r="B7" s="22" t="s">
        <v>32</v>
      </c>
      <c r="C7" s="7">
        <v>225000</v>
      </c>
      <c r="D7" s="7">
        <v>225000</v>
      </c>
      <c r="E7" s="7">
        <v>225000</v>
      </c>
      <c r="F7" s="58">
        <v>0</v>
      </c>
    </row>
    <row r="8" spans="1:6" x14ac:dyDescent="0.25">
      <c r="A8" s="23" t="s">
        <v>33</v>
      </c>
      <c r="B8" s="24" t="s">
        <v>34</v>
      </c>
      <c r="C8" s="9">
        <f>SUM(C6:C7)</f>
        <v>3997056</v>
      </c>
      <c r="D8" s="9">
        <f>SUM(D6:D7)</f>
        <v>4192008</v>
      </c>
      <c r="E8" s="9">
        <f>SUM(E6:E7)</f>
        <v>4192008</v>
      </c>
      <c r="F8" s="58">
        <v>0</v>
      </c>
    </row>
    <row r="9" spans="1:6" x14ac:dyDescent="0.25">
      <c r="A9" s="25" t="s">
        <v>35</v>
      </c>
      <c r="B9" s="22" t="s">
        <v>36</v>
      </c>
      <c r="C9" s="7">
        <v>2064144</v>
      </c>
      <c r="D9" s="7">
        <v>2064144</v>
      </c>
      <c r="E9" s="7">
        <v>2064144</v>
      </c>
      <c r="F9" s="58">
        <v>0</v>
      </c>
    </row>
    <row r="10" spans="1:6" ht="25.5" x14ac:dyDescent="0.25">
      <c r="A10" s="25" t="s">
        <v>37</v>
      </c>
      <c r="B10" s="22" t="s">
        <v>38</v>
      </c>
      <c r="C10" s="7">
        <v>360000</v>
      </c>
      <c r="D10" s="7">
        <v>360000</v>
      </c>
      <c r="E10" s="7">
        <v>360000</v>
      </c>
      <c r="F10" s="58">
        <v>0</v>
      </c>
    </row>
    <row r="11" spans="1:6" x14ac:dyDescent="0.25">
      <c r="A11" s="26" t="s">
        <v>39</v>
      </c>
      <c r="B11" s="24" t="s">
        <v>40</v>
      </c>
      <c r="C11" s="9">
        <f>SUM(C9:C10)</f>
        <v>2424144</v>
      </c>
      <c r="D11" s="9">
        <f>SUM(D9:D10)</f>
        <v>2424144</v>
      </c>
      <c r="E11" s="9">
        <f>SUM(E9:E10)</f>
        <v>2424144</v>
      </c>
      <c r="F11" s="58">
        <v>0</v>
      </c>
    </row>
    <row r="12" spans="1:6" x14ac:dyDescent="0.25">
      <c r="A12" s="27" t="s">
        <v>41</v>
      </c>
      <c r="B12" s="28" t="s">
        <v>42</v>
      </c>
      <c r="C12" s="9">
        <f>SUM(C11,C8)</f>
        <v>6421200</v>
      </c>
      <c r="D12" s="9">
        <f>SUM(D11,D8)</f>
        <v>6616152</v>
      </c>
      <c r="E12" s="9">
        <f>SUM(E11,E8)</f>
        <v>6616152</v>
      </c>
      <c r="F12" s="58">
        <v>0</v>
      </c>
    </row>
    <row r="13" spans="1:6" ht="28.5" x14ac:dyDescent="0.25">
      <c r="A13" s="29" t="s">
        <v>43</v>
      </c>
      <c r="B13" s="28" t="s">
        <v>44</v>
      </c>
      <c r="C13" s="9">
        <v>1072910</v>
      </c>
      <c r="D13" s="9">
        <v>1107028</v>
      </c>
      <c r="E13" s="9">
        <v>1107028</v>
      </c>
      <c r="F13" s="58">
        <v>0</v>
      </c>
    </row>
    <row r="14" spans="1:6" s="31" customFormat="1" x14ac:dyDescent="0.25">
      <c r="A14" s="25" t="s">
        <v>45</v>
      </c>
      <c r="B14" s="22" t="s">
        <v>46</v>
      </c>
      <c r="C14" s="30">
        <v>180000</v>
      </c>
      <c r="D14" s="7">
        <v>180000</v>
      </c>
      <c r="E14" s="7">
        <v>180000</v>
      </c>
      <c r="F14" s="58">
        <v>0</v>
      </c>
    </row>
    <row r="15" spans="1:6" x14ac:dyDescent="0.25">
      <c r="A15" s="25" t="s">
        <v>47</v>
      </c>
      <c r="B15" s="22" t="s">
        <v>48</v>
      </c>
      <c r="C15" s="7">
        <v>1380000</v>
      </c>
      <c r="D15" s="7">
        <v>1380000</v>
      </c>
      <c r="E15" s="7">
        <v>1380000</v>
      </c>
      <c r="F15" s="58">
        <v>0</v>
      </c>
    </row>
    <row r="16" spans="1:6" x14ac:dyDescent="0.25">
      <c r="A16" s="26" t="s">
        <v>49</v>
      </c>
      <c r="B16" s="24" t="s">
        <v>50</v>
      </c>
      <c r="C16" s="9">
        <f>SUM(C14:C15)</f>
        <v>1560000</v>
      </c>
      <c r="D16" s="9">
        <f>SUM(D14:D15)</f>
        <v>1560000</v>
      </c>
      <c r="E16" s="9">
        <f>SUM(E14:E15)</f>
        <v>1560000</v>
      </c>
      <c r="F16" s="58">
        <v>0</v>
      </c>
    </row>
    <row r="17" spans="1:6" x14ac:dyDescent="0.25">
      <c r="A17" s="25" t="s">
        <v>51</v>
      </c>
      <c r="B17" s="22" t="s">
        <v>52</v>
      </c>
      <c r="C17" s="7">
        <v>60000</v>
      </c>
      <c r="D17" s="7">
        <v>60000</v>
      </c>
      <c r="E17" s="7">
        <v>60000</v>
      </c>
      <c r="F17" s="58">
        <v>0</v>
      </c>
    </row>
    <row r="18" spans="1:6" x14ac:dyDescent="0.25">
      <c r="A18" s="25" t="s">
        <v>53</v>
      </c>
      <c r="B18" s="22" t="s">
        <v>54</v>
      </c>
      <c r="C18" s="7">
        <v>200000</v>
      </c>
      <c r="D18" s="7">
        <v>200000</v>
      </c>
      <c r="E18" s="7">
        <v>200000</v>
      </c>
      <c r="F18" s="58">
        <v>0</v>
      </c>
    </row>
    <row r="19" spans="1:6" x14ac:dyDescent="0.25">
      <c r="A19" s="26" t="s">
        <v>55</v>
      </c>
      <c r="B19" s="24" t="s">
        <v>56</v>
      </c>
      <c r="C19" s="9">
        <f>SUM(C17:C18)</f>
        <v>260000</v>
      </c>
      <c r="D19" s="9">
        <f>SUM(D17:D18)</f>
        <v>260000</v>
      </c>
      <c r="E19" s="9">
        <f>SUM(E17:E18)</f>
        <v>260000</v>
      </c>
      <c r="F19" s="58">
        <v>0</v>
      </c>
    </row>
    <row r="20" spans="1:6" x14ac:dyDescent="0.25">
      <c r="A20" s="25" t="s">
        <v>57</v>
      </c>
      <c r="B20" s="22" t="s">
        <v>58</v>
      </c>
      <c r="C20" s="7">
        <v>3207682</v>
      </c>
      <c r="D20" s="7">
        <v>3207682</v>
      </c>
      <c r="E20" s="7">
        <v>3207682</v>
      </c>
      <c r="F20" s="58">
        <v>0</v>
      </c>
    </row>
    <row r="21" spans="1:6" x14ac:dyDescent="0.25">
      <c r="A21" s="25" t="s">
        <v>59</v>
      </c>
      <c r="B21" s="22" t="s">
        <v>60</v>
      </c>
      <c r="C21" s="7">
        <v>2147000</v>
      </c>
      <c r="D21" s="7">
        <v>2147000</v>
      </c>
      <c r="E21" s="7">
        <v>2147000</v>
      </c>
      <c r="F21" s="58">
        <v>0</v>
      </c>
    </row>
    <row r="22" spans="1:6" x14ac:dyDescent="0.25">
      <c r="A22" s="25" t="s">
        <v>61</v>
      </c>
      <c r="B22" s="22" t="s">
        <v>62</v>
      </c>
      <c r="C22" s="7">
        <v>3600000</v>
      </c>
      <c r="D22" s="7">
        <v>3600000</v>
      </c>
      <c r="E22" s="7">
        <v>3600000</v>
      </c>
      <c r="F22" s="58">
        <v>0</v>
      </c>
    </row>
    <row r="23" spans="1:6" x14ac:dyDescent="0.25">
      <c r="A23" s="25" t="s">
        <v>63</v>
      </c>
      <c r="B23" s="22" t="s">
        <v>64</v>
      </c>
      <c r="C23" s="7">
        <v>148000</v>
      </c>
      <c r="D23" s="7">
        <v>148000</v>
      </c>
      <c r="E23" s="7">
        <v>148000</v>
      </c>
      <c r="F23" s="58">
        <v>0</v>
      </c>
    </row>
    <row r="24" spans="1:6" x14ac:dyDescent="0.25">
      <c r="A24" s="25" t="s">
        <v>65</v>
      </c>
      <c r="B24" s="22" t="s">
        <v>66</v>
      </c>
      <c r="C24" s="7">
        <v>5335200</v>
      </c>
      <c r="D24" s="7">
        <v>5335200</v>
      </c>
      <c r="E24" s="7">
        <v>5335200</v>
      </c>
      <c r="F24" s="58">
        <v>0</v>
      </c>
    </row>
    <row r="25" spans="1:6" s="32" customFormat="1" x14ac:dyDescent="0.25">
      <c r="A25" s="26" t="s">
        <v>67</v>
      </c>
      <c r="B25" s="24" t="s">
        <v>68</v>
      </c>
      <c r="C25" s="9">
        <f>SUM(C20:C24)</f>
        <v>14437882</v>
      </c>
      <c r="D25" s="9">
        <f>SUM(D20:D24)</f>
        <v>14437882</v>
      </c>
      <c r="E25" s="9">
        <f>SUM(E20:E24)</f>
        <v>14437882</v>
      </c>
      <c r="F25" s="58">
        <v>0</v>
      </c>
    </row>
    <row r="26" spans="1:6" x14ac:dyDescent="0.25">
      <c r="A26" s="25" t="s">
        <v>69</v>
      </c>
      <c r="B26" s="22" t="s">
        <v>70</v>
      </c>
      <c r="C26" s="7">
        <v>3847401</v>
      </c>
      <c r="D26" s="7">
        <v>3847401</v>
      </c>
      <c r="E26" s="7">
        <v>3847401</v>
      </c>
      <c r="F26" s="58">
        <v>0</v>
      </c>
    </row>
    <row r="27" spans="1:6" x14ac:dyDescent="0.25">
      <c r="A27" s="25" t="s">
        <v>71</v>
      </c>
      <c r="B27" s="22" t="s">
        <v>72</v>
      </c>
      <c r="C27" s="7"/>
      <c r="D27" s="7">
        <v>140000</v>
      </c>
      <c r="E27" s="7">
        <v>140000</v>
      </c>
      <c r="F27" s="58">
        <v>0</v>
      </c>
    </row>
    <row r="28" spans="1:6" s="34" customFormat="1" x14ac:dyDescent="0.25">
      <c r="A28" s="26" t="s">
        <v>73</v>
      </c>
      <c r="B28" s="24" t="s">
        <v>74</v>
      </c>
      <c r="C28" s="33">
        <f>SUM(C26)</f>
        <v>3847401</v>
      </c>
      <c r="D28" s="9">
        <f>SUM(D26:D27)</f>
        <v>3987401</v>
      </c>
      <c r="E28" s="9">
        <f>SUM(E26:E27)</f>
        <v>3987401</v>
      </c>
      <c r="F28" s="58">
        <v>0</v>
      </c>
    </row>
    <row r="29" spans="1:6" x14ac:dyDescent="0.25">
      <c r="A29" s="29" t="s">
        <v>75</v>
      </c>
      <c r="B29" s="28" t="s">
        <v>76</v>
      </c>
      <c r="C29" s="9">
        <f>SUM(C16+C19+C25+C28)</f>
        <v>20105283</v>
      </c>
      <c r="D29" s="9">
        <f>SUM(D16+D19+D25+D28)</f>
        <v>20245283</v>
      </c>
      <c r="E29" s="9">
        <f>SUM(E16+E19+E25+E28)</f>
        <v>20245283</v>
      </c>
      <c r="F29" s="58">
        <v>0</v>
      </c>
    </row>
    <row r="30" spans="1:6" x14ac:dyDescent="0.25">
      <c r="A30" s="35" t="s">
        <v>77</v>
      </c>
      <c r="B30" s="22" t="s">
        <v>78</v>
      </c>
      <c r="C30" s="7">
        <v>500000</v>
      </c>
      <c r="D30" s="7">
        <v>500000</v>
      </c>
      <c r="E30" s="7">
        <v>500000</v>
      </c>
      <c r="F30" s="58">
        <v>0</v>
      </c>
    </row>
    <row r="31" spans="1:6" x14ac:dyDescent="0.25">
      <c r="A31" s="36" t="s">
        <v>79</v>
      </c>
      <c r="B31" s="28" t="s">
        <v>80</v>
      </c>
      <c r="C31" s="9">
        <f>SUM(C30)</f>
        <v>500000</v>
      </c>
      <c r="D31" s="9">
        <f>SUM(D30)</f>
        <v>500000</v>
      </c>
      <c r="E31" s="9">
        <f>SUM(E30)</f>
        <v>500000</v>
      </c>
      <c r="F31" s="58">
        <v>0</v>
      </c>
    </row>
    <row r="32" spans="1:6" s="31" customFormat="1" x14ac:dyDescent="0.25">
      <c r="A32" s="35" t="s">
        <v>81</v>
      </c>
      <c r="B32" s="22" t="s">
        <v>82</v>
      </c>
      <c r="C32" s="30">
        <v>360000</v>
      </c>
      <c r="D32" s="7">
        <v>360000</v>
      </c>
      <c r="E32" s="7">
        <v>360000</v>
      </c>
      <c r="F32" s="58">
        <v>0</v>
      </c>
    </row>
    <row r="33" spans="1:6" x14ac:dyDescent="0.25">
      <c r="A33" s="37" t="s">
        <v>83</v>
      </c>
      <c r="B33" s="22" t="s">
        <v>84</v>
      </c>
      <c r="C33" s="30">
        <v>468805</v>
      </c>
      <c r="D33" s="7">
        <v>468805</v>
      </c>
      <c r="E33" s="7">
        <v>468805</v>
      </c>
      <c r="F33" s="58">
        <v>0</v>
      </c>
    </row>
    <row r="34" spans="1:6" x14ac:dyDescent="0.25">
      <c r="A34" s="37" t="s">
        <v>85</v>
      </c>
      <c r="B34" s="22" t="s">
        <v>86</v>
      </c>
      <c r="C34" s="30">
        <v>1360000</v>
      </c>
      <c r="D34" s="7">
        <v>1360000</v>
      </c>
      <c r="E34" s="7">
        <v>1360000</v>
      </c>
      <c r="F34" s="58">
        <v>0</v>
      </c>
    </row>
    <row r="35" spans="1:6" x14ac:dyDescent="0.25">
      <c r="A35" s="38" t="s">
        <v>87</v>
      </c>
      <c r="B35" s="22" t="s">
        <v>88</v>
      </c>
      <c r="C35" s="30">
        <v>16989032</v>
      </c>
      <c r="D35" s="7">
        <v>17070472</v>
      </c>
      <c r="E35" s="7">
        <v>17070472</v>
      </c>
      <c r="F35" s="58">
        <v>0</v>
      </c>
    </row>
    <row r="36" spans="1:6" x14ac:dyDescent="0.25">
      <c r="A36" s="36" t="s">
        <v>89</v>
      </c>
      <c r="B36" s="28" t="s">
        <v>90</v>
      </c>
      <c r="C36" s="9">
        <f>SUM(C32:C35)</f>
        <v>19177837</v>
      </c>
      <c r="D36" s="9">
        <f>SUM(D32:D35)</f>
        <v>19259277</v>
      </c>
      <c r="E36" s="9">
        <f>SUM(E32:E35)</f>
        <v>19259277</v>
      </c>
      <c r="F36" s="58">
        <v>0</v>
      </c>
    </row>
    <row r="37" spans="1:6" ht="15.75" x14ac:dyDescent="0.25">
      <c r="A37" s="39" t="s">
        <v>91</v>
      </c>
      <c r="B37" s="28"/>
      <c r="C37" s="40">
        <f>SUM(C12+C13+C29+C31+C36)</f>
        <v>47277230</v>
      </c>
      <c r="D37" s="40">
        <f>SUM(D12+D13+D29+D31+D36)</f>
        <v>47727740</v>
      </c>
      <c r="E37" s="40">
        <f>SUM(E12+E13+E29+E31+E36)</f>
        <v>47727740</v>
      </c>
      <c r="F37" s="58">
        <v>0</v>
      </c>
    </row>
    <row r="38" spans="1:6" x14ac:dyDescent="0.25">
      <c r="A38" s="41" t="s">
        <v>92</v>
      </c>
      <c r="B38" s="22" t="s">
        <v>93</v>
      </c>
      <c r="C38" s="7">
        <v>7543500</v>
      </c>
      <c r="D38" s="7">
        <v>7543500</v>
      </c>
      <c r="E38" s="7">
        <v>7543500</v>
      </c>
      <c r="F38" s="58">
        <v>0</v>
      </c>
    </row>
    <row r="39" spans="1:6" x14ac:dyDescent="0.25">
      <c r="A39" s="41" t="s">
        <v>94</v>
      </c>
      <c r="B39" s="22" t="s">
        <v>95</v>
      </c>
      <c r="C39" s="7">
        <v>9025197</v>
      </c>
      <c r="D39" s="7">
        <v>9025197</v>
      </c>
      <c r="E39" s="7">
        <v>9025197</v>
      </c>
      <c r="F39" s="58">
        <v>0</v>
      </c>
    </row>
    <row r="40" spans="1:6" x14ac:dyDescent="0.25">
      <c r="A40" s="42" t="s">
        <v>96</v>
      </c>
      <c r="B40" s="22" t="s">
        <v>97</v>
      </c>
      <c r="C40" s="7">
        <v>4473803</v>
      </c>
      <c r="D40" s="7">
        <v>4473803</v>
      </c>
      <c r="E40" s="7">
        <v>4473803</v>
      </c>
      <c r="F40" s="58">
        <v>0</v>
      </c>
    </row>
    <row r="41" spans="1:6" x14ac:dyDescent="0.25">
      <c r="A41" s="43" t="s">
        <v>98</v>
      </c>
      <c r="B41" s="28" t="s">
        <v>99</v>
      </c>
      <c r="C41" s="9">
        <f>SUM(C38:C40)</f>
        <v>21042500</v>
      </c>
      <c r="D41" s="9">
        <f>SUM(D38:D40)</f>
        <v>21042500</v>
      </c>
      <c r="E41" s="9">
        <f>SUM(E38:E40)</f>
        <v>21042500</v>
      </c>
      <c r="F41" s="58">
        <v>0</v>
      </c>
    </row>
    <row r="42" spans="1:6" x14ac:dyDescent="0.25">
      <c r="A42" s="35" t="s">
        <v>100</v>
      </c>
      <c r="B42" s="22" t="s">
        <v>101</v>
      </c>
      <c r="C42" s="7">
        <v>17088007</v>
      </c>
      <c r="D42" s="7">
        <v>17088007</v>
      </c>
      <c r="E42" s="7">
        <v>17088007</v>
      </c>
      <c r="F42" s="58">
        <v>0</v>
      </c>
    </row>
    <row r="43" spans="1:6" x14ac:dyDescent="0.25">
      <c r="A43" s="35" t="s">
        <v>102</v>
      </c>
      <c r="B43" s="22" t="s">
        <v>103</v>
      </c>
      <c r="C43" s="7">
        <v>4608242</v>
      </c>
      <c r="D43" s="7">
        <v>4608242</v>
      </c>
      <c r="E43" s="7">
        <v>4608242</v>
      </c>
      <c r="F43" s="58">
        <v>0</v>
      </c>
    </row>
    <row r="44" spans="1:6" x14ac:dyDescent="0.25">
      <c r="A44" s="36" t="s">
        <v>104</v>
      </c>
      <c r="B44" s="28" t="s">
        <v>105</v>
      </c>
      <c r="C44" s="9">
        <f>SUM(C42:C43)</f>
        <v>21696249</v>
      </c>
      <c r="D44" s="9">
        <f>SUM(D42:D43)</f>
        <v>21696249</v>
      </c>
      <c r="E44" s="9">
        <f>SUM(E42:E43)</f>
        <v>21696249</v>
      </c>
      <c r="F44" s="58">
        <v>0</v>
      </c>
    </row>
    <row r="45" spans="1:6" s="31" customFormat="1" x14ac:dyDescent="0.25">
      <c r="A45" s="35" t="s">
        <v>106</v>
      </c>
      <c r="B45" s="22" t="s">
        <v>107</v>
      </c>
      <c r="C45" s="30">
        <v>450000</v>
      </c>
      <c r="D45" s="7">
        <v>450000</v>
      </c>
      <c r="E45" s="7">
        <v>450000</v>
      </c>
      <c r="F45" s="58">
        <v>0</v>
      </c>
    </row>
    <row r="46" spans="1:6" x14ac:dyDescent="0.25">
      <c r="A46" s="36" t="s">
        <v>108</v>
      </c>
      <c r="B46" s="28" t="s">
        <v>109</v>
      </c>
      <c r="C46" s="9">
        <f>SUM(C45)</f>
        <v>450000</v>
      </c>
      <c r="D46" s="9">
        <f>SUM(D45)</f>
        <v>450000</v>
      </c>
      <c r="E46" s="9">
        <f>SUM(E45)</f>
        <v>450000</v>
      </c>
      <c r="F46" s="58">
        <v>0</v>
      </c>
    </row>
    <row r="47" spans="1:6" ht="15.75" x14ac:dyDescent="0.25">
      <c r="A47" s="39" t="s">
        <v>110</v>
      </c>
      <c r="B47" s="44"/>
      <c r="C47" s="40">
        <f>SUM(C46,C44,C41)</f>
        <v>43188749</v>
      </c>
      <c r="D47" s="40">
        <f>SUM(D46,D44,D41)</f>
        <v>43188749</v>
      </c>
      <c r="E47" s="40">
        <f>SUM(E46,E44,E41)</f>
        <v>43188749</v>
      </c>
      <c r="F47" s="58">
        <v>0</v>
      </c>
    </row>
    <row r="48" spans="1:6" ht="15.75" x14ac:dyDescent="0.25">
      <c r="A48" s="45" t="s">
        <v>111</v>
      </c>
      <c r="B48" s="46" t="s">
        <v>112</v>
      </c>
      <c r="C48" s="9">
        <f>SUM(C37+C47)</f>
        <v>90465979</v>
      </c>
      <c r="D48" s="9">
        <f>SUM(D37+D47)</f>
        <v>90916489</v>
      </c>
      <c r="E48" s="9">
        <f>SUM(E37+E47)</f>
        <v>90916489</v>
      </c>
      <c r="F48" s="58">
        <v>0</v>
      </c>
    </row>
    <row r="49" spans="1:6" x14ac:dyDescent="0.25">
      <c r="A49" s="47" t="s">
        <v>113</v>
      </c>
      <c r="B49" s="48" t="s">
        <v>114</v>
      </c>
      <c r="C49" s="49">
        <v>924994</v>
      </c>
      <c r="D49" s="7">
        <v>924994</v>
      </c>
      <c r="E49" s="7">
        <v>924994</v>
      </c>
      <c r="F49" s="58">
        <v>0</v>
      </c>
    </row>
    <row r="50" spans="1:6" x14ac:dyDescent="0.25">
      <c r="A50" s="50" t="s">
        <v>115</v>
      </c>
      <c r="B50" s="51" t="s">
        <v>116</v>
      </c>
      <c r="C50" s="52">
        <f t="shared" ref="C50:E51" si="0">SUM(C49)</f>
        <v>924994</v>
      </c>
      <c r="D50" s="9">
        <f t="shared" si="0"/>
        <v>924994</v>
      </c>
      <c r="E50" s="9">
        <f t="shared" si="0"/>
        <v>924994</v>
      </c>
      <c r="F50" s="58">
        <v>0</v>
      </c>
    </row>
    <row r="51" spans="1:6" ht="15.75" x14ac:dyDescent="0.25">
      <c r="A51" s="53" t="s">
        <v>117</v>
      </c>
      <c r="B51" s="54" t="s">
        <v>118</v>
      </c>
      <c r="C51" s="52">
        <f t="shared" si="0"/>
        <v>924994</v>
      </c>
      <c r="D51" s="9">
        <f t="shared" si="0"/>
        <v>924994</v>
      </c>
      <c r="E51" s="9">
        <f t="shared" si="0"/>
        <v>924994</v>
      </c>
      <c r="F51" s="58">
        <v>0</v>
      </c>
    </row>
    <row r="52" spans="1:6" ht="15.75" x14ac:dyDescent="0.25">
      <c r="A52" s="55" t="s">
        <v>16</v>
      </c>
      <c r="B52" s="56"/>
      <c r="C52" s="9">
        <f>SUM(C48+C51)</f>
        <v>91390973</v>
      </c>
      <c r="D52" s="9">
        <f>SUM(D48+D51)</f>
        <v>91841483</v>
      </c>
      <c r="E52" s="9">
        <f>SUM(E48+E51)</f>
        <v>91841483</v>
      </c>
      <c r="F52" s="58">
        <v>0</v>
      </c>
    </row>
  </sheetData>
  <mergeCells count="3">
    <mergeCell ref="A1:E1"/>
    <mergeCell ref="A2:E2"/>
    <mergeCell ref="A3:E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L28" sqref="L28"/>
    </sheetView>
  </sheetViews>
  <sheetFormatPr defaultRowHeight="15" x14ac:dyDescent="0.25"/>
  <cols>
    <col min="1" max="1" width="55.7109375" style="1" customWidth="1"/>
    <col min="2" max="2" width="9.140625" style="1"/>
    <col min="3" max="3" width="14" style="2" customWidth="1"/>
    <col min="4" max="4" width="17" style="1" customWidth="1"/>
    <col min="5" max="5" width="16.140625" style="1" customWidth="1"/>
    <col min="6" max="6" width="13.140625" style="2" bestFit="1" customWidth="1"/>
    <col min="7" max="7" width="11.28515625" style="1" hidden="1" customWidth="1"/>
    <col min="8" max="16384" width="9.140625" style="1"/>
  </cols>
  <sheetData>
    <row r="1" spans="1:7" x14ac:dyDescent="0.25">
      <c r="A1" s="140"/>
      <c r="B1" s="140"/>
      <c r="C1" s="140"/>
      <c r="D1" s="140"/>
      <c r="E1" s="140"/>
      <c r="F1" s="140"/>
      <c r="G1" s="140"/>
    </row>
    <row r="2" spans="1:7" x14ac:dyDescent="0.25">
      <c r="A2" s="141" t="s">
        <v>163</v>
      </c>
      <c r="B2" s="141"/>
      <c r="C2" s="141"/>
      <c r="D2" s="141"/>
      <c r="E2" s="141"/>
      <c r="F2" s="141"/>
      <c r="G2" s="141"/>
    </row>
    <row r="3" spans="1:7" ht="15.75" x14ac:dyDescent="0.25">
      <c r="A3" s="138" t="s">
        <v>24</v>
      </c>
      <c r="B3" s="139"/>
      <c r="C3" s="139"/>
      <c r="D3" s="139"/>
      <c r="E3" s="139"/>
      <c r="F3" s="139"/>
      <c r="G3" s="139"/>
    </row>
    <row r="4" spans="1:7" ht="15.75" customHeight="1" x14ac:dyDescent="0.25">
      <c r="A4" s="138" t="s">
        <v>122</v>
      </c>
      <c r="B4" s="139"/>
      <c r="C4" s="139"/>
      <c r="D4" s="139"/>
      <c r="E4" s="139"/>
      <c r="F4" s="139"/>
      <c r="G4" s="139"/>
    </row>
    <row r="5" spans="1:7" ht="15.75" customHeight="1" x14ac:dyDescent="0.25">
      <c r="A5" s="12"/>
      <c r="B5" s="60"/>
      <c r="C5" s="61"/>
      <c r="D5" s="60"/>
      <c r="E5" s="60"/>
      <c r="F5" s="61"/>
      <c r="G5" s="60"/>
    </row>
    <row r="6" spans="1:7" ht="15.75" customHeight="1" x14ac:dyDescent="0.25">
      <c r="A6" s="12"/>
      <c r="B6" s="60"/>
      <c r="C6" s="61"/>
      <c r="D6" s="60"/>
      <c r="E6" s="60"/>
      <c r="F6" s="61"/>
      <c r="G6" s="60"/>
    </row>
    <row r="7" spans="1:7" ht="15.75" customHeight="1" x14ac:dyDescent="0.25">
      <c r="A7" s="62"/>
      <c r="B7" s="60"/>
      <c r="C7" s="61"/>
      <c r="D7" s="60"/>
      <c r="E7" s="60"/>
      <c r="F7" s="61" t="s">
        <v>2</v>
      </c>
      <c r="G7" s="60"/>
    </row>
    <row r="8" spans="1:7" ht="32.25" customHeight="1" x14ac:dyDescent="0.25">
      <c r="A8" s="15" t="s">
        <v>26</v>
      </c>
      <c r="B8" s="16" t="s">
        <v>123</v>
      </c>
      <c r="C8" s="18" t="s">
        <v>124</v>
      </c>
      <c r="D8" s="63" t="s">
        <v>5</v>
      </c>
      <c r="E8" s="63" t="s">
        <v>120</v>
      </c>
      <c r="F8" s="17" t="s">
        <v>164</v>
      </c>
      <c r="G8" s="64" t="s">
        <v>125</v>
      </c>
    </row>
    <row r="9" spans="1:7" x14ac:dyDescent="0.25">
      <c r="A9" s="25" t="s">
        <v>126</v>
      </c>
      <c r="B9" s="42" t="s">
        <v>127</v>
      </c>
      <c r="C9" s="65">
        <v>23124834</v>
      </c>
      <c r="D9" s="66">
        <v>23575344</v>
      </c>
      <c r="E9" s="66">
        <v>23575344</v>
      </c>
      <c r="F9" s="67">
        <v>0</v>
      </c>
      <c r="G9" s="67"/>
    </row>
    <row r="10" spans="1:7" ht="28.5" customHeight="1" x14ac:dyDescent="0.25">
      <c r="A10" s="29" t="s">
        <v>128</v>
      </c>
      <c r="B10" s="43" t="s">
        <v>129</v>
      </c>
      <c r="C10" s="68">
        <f>SUM(C9)</f>
        <v>23124834</v>
      </c>
      <c r="D10" s="69">
        <f>SUM(D9)</f>
        <v>23575344</v>
      </c>
      <c r="E10" s="69">
        <f>SUM(E9)</f>
        <v>23575344</v>
      </c>
      <c r="F10" s="67">
        <v>0</v>
      </c>
      <c r="G10" s="59"/>
    </row>
    <row r="11" spans="1:7" x14ac:dyDescent="0.25">
      <c r="A11" s="25" t="s">
        <v>130</v>
      </c>
      <c r="B11" s="42" t="s">
        <v>131</v>
      </c>
      <c r="C11" s="65">
        <v>1250000</v>
      </c>
      <c r="D11" s="66">
        <v>1250000</v>
      </c>
      <c r="E11" s="66">
        <v>1250000</v>
      </c>
      <c r="F11" s="67">
        <v>0</v>
      </c>
      <c r="G11" s="59"/>
    </row>
    <row r="12" spans="1:7" x14ac:dyDescent="0.25">
      <c r="A12" s="25" t="s">
        <v>132</v>
      </c>
      <c r="B12" s="42" t="s">
        <v>133</v>
      </c>
      <c r="C12" s="65">
        <v>2500000</v>
      </c>
      <c r="D12" s="66">
        <v>2500000</v>
      </c>
      <c r="E12" s="66">
        <v>2500000</v>
      </c>
      <c r="F12" s="67">
        <v>0</v>
      </c>
      <c r="G12" s="59"/>
    </row>
    <row r="13" spans="1:7" x14ac:dyDescent="0.25">
      <c r="A13" s="25" t="s">
        <v>134</v>
      </c>
      <c r="B13" s="42" t="s">
        <v>135</v>
      </c>
      <c r="C13" s="65">
        <v>1171634</v>
      </c>
      <c r="D13" s="66">
        <v>1171634</v>
      </c>
      <c r="E13" s="66">
        <v>1171634</v>
      </c>
      <c r="F13" s="67">
        <v>0</v>
      </c>
      <c r="G13" s="59"/>
    </row>
    <row r="14" spans="1:7" x14ac:dyDescent="0.25">
      <c r="A14" s="25" t="s">
        <v>136</v>
      </c>
      <c r="B14" s="42"/>
      <c r="C14" s="65"/>
      <c r="D14" s="66"/>
      <c r="E14" s="66"/>
      <c r="F14" s="67">
        <v>0</v>
      </c>
      <c r="G14" s="59"/>
    </row>
    <row r="15" spans="1:7" x14ac:dyDescent="0.25">
      <c r="A15" s="29" t="s">
        <v>137</v>
      </c>
      <c r="B15" s="43" t="s">
        <v>138</v>
      </c>
      <c r="C15" s="68">
        <f>SUM(C11:C13)</f>
        <v>4921634</v>
      </c>
      <c r="D15" s="69">
        <f>SUM(D11:D13)</f>
        <v>4921634</v>
      </c>
      <c r="E15" s="69">
        <f>SUM(E11:E13)</f>
        <v>4921634</v>
      </c>
      <c r="F15" s="67">
        <v>0</v>
      </c>
      <c r="G15" s="70"/>
    </row>
    <row r="16" spans="1:7" x14ac:dyDescent="0.25">
      <c r="A16" s="35" t="s">
        <v>139</v>
      </c>
      <c r="B16" s="42" t="s">
        <v>140</v>
      </c>
      <c r="C16" s="65">
        <v>5508987</v>
      </c>
      <c r="D16" s="66">
        <v>5508987</v>
      </c>
      <c r="E16" s="66">
        <v>5508987</v>
      </c>
      <c r="F16" s="67">
        <v>0</v>
      </c>
      <c r="G16" s="59"/>
    </row>
    <row r="17" spans="1:7" x14ac:dyDescent="0.25">
      <c r="A17" s="35" t="s">
        <v>141</v>
      </c>
      <c r="B17" s="42" t="s">
        <v>142</v>
      </c>
      <c r="C17" s="65">
        <v>300000</v>
      </c>
      <c r="D17" s="66">
        <v>300000</v>
      </c>
      <c r="E17" s="66">
        <v>300000</v>
      </c>
      <c r="F17" s="67">
        <v>0</v>
      </c>
      <c r="G17" s="59"/>
    </row>
    <row r="18" spans="1:7" x14ac:dyDescent="0.25">
      <c r="A18" s="35" t="s">
        <v>143</v>
      </c>
      <c r="B18" s="42" t="s">
        <v>144</v>
      </c>
      <c r="C18" s="65">
        <v>1357228</v>
      </c>
      <c r="D18" s="66">
        <v>1357228</v>
      </c>
      <c r="E18" s="66">
        <v>1357228</v>
      </c>
      <c r="F18" s="67">
        <v>0</v>
      </c>
      <c r="G18" s="59"/>
    </row>
    <row r="19" spans="1:7" x14ac:dyDescent="0.25">
      <c r="A19" s="35" t="s">
        <v>145</v>
      </c>
      <c r="B19" s="42" t="s">
        <v>146</v>
      </c>
      <c r="C19" s="65">
        <v>1934798</v>
      </c>
      <c r="D19" s="66">
        <v>1934798</v>
      </c>
      <c r="E19" s="66">
        <v>1934798</v>
      </c>
      <c r="F19" s="67">
        <v>0</v>
      </c>
      <c r="G19" s="59"/>
    </row>
    <row r="20" spans="1:7" x14ac:dyDescent="0.25">
      <c r="A20" s="35" t="s">
        <v>147</v>
      </c>
      <c r="B20" s="42" t="s">
        <v>148</v>
      </c>
      <c r="C20" s="65"/>
      <c r="D20" s="66"/>
      <c r="E20" s="66"/>
      <c r="F20" s="67">
        <v>0</v>
      </c>
      <c r="G20" s="59"/>
    </row>
    <row r="21" spans="1:7" x14ac:dyDescent="0.25">
      <c r="A21" s="35" t="s">
        <v>149</v>
      </c>
      <c r="B21" s="42" t="s">
        <v>150</v>
      </c>
      <c r="C21" s="65"/>
      <c r="D21" s="66"/>
      <c r="E21" s="66"/>
      <c r="F21" s="67">
        <v>0</v>
      </c>
      <c r="G21" s="59"/>
    </row>
    <row r="22" spans="1:7" x14ac:dyDescent="0.25">
      <c r="A22" s="36" t="s">
        <v>151</v>
      </c>
      <c r="B22" s="43" t="s">
        <v>152</v>
      </c>
      <c r="C22" s="68">
        <f>SUM(C16:C19)</f>
        <v>9101013</v>
      </c>
      <c r="D22" s="69">
        <f>SUM(D16:D20)</f>
        <v>9101013</v>
      </c>
      <c r="E22" s="69">
        <f>SUM(E16:E20)</f>
        <v>9101013</v>
      </c>
      <c r="F22" s="67">
        <v>0</v>
      </c>
      <c r="G22" s="70"/>
    </row>
    <row r="23" spans="1:7" ht="15.75" x14ac:dyDescent="0.25">
      <c r="A23" s="71" t="s">
        <v>153</v>
      </c>
      <c r="B23" s="45" t="s">
        <v>154</v>
      </c>
      <c r="C23" s="72">
        <f>SUM(C22,C15,C10)</f>
        <v>37147481</v>
      </c>
      <c r="D23" s="73">
        <f>SUM(D22,D15,D10)</f>
        <v>37597991</v>
      </c>
      <c r="E23" s="73">
        <f>SUM(E22,E15,E10)</f>
        <v>37597991</v>
      </c>
      <c r="F23" s="67">
        <v>0</v>
      </c>
      <c r="G23" s="70"/>
    </row>
    <row r="24" spans="1:7" ht="15.75" x14ac:dyDescent="0.25">
      <c r="A24" s="55" t="s">
        <v>155</v>
      </c>
      <c r="B24" s="45"/>
      <c r="C24" s="74">
        <v>-10129749</v>
      </c>
      <c r="D24" s="75">
        <v>-10129749</v>
      </c>
      <c r="E24" s="75">
        <v>-10129749</v>
      </c>
      <c r="F24" s="67">
        <v>0</v>
      </c>
      <c r="G24" s="70"/>
    </row>
    <row r="25" spans="1:7" ht="15.75" x14ac:dyDescent="0.25">
      <c r="A25" s="55" t="s">
        <v>156</v>
      </c>
      <c r="B25" s="45"/>
      <c r="C25" s="76">
        <v>-43188749</v>
      </c>
      <c r="D25" s="77">
        <v>-43188749</v>
      </c>
      <c r="E25" s="77">
        <v>-43188749</v>
      </c>
      <c r="F25" s="67">
        <v>0</v>
      </c>
      <c r="G25" s="70"/>
    </row>
    <row r="26" spans="1:7" x14ac:dyDescent="0.25">
      <c r="A26" s="25" t="s">
        <v>157</v>
      </c>
      <c r="B26" s="25" t="s">
        <v>158</v>
      </c>
      <c r="C26" s="78">
        <v>54243492</v>
      </c>
      <c r="D26" s="79">
        <v>54243492</v>
      </c>
      <c r="E26" s="79">
        <v>54243492</v>
      </c>
      <c r="F26" s="67">
        <v>0</v>
      </c>
      <c r="G26" s="59"/>
    </row>
    <row r="27" spans="1:7" x14ac:dyDescent="0.25">
      <c r="A27" s="26" t="s">
        <v>159</v>
      </c>
      <c r="B27" s="26" t="s">
        <v>160</v>
      </c>
      <c r="C27" s="80">
        <f t="shared" ref="C27:E28" si="0">SUM(C26)</f>
        <v>54243492</v>
      </c>
      <c r="D27" s="81">
        <f t="shared" si="0"/>
        <v>54243492</v>
      </c>
      <c r="E27" s="81">
        <f t="shared" si="0"/>
        <v>54243492</v>
      </c>
      <c r="F27" s="67">
        <v>0</v>
      </c>
      <c r="G27" s="70"/>
    </row>
    <row r="28" spans="1:7" ht="15.75" x14ac:dyDescent="0.25">
      <c r="A28" s="53" t="s">
        <v>161</v>
      </c>
      <c r="B28" s="54" t="s">
        <v>162</v>
      </c>
      <c r="C28" s="82">
        <f t="shared" si="0"/>
        <v>54243492</v>
      </c>
      <c r="D28" s="83">
        <f t="shared" si="0"/>
        <v>54243492</v>
      </c>
      <c r="E28" s="83">
        <f t="shared" si="0"/>
        <v>54243492</v>
      </c>
      <c r="F28" s="67">
        <v>0</v>
      </c>
      <c r="G28" s="70"/>
    </row>
    <row r="29" spans="1:7" ht="15.75" x14ac:dyDescent="0.25">
      <c r="A29" s="55" t="s">
        <v>22</v>
      </c>
      <c r="B29" s="56"/>
      <c r="C29" s="84">
        <f>SUM(C23+C28)</f>
        <v>91390973</v>
      </c>
      <c r="D29" s="84">
        <f>SUM(D23+D28)</f>
        <v>91841483</v>
      </c>
      <c r="E29" s="84">
        <f>SUM(E23+E28)</f>
        <v>91841483</v>
      </c>
      <c r="F29" s="67">
        <v>0</v>
      </c>
      <c r="G29" s="70"/>
    </row>
  </sheetData>
  <mergeCells count="4">
    <mergeCell ref="A1:G1"/>
    <mergeCell ref="A2:G2"/>
    <mergeCell ref="A3:G3"/>
    <mergeCell ref="A4:G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H20" sqref="H19:H20"/>
    </sheetView>
  </sheetViews>
  <sheetFormatPr defaultColWidth="21" defaultRowHeight="15" x14ac:dyDescent="0.25"/>
  <cols>
    <col min="1" max="2" width="21" style="1" customWidth="1"/>
    <col min="3" max="3" width="21" style="2" customWidth="1"/>
    <col min="4" max="16384" width="21" style="1"/>
  </cols>
  <sheetData>
    <row r="1" spans="1:4" x14ac:dyDescent="0.25">
      <c r="A1" s="133"/>
      <c r="B1" s="133"/>
      <c r="C1" s="133"/>
    </row>
    <row r="2" spans="1:4" x14ac:dyDescent="0.25">
      <c r="A2" s="133" t="s">
        <v>169</v>
      </c>
      <c r="B2" s="133"/>
      <c r="C2" s="133"/>
      <c r="D2" s="134"/>
    </row>
    <row r="3" spans="1:4" ht="15.75" x14ac:dyDescent="0.25">
      <c r="A3" s="135" t="s">
        <v>24</v>
      </c>
      <c r="B3" s="136"/>
      <c r="C3" s="136"/>
      <c r="D3" s="134"/>
    </row>
    <row r="4" spans="1:4" ht="19.5" x14ac:dyDescent="0.35">
      <c r="A4" s="142" t="s">
        <v>165</v>
      </c>
      <c r="B4" s="133"/>
      <c r="C4" s="133"/>
      <c r="D4" s="134"/>
    </row>
    <row r="5" spans="1:4" ht="19.5" x14ac:dyDescent="0.35">
      <c r="A5" s="85"/>
    </row>
    <row r="7" spans="1:4" ht="28.5" x14ac:dyDescent="0.25">
      <c r="A7" s="15" t="s">
        <v>26</v>
      </c>
      <c r="B7" s="16" t="s">
        <v>27</v>
      </c>
      <c r="C7" s="17" t="s">
        <v>166</v>
      </c>
      <c r="D7" s="86" t="s">
        <v>5</v>
      </c>
    </row>
    <row r="8" spans="1:4" ht="27.75" customHeight="1" x14ac:dyDescent="0.25">
      <c r="A8" s="87" t="s">
        <v>167</v>
      </c>
      <c r="B8" s="15" t="s">
        <v>88</v>
      </c>
      <c r="C8" s="70">
        <v>16989032</v>
      </c>
      <c r="D8" s="88">
        <v>17070472</v>
      </c>
    </row>
    <row r="9" spans="1:4" ht="30" customHeight="1" x14ac:dyDescent="0.25">
      <c r="A9" s="87" t="s">
        <v>168</v>
      </c>
      <c r="B9" s="15" t="s">
        <v>88</v>
      </c>
      <c r="C9" s="70">
        <v>0</v>
      </c>
      <c r="D9" s="58">
        <v>0</v>
      </c>
    </row>
    <row r="19" spans="17:17" x14ac:dyDescent="0.25">
      <c r="Q19" s="89"/>
    </row>
  </sheetData>
  <mergeCells count="4">
    <mergeCell ref="A1:C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1"/>
  <sheetViews>
    <sheetView tabSelected="1" workbookViewId="0">
      <selection activeCell="Q8" sqref="Q8"/>
    </sheetView>
  </sheetViews>
  <sheetFormatPr defaultRowHeight="15" x14ac:dyDescent="0.25"/>
  <cols>
    <col min="1" max="1" width="64.140625" style="1" customWidth="1"/>
    <col min="2" max="2" width="8.5703125" style="1" customWidth="1"/>
    <col min="3" max="3" width="13.7109375" style="1" customWidth="1"/>
    <col min="4" max="4" width="12.28515625" style="1" customWidth="1"/>
    <col min="5" max="5" width="12.7109375" style="1" customWidth="1"/>
    <col min="6" max="6" width="13.140625" style="1" customWidth="1"/>
    <col min="7" max="7" width="13.28515625" style="1" customWidth="1"/>
    <col min="8" max="8" width="13.85546875" style="1" customWidth="1"/>
    <col min="9" max="9" width="12.7109375" style="1" customWidth="1"/>
    <col min="10" max="13" width="10.7109375" style="1" bestFit="1" customWidth="1"/>
    <col min="14" max="14" width="12" style="1" customWidth="1"/>
    <col min="15" max="15" width="14.140625" style="1" customWidth="1"/>
    <col min="16" max="16" width="11.85546875" style="2" bestFit="1" customWidth="1"/>
    <col min="17" max="17" width="10.42578125" style="1" customWidth="1"/>
    <col min="18" max="18" width="10.140625" style="1" bestFit="1" customWidth="1"/>
    <col min="19" max="16384" width="9.140625" style="1"/>
  </cols>
  <sheetData>
    <row r="1" spans="1:256" x14ac:dyDescent="0.25">
      <c r="A1" s="133" t="s">
        <v>205</v>
      </c>
      <c r="B1" s="133"/>
      <c r="C1" s="133"/>
      <c r="D1" s="133"/>
      <c r="E1" s="14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256" x14ac:dyDescent="0.25">
      <c r="A2" s="144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256" x14ac:dyDescent="0.25">
      <c r="A3" s="146" t="s">
        <v>170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256" x14ac:dyDescent="0.25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256" ht="28.5" x14ac:dyDescent="0.25">
      <c r="A5" s="92" t="s">
        <v>26</v>
      </c>
      <c r="B5" s="93" t="s">
        <v>27</v>
      </c>
      <c r="C5" s="94" t="s">
        <v>171</v>
      </c>
      <c r="D5" s="94" t="s">
        <v>172</v>
      </c>
      <c r="E5" s="94" t="s">
        <v>173</v>
      </c>
      <c r="F5" s="94" t="s">
        <v>174</v>
      </c>
      <c r="G5" s="94" t="s">
        <v>175</v>
      </c>
      <c r="H5" s="94" t="s">
        <v>176</v>
      </c>
      <c r="I5" s="94" t="s">
        <v>177</v>
      </c>
      <c r="J5" s="94" t="s">
        <v>178</v>
      </c>
      <c r="K5" s="94" t="s">
        <v>179</v>
      </c>
      <c r="L5" s="94" t="s">
        <v>180</v>
      </c>
      <c r="M5" s="94" t="s">
        <v>181</v>
      </c>
      <c r="N5" s="94" t="s">
        <v>182</v>
      </c>
      <c r="O5" s="95" t="s">
        <v>183</v>
      </c>
      <c r="P5" s="96"/>
      <c r="Q5" s="97"/>
    </row>
    <row r="6" spans="1:256" x14ac:dyDescent="0.25">
      <c r="A6" s="98" t="s">
        <v>29</v>
      </c>
      <c r="B6" s="99" t="s">
        <v>30</v>
      </c>
      <c r="C6" s="59">
        <v>330584</v>
      </c>
      <c r="D6" s="59">
        <v>330584</v>
      </c>
      <c r="E6" s="59">
        <v>330584</v>
      </c>
      <c r="F6" s="59">
        <v>330584</v>
      </c>
      <c r="G6" s="59">
        <v>330584</v>
      </c>
      <c r="H6" s="59">
        <v>330584</v>
      </c>
      <c r="I6" s="59">
        <v>330584</v>
      </c>
      <c r="J6" s="59">
        <v>330584</v>
      </c>
      <c r="K6" s="59">
        <v>330584</v>
      </c>
      <c r="L6" s="59">
        <v>330584</v>
      </c>
      <c r="M6" s="59">
        <v>330584</v>
      </c>
      <c r="N6" s="59">
        <v>330584</v>
      </c>
      <c r="O6" s="7">
        <f>SUM(C6:N6)</f>
        <v>3967008</v>
      </c>
      <c r="P6" s="96"/>
      <c r="Q6" s="96"/>
      <c r="R6" s="2"/>
    </row>
    <row r="7" spans="1:256" x14ac:dyDescent="0.25">
      <c r="A7" s="100" t="s">
        <v>31</v>
      </c>
      <c r="B7" s="101" t="s">
        <v>32</v>
      </c>
      <c r="C7" s="6"/>
      <c r="D7" s="6"/>
      <c r="E7" s="6">
        <v>56250</v>
      </c>
      <c r="F7" s="6"/>
      <c r="G7" s="6"/>
      <c r="H7" s="6">
        <v>56250</v>
      </c>
      <c r="I7" s="6"/>
      <c r="J7" s="6"/>
      <c r="K7" s="6">
        <v>56250</v>
      </c>
      <c r="L7" s="6"/>
      <c r="M7" s="6">
        <v>56250</v>
      </c>
      <c r="N7" s="6"/>
      <c r="O7" s="7">
        <v>225000</v>
      </c>
      <c r="P7" s="96"/>
      <c r="Q7" s="96"/>
      <c r="R7" s="2"/>
    </row>
    <row r="8" spans="1:256" s="105" customFormat="1" x14ac:dyDescent="0.25">
      <c r="A8" s="102" t="s">
        <v>33</v>
      </c>
      <c r="B8" s="103" t="s">
        <v>34</v>
      </c>
      <c r="C8" s="40">
        <f>SUM(C6:C7)</f>
        <v>330584</v>
      </c>
      <c r="D8" s="40">
        <f t="shared" ref="D8:O8" si="0">SUM(D6:D7)</f>
        <v>330584</v>
      </c>
      <c r="E8" s="40">
        <f t="shared" si="0"/>
        <v>386834</v>
      </c>
      <c r="F8" s="40">
        <f t="shared" si="0"/>
        <v>330584</v>
      </c>
      <c r="G8" s="40">
        <f t="shared" si="0"/>
        <v>330584</v>
      </c>
      <c r="H8" s="40">
        <f t="shared" si="0"/>
        <v>386834</v>
      </c>
      <c r="I8" s="40">
        <f t="shared" si="0"/>
        <v>330584</v>
      </c>
      <c r="J8" s="40">
        <f t="shared" si="0"/>
        <v>330584</v>
      </c>
      <c r="K8" s="40">
        <f t="shared" si="0"/>
        <v>386834</v>
      </c>
      <c r="L8" s="40">
        <f t="shared" si="0"/>
        <v>330584</v>
      </c>
      <c r="M8" s="40">
        <f t="shared" si="0"/>
        <v>386834</v>
      </c>
      <c r="N8" s="40">
        <f t="shared" si="0"/>
        <v>330584</v>
      </c>
      <c r="O8" s="40">
        <f t="shared" si="0"/>
        <v>4192008</v>
      </c>
      <c r="P8" s="96"/>
      <c r="Q8" s="96"/>
      <c r="R8" s="2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</row>
    <row r="9" spans="1:256" x14ac:dyDescent="0.25">
      <c r="A9" s="106" t="s">
        <v>35</v>
      </c>
      <c r="B9" s="101" t="s">
        <v>36</v>
      </c>
      <c r="C9" s="7">
        <v>172012</v>
      </c>
      <c r="D9" s="7">
        <v>172012</v>
      </c>
      <c r="E9" s="7">
        <v>172012</v>
      </c>
      <c r="F9" s="7">
        <v>172012</v>
      </c>
      <c r="G9" s="7">
        <v>172012</v>
      </c>
      <c r="H9" s="7">
        <v>172012</v>
      </c>
      <c r="I9" s="7">
        <v>172012</v>
      </c>
      <c r="J9" s="7">
        <v>172012</v>
      </c>
      <c r="K9" s="7">
        <v>172012</v>
      </c>
      <c r="L9" s="7">
        <v>172012</v>
      </c>
      <c r="M9" s="7">
        <v>172012</v>
      </c>
      <c r="N9" s="7">
        <v>172012</v>
      </c>
      <c r="O9" s="7">
        <v>2064144</v>
      </c>
      <c r="P9" s="96"/>
      <c r="Q9" s="96"/>
      <c r="R9" s="2"/>
    </row>
    <row r="10" spans="1:256" ht="30" x14ac:dyDescent="0.25">
      <c r="A10" s="106" t="s">
        <v>37</v>
      </c>
      <c r="B10" s="101" t="s">
        <v>38</v>
      </c>
      <c r="C10" s="7">
        <v>30000</v>
      </c>
      <c r="D10" s="7">
        <v>30000</v>
      </c>
      <c r="E10" s="7">
        <v>30000</v>
      </c>
      <c r="F10" s="7">
        <v>30000</v>
      </c>
      <c r="G10" s="7">
        <v>30000</v>
      </c>
      <c r="H10" s="7">
        <v>30000</v>
      </c>
      <c r="I10" s="7">
        <v>30000</v>
      </c>
      <c r="J10" s="7">
        <v>30000</v>
      </c>
      <c r="K10" s="7">
        <v>30000</v>
      </c>
      <c r="L10" s="7">
        <v>30000</v>
      </c>
      <c r="M10" s="7">
        <v>30000</v>
      </c>
      <c r="N10" s="7">
        <v>30000</v>
      </c>
      <c r="O10" s="7">
        <v>360000</v>
      </c>
      <c r="P10" s="96"/>
      <c r="Q10" s="96"/>
      <c r="R10" s="2"/>
    </row>
    <row r="11" spans="1:256" s="105" customFormat="1" x14ac:dyDescent="0.25">
      <c r="A11" s="107" t="s">
        <v>39</v>
      </c>
      <c r="B11" s="103" t="s">
        <v>40</v>
      </c>
      <c r="C11" s="40">
        <f>SUM(C9:C10)</f>
        <v>202012</v>
      </c>
      <c r="D11" s="40">
        <f t="shared" ref="D11:O11" si="1">SUM(D9:D10)</f>
        <v>202012</v>
      </c>
      <c r="E11" s="40">
        <f t="shared" si="1"/>
        <v>202012</v>
      </c>
      <c r="F11" s="40">
        <f t="shared" si="1"/>
        <v>202012</v>
      </c>
      <c r="G11" s="40">
        <f t="shared" si="1"/>
        <v>202012</v>
      </c>
      <c r="H11" s="40">
        <f t="shared" si="1"/>
        <v>202012</v>
      </c>
      <c r="I11" s="40">
        <f t="shared" si="1"/>
        <v>202012</v>
      </c>
      <c r="J11" s="40">
        <f t="shared" si="1"/>
        <v>202012</v>
      </c>
      <c r="K11" s="40">
        <f t="shared" si="1"/>
        <v>202012</v>
      </c>
      <c r="L11" s="40">
        <f t="shared" si="1"/>
        <v>202012</v>
      </c>
      <c r="M11" s="40">
        <f t="shared" si="1"/>
        <v>202012</v>
      </c>
      <c r="N11" s="40">
        <f t="shared" si="1"/>
        <v>202012</v>
      </c>
      <c r="O11" s="40">
        <f t="shared" si="1"/>
        <v>2424144</v>
      </c>
      <c r="P11" s="96"/>
      <c r="Q11" s="96"/>
      <c r="R11" s="2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</row>
    <row r="12" spans="1:256" x14ac:dyDescent="0.25">
      <c r="A12" s="27" t="s">
        <v>41</v>
      </c>
      <c r="B12" s="28" t="s">
        <v>42</v>
      </c>
      <c r="C12" s="9">
        <f>SUM(C11,C8)</f>
        <v>532596</v>
      </c>
      <c r="D12" s="9">
        <f t="shared" ref="D12:N12" si="2">SUM(D11,D8)</f>
        <v>532596</v>
      </c>
      <c r="E12" s="9">
        <f t="shared" si="2"/>
        <v>588846</v>
      </c>
      <c r="F12" s="9">
        <f t="shared" si="2"/>
        <v>532596</v>
      </c>
      <c r="G12" s="9">
        <f t="shared" si="2"/>
        <v>532596</v>
      </c>
      <c r="H12" s="9">
        <f t="shared" si="2"/>
        <v>588846</v>
      </c>
      <c r="I12" s="9">
        <f t="shared" si="2"/>
        <v>532596</v>
      </c>
      <c r="J12" s="9">
        <f t="shared" si="2"/>
        <v>532596</v>
      </c>
      <c r="K12" s="9">
        <f t="shared" si="2"/>
        <v>588846</v>
      </c>
      <c r="L12" s="9">
        <f t="shared" si="2"/>
        <v>532596</v>
      </c>
      <c r="M12" s="9">
        <f t="shared" si="2"/>
        <v>588846</v>
      </c>
      <c r="N12" s="9">
        <f t="shared" si="2"/>
        <v>532596</v>
      </c>
      <c r="O12" s="9">
        <f>SUM(O8+O11)</f>
        <v>6616152</v>
      </c>
      <c r="P12" s="96"/>
      <c r="Q12" s="96"/>
      <c r="R12" s="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x14ac:dyDescent="0.25">
      <c r="A13" s="29" t="s">
        <v>43</v>
      </c>
      <c r="B13" s="28" t="s">
        <v>44</v>
      </c>
      <c r="C13" s="9">
        <v>92252</v>
      </c>
      <c r="D13" s="9">
        <v>92252</v>
      </c>
      <c r="E13" s="9">
        <v>92252</v>
      </c>
      <c r="F13" s="9">
        <v>92252</v>
      </c>
      <c r="G13" s="9">
        <v>92254</v>
      </c>
      <c r="H13" s="9">
        <v>92252</v>
      </c>
      <c r="I13" s="9">
        <v>92252</v>
      </c>
      <c r="J13" s="9">
        <v>92252</v>
      </c>
      <c r="K13" s="9">
        <v>92252</v>
      </c>
      <c r="L13" s="9">
        <v>92252</v>
      </c>
      <c r="M13" s="9">
        <v>92254</v>
      </c>
      <c r="N13" s="9">
        <v>92252</v>
      </c>
      <c r="O13" s="9">
        <v>1107028</v>
      </c>
      <c r="P13" s="96"/>
      <c r="Q13" s="96"/>
      <c r="R13" s="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x14ac:dyDescent="0.25">
      <c r="A14" s="106" t="s">
        <v>184</v>
      </c>
      <c r="B14" s="101" t="s">
        <v>46</v>
      </c>
      <c r="C14" s="7"/>
      <c r="D14" s="7"/>
      <c r="E14" s="7">
        <v>45000</v>
      </c>
      <c r="F14" s="7"/>
      <c r="G14" s="7">
        <v>45000</v>
      </c>
      <c r="H14" s="7"/>
      <c r="I14" s="7">
        <v>45000</v>
      </c>
      <c r="J14" s="7"/>
      <c r="K14" s="7">
        <v>45000</v>
      </c>
      <c r="L14" s="7"/>
      <c r="M14" s="7"/>
      <c r="N14" s="7"/>
      <c r="O14" s="7">
        <v>180000</v>
      </c>
      <c r="P14" s="96"/>
      <c r="Q14" s="97"/>
      <c r="R14" s="2"/>
    </row>
    <row r="15" spans="1:256" x14ac:dyDescent="0.25">
      <c r="A15" s="106" t="s">
        <v>185</v>
      </c>
      <c r="B15" s="101" t="s">
        <v>48</v>
      </c>
      <c r="C15" s="7">
        <v>115000</v>
      </c>
      <c r="D15" s="7">
        <v>115000</v>
      </c>
      <c r="E15" s="7">
        <v>115000</v>
      </c>
      <c r="F15" s="7">
        <v>115000</v>
      </c>
      <c r="G15" s="7">
        <v>115000</v>
      </c>
      <c r="H15" s="7">
        <v>115000</v>
      </c>
      <c r="I15" s="7">
        <v>115000</v>
      </c>
      <c r="J15" s="7">
        <v>115000</v>
      </c>
      <c r="K15" s="7">
        <v>115000</v>
      </c>
      <c r="L15" s="7">
        <v>115000</v>
      </c>
      <c r="M15" s="7">
        <v>115000</v>
      </c>
      <c r="N15" s="7">
        <v>115000</v>
      </c>
      <c r="O15" s="7">
        <v>1380000</v>
      </c>
      <c r="P15" s="96"/>
      <c r="Q15" s="97"/>
      <c r="R15" s="2"/>
    </row>
    <row r="16" spans="1:256" s="105" customFormat="1" x14ac:dyDescent="0.25">
      <c r="A16" s="107" t="s">
        <v>49</v>
      </c>
      <c r="B16" s="103" t="s">
        <v>50</v>
      </c>
      <c r="C16" s="40">
        <f>SUM(C14:C15)</f>
        <v>115000</v>
      </c>
      <c r="D16" s="40">
        <f t="shared" ref="D16:N16" si="3">SUM(D14:D15)</f>
        <v>115000</v>
      </c>
      <c r="E16" s="40">
        <f t="shared" si="3"/>
        <v>160000</v>
      </c>
      <c r="F16" s="40">
        <f t="shared" si="3"/>
        <v>115000</v>
      </c>
      <c r="G16" s="40">
        <f t="shared" si="3"/>
        <v>160000</v>
      </c>
      <c r="H16" s="40">
        <f t="shared" si="3"/>
        <v>115000</v>
      </c>
      <c r="I16" s="40">
        <f t="shared" si="3"/>
        <v>160000</v>
      </c>
      <c r="J16" s="40">
        <f t="shared" si="3"/>
        <v>115000</v>
      </c>
      <c r="K16" s="40">
        <f t="shared" si="3"/>
        <v>160000</v>
      </c>
      <c r="L16" s="40">
        <f t="shared" si="3"/>
        <v>115000</v>
      </c>
      <c r="M16" s="40">
        <f t="shared" si="3"/>
        <v>115000</v>
      </c>
      <c r="N16" s="40">
        <f t="shared" si="3"/>
        <v>115000</v>
      </c>
      <c r="O16" s="40">
        <f>SUM(O14:O15)</f>
        <v>1560000</v>
      </c>
      <c r="P16" s="96"/>
      <c r="Q16" s="108"/>
      <c r="R16" s="2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</row>
    <row r="17" spans="1:256" x14ac:dyDescent="0.25">
      <c r="A17" s="106" t="s">
        <v>51</v>
      </c>
      <c r="B17" s="101" t="s">
        <v>52</v>
      </c>
      <c r="C17" s="7">
        <v>5000</v>
      </c>
      <c r="D17" s="7">
        <v>5000</v>
      </c>
      <c r="E17" s="7">
        <v>5000</v>
      </c>
      <c r="F17" s="7">
        <v>5000</v>
      </c>
      <c r="G17" s="7">
        <v>5000</v>
      </c>
      <c r="H17" s="7">
        <v>5000</v>
      </c>
      <c r="I17" s="7">
        <v>5000</v>
      </c>
      <c r="J17" s="7">
        <v>5000</v>
      </c>
      <c r="K17" s="7">
        <v>5000</v>
      </c>
      <c r="L17" s="7">
        <v>5000</v>
      </c>
      <c r="M17" s="7">
        <v>5000</v>
      </c>
      <c r="N17" s="7">
        <v>5000</v>
      </c>
      <c r="O17" s="7">
        <v>60000</v>
      </c>
      <c r="P17" s="96"/>
      <c r="Q17" s="97"/>
      <c r="R17" s="2"/>
    </row>
    <row r="18" spans="1:256" x14ac:dyDescent="0.25">
      <c r="A18" s="106" t="s">
        <v>53</v>
      </c>
      <c r="B18" s="101" t="s">
        <v>54</v>
      </c>
      <c r="C18" s="7">
        <v>16667</v>
      </c>
      <c r="D18" s="7">
        <v>16667</v>
      </c>
      <c r="E18" s="7">
        <v>16667</v>
      </c>
      <c r="F18" s="7">
        <v>16667</v>
      </c>
      <c r="G18" s="7">
        <v>16667</v>
      </c>
      <c r="H18" s="7">
        <v>16667</v>
      </c>
      <c r="I18" s="7">
        <v>16667</v>
      </c>
      <c r="J18" s="7">
        <v>16667</v>
      </c>
      <c r="K18" s="7">
        <v>16667</v>
      </c>
      <c r="L18" s="7">
        <v>16667</v>
      </c>
      <c r="M18" s="7">
        <v>16667</v>
      </c>
      <c r="N18" s="7">
        <v>16663</v>
      </c>
      <c r="O18" s="7">
        <v>200000</v>
      </c>
      <c r="P18" s="96"/>
      <c r="Q18" s="97"/>
      <c r="R18" s="2"/>
    </row>
    <row r="19" spans="1:256" s="105" customFormat="1" x14ac:dyDescent="0.25">
      <c r="A19" s="107" t="s">
        <v>55</v>
      </c>
      <c r="B19" s="103" t="s">
        <v>56</v>
      </c>
      <c r="C19" s="40">
        <f>SUM(C17:C18)</f>
        <v>21667</v>
      </c>
      <c r="D19" s="40">
        <f t="shared" ref="D19:O19" si="4">SUM(D17:D18)</f>
        <v>21667</v>
      </c>
      <c r="E19" s="40">
        <f t="shared" si="4"/>
        <v>21667</v>
      </c>
      <c r="F19" s="40">
        <f t="shared" si="4"/>
        <v>21667</v>
      </c>
      <c r="G19" s="40">
        <f t="shared" si="4"/>
        <v>21667</v>
      </c>
      <c r="H19" s="40">
        <f t="shared" si="4"/>
        <v>21667</v>
      </c>
      <c r="I19" s="40">
        <f t="shared" si="4"/>
        <v>21667</v>
      </c>
      <c r="J19" s="40">
        <f t="shared" si="4"/>
        <v>21667</v>
      </c>
      <c r="K19" s="40">
        <f t="shared" si="4"/>
        <v>21667</v>
      </c>
      <c r="L19" s="40">
        <f t="shared" si="4"/>
        <v>21667</v>
      </c>
      <c r="M19" s="40">
        <f t="shared" si="4"/>
        <v>21667</v>
      </c>
      <c r="N19" s="40">
        <f t="shared" si="4"/>
        <v>21663</v>
      </c>
      <c r="O19" s="40">
        <f t="shared" si="4"/>
        <v>260000</v>
      </c>
      <c r="P19" s="96"/>
      <c r="Q19" s="108"/>
      <c r="R19" s="2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</row>
    <row r="20" spans="1:256" x14ac:dyDescent="0.25">
      <c r="A20" s="106" t="s">
        <v>57</v>
      </c>
      <c r="B20" s="101" t="s">
        <v>58</v>
      </c>
      <c r="C20" s="59">
        <v>267307</v>
      </c>
      <c r="D20" s="59">
        <v>267307</v>
      </c>
      <c r="E20" s="59">
        <v>267307</v>
      </c>
      <c r="F20" s="59">
        <v>267307</v>
      </c>
      <c r="G20" s="59">
        <v>267307</v>
      </c>
      <c r="H20" s="59">
        <v>267307</v>
      </c>
      <c r="I20" s="59">
        <v>267307</v>
      </c>
      <c r="J20" s="59">
        <v>267307</v>
      </c>
      <c r="K20" s="59">
        <v>267307</v>
      </c>
      <c r="L20" s="59">
        <v>267307</v>
      </c>
      <c r="M20" s="59">
        <v>267307</v>
      </c>
      <c r="N20" s="59">
        <v>267305</v>
      </c>
      <c r="O20" s="7">
        <v>3207682</v>
      </c>
      <c r="P20" s="96"/>
      <c r="Q20" s="97"/>
      <c r="R20" s="2"/>
    </row>
    <row r="21" spans="1:256" x14ac:dyDescent="0.25">
      <c r="A21" s="106" t="s">
        <v>59</v>
      </c>
      <c r="B21" s="101" t="s">
        <v>60</v>
      </c>
      <c r="C21" s="7">
        <v>178917</v>
      </c>
      <c r="D21" s="7">
        <v>178917</v>
      </c>
      <c r="E21" s="7">
        <v>178917</v>
      </c>
      <c r="F21" s="7">
        <v>178917</v>
      </c>
      <c r="G21" s="7">
        <v>178917</v>
      </c>
      <c r="H21" s="7">
        <v>178917</v>
      </c>
      <c r="I21" s="7">
        <v>178917</v>
      </c>
      <c r="J21" s="7">
        <v>178917</v>
      </c>
      <c r="K21" s="7">
        <v>178917</v>
      </c>
      <c r="L21" s="7">
        <v>178913</v>
      </c>
      <c r="M21" s="7">
        <v>178917</v>
      </c>
      <c r="N21" s="7">
        <v>178917</v>
      </c>
      <c r="O21" s="7">
        <v>2147000</v>
      </c>
      <c r="P21" s="96"/>
      <c r="Q21" s="97"/>
      <c r="R21" s="2"/>
    </row>
    <row r="22" spans="1:256" x14ac:dyDescent="0.25">
      <c r="A22" s="106" t="s">
        <v>61</v>
      </c>
      <c r="B22" s="101" t="s">
        <v>62</v>
      </c>
      <c r="C22" s="7"/>
      <c r="D22" s="7"/>
      <c r="E22" s="7">
        <v>300000</v>
      </c>
      <c r="F22" s="7"/>
      <c r="G22" s="7">
        <v>2280000</v>
      </c>
      <c r="H22" s="7"/>
      <c r="I22" s="7">
        <v>500000</v>
      </c>
      <c r="J22" s="7"/>
      <c r="K22" s="7">
        <v>520000</v>
      </c>
      <c r="L22" s="7"/>
      <c r="M22" s="7"/>
      <c r="N22" s="7"/>
      <c r="O22" s="7">
        <v>3600000</v>
      </c>
      <c r="P22" s="96"/>
      <c r="Q22" s="97"/>
      <c r="R22" s="2"/>
    </row>
    <row r="23" spans="1:256" x14ac:dyDescent="0.25">
      <c r="A23" s="106" t="s">
        <v>63</v>
      </c>
      <c r="B23" s="101" t="s">
        <v>64</v>
      </c>
      <c r="C23" s="7">
        <v>12333</v>
      </c>
      <c r="D23" s="7">
        <v>12333</v>
      </c>
      <c r="E23" s="7">
        <v>12333</v>
      </c>
      <c r="F23" s="7">
        <v>12333</v>
      </c>
      <c r="G23" s="7">
        <v>12333</v>
      </c>
      <c r="H23" s="7">
        <v>12333</v>
      </c>
      <c r="I23" s="7">
        <v>12333</v>
      </c>
      <c r="J23" s="7">
        <v>12333</v>
      </c>
      <c r="K23" s="7">
        <v>12333</v>
      </c>
      <c r="L23" s="7">
        <v>12333</v>
      </c>
      <c r="M23" s="7">
        <v>12337</v>
      </c>
      <c r="N23" s="7">
        <v>12333</v>
      </c>
      <c r="O23" s="7">
        <v>148000</v>
      </c>
      <c r="P23" s="96"/>
      <c r="Q23" s="97"/>
      <c r="R23" s="2"/>
    </row>
    <row r="24" spans="1:256" x14ac:dyDescent="0.25">
      <c r="A24" s="106" t="s">
        <v>65</v>
      </c>
      <c r="B24" s="101" t="s">
        <v>66</v>
      </c>
      <c r="C24" s="7">
        <v>203200</v>
      </c>
      <c r="D24" s="7">
        <v>203200</v>
      </c>
      <c r="E24" s="7">
        <v>203200</v>
      </c>
      <c r="F24" s="7">
        <v>203200</v>
      </c>
      <c r="G24" s="7">
        <v>203200</v>
      </c>
      <c r="H24" s="7">
        <v>203200</v>
      </c>
      <c r="I24" s="7">
        <v>3100000</v>
      </c>
      <c r="J24" s="7">
        <v>203200</v>
      </c>
      <c r="K24" s="7">
        <v>203200</v>
      </c>
      <c r="L24" s="7">
        <v>203200</v>
      </c>
      <c r="M24" s="7">
        <v>203200</v>
      </c>
      <c r="N24" s="7">
        <v>203200</v>
      </c>
      <c r="O24" s="7">
        <v>5335200</v>
      </c>
      <c r="P24" s="96"/>
      <c r="Q24" s="97"/>
      <c r="R24" s="2"/>
    </row>
    <row r="25" spans="1:256" s="105" customFormat="1" x14ac:dyDescent="0.25">
      <c r="A25" s="107" t="s">
        <v>186</v>
      </c>
      <c r="B25" s="103" t="s">
        <v>68</v>
      </c>
      <c r="C25" s="40">
        <f>SUM(C20:C24)</f>
        <v>661757</v>
      </c>
      <c r="D25" s="40">
        <f t="shared" ref="D25:O25" si="5">SUM(D20:D24)</f>
        <v>661757</v>
      </c>
      <c r="E25" s="40">
        <f t="shared" si="5"/>
        <v>961757</v>
      </c>
      <c r="F25" s="40">
        <f t="shared" si="5"/>
        <v>661757</v>
      </c>
      <c r="G25" s="40">
        <f t="shared" si="5"/>
        <v>2941757</v>
      </c>
      <c r="H25" s="40">
        <f t="shared" si="5"/>
        <v>661757</v>
      </c>
      <c r="I25" s="40">
        <f t="shared" si="5"/>
        <v>4058557</v>
      </c>
      <c r="J25" s="40">
        <f t="shared" si="5"/>
        <v>661757</v>
      </c>
      <c r="K25" s="40">
        <f t="shared" si="5"/>
        <v>1181757</v>
      </c>
      <c r="L25" s="40">
        <f t="shared" si="5"/>
        <v>661753</v>
      </c>
      <c r="M25" s="40">
        <f t="shared" si="5"/>
        <v>661761</v>
      </c>
      <c r="N25" s="40">
        <f t="shared" si="5"/>
        <v>661755</v>
      </c>
      <c r="O25" s="40">
        <f t="shared" si="5"/>
        <v>14437882</v>
      </c>
      <c r="P25" s="96"/>
      <c r="Q25" s="108"/>
      <c r="R25" s="2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</row>
    <row r="26" spans="1:256" x14ac:dyDescent="0.25">
      <c r="A26" s="106" t="s">
        <v>187</v>
      </c>
      <c r="B26" s="101" t="s">
        <v>70</v>
      </c>
      <c r="C26" s="7">
        <v>320617</v>
      </c>
      <c r="D26" s="7">
        <v>320617</v>
      </c>
      <c r="E26" s="7">
        <v>320617</v>
      </c>
      <c r="F26" s="7">
        <v>320616</v>
      </c>
      <c r="G26" s="7">
        <v>320617</v>
      </c>
      <c r="H26" s="7">
        <v>320617</v>
      </c>
      <c r="I26" s="7">
        <v>320617</v>
      </c>
      <c r="J26" s="7">
        <v>320617</v>
      </c>
      <c r="K26" s="7">
        <v>320617</v>
      </c>
      <c r="L26" s="7">
        <v>320617</v>
      </c>
      <c r="M26" s="7">
        <v>320615</v>
      </c>
      <c r="N26" s="7">
        <v>320617</v>
      </c>
      <c r="O26" s="7">
        <v>3847401</v>
      </c>
      <c r="P26" s="96"/>
      <c r="Q26" s="97"/>
      <c r="R26" s="2"/>
    </row>
    <row r="27" spans="1:256" x14ac:dyDescent="0.25">
      <c r="A27" s="106" t="s">
        <v>188</v>
      </c>
      <c r="B27" s="101" t="s">
        <v>72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6"/>
      <c r="Q27" s="97"/>
      <c r="R27" s="2"/>
    </row>
    <row r="28" spans="1:256" s="105" customFormat="1" x14ac:dyDescent="0.25">
      <c r="A28" s="107" t="s">
        <v>73</v>
      </c>
      <c r="B28" s="103" t="s">
        <v>74</v>
      </c>
      <c r="C28" s="40">
        <f>SUM(C26)</f>
        <v>320617</v>
      </c>
      <c r="D28" s="40">
        <f t="shared" ref="D28:O28" si="6">SUM(D26)</f>
        <v>320617</v>
      </c>
      <c r="E28" s="40">
        <f t="shared" si="6"/>
        <v>320617</v>
      </c>
      <c r="F28" s="40">
        <f t="shared" si="6"/>
        <v>320616</v>
      </c>
      <c r="G28" s="40">
        <f t="shared" si="6"/>
        <v>320617</v>
      </c>
      <c r="H28" s="40">
        <f t="shared" si="6"/>
        <v>320617</v>
      </c>
      <c r="I28" s="40">
        <f t="shared" si="6"/>
        <v>320617</v>
      </c>
      <c r="J28" s="40">
        <f t="shared" si="6"/>
        <v>320617</v>
      </c>
      <c r="K28" s="40">
        <f t="shared" si="6"/>
        <v>320617</v>
      </c>
      <c r="L28" s="40">
        <f t="shared" si="6"/>
        <v>320617</v>
      </c>
      <c r="M28" s="40">
        <f t="shared" si="6"/>
        <v>320615</v>
      </c>
      <c r="N28" s="40">
        <f t="shared" si="6"/>
        <v>320617</v>
      </c>
      <c r="O28" s="40">
        <f t="shared" si="6"/>
        <v>3847401</v>
      </c>
      <c r="P28" s="96"/>
      <c r="Q28" s="108"/>
      <c r="R28" s="2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</row>
    <row r="29" spans="1:256" x14ac:dyDescent="0.25">
      <c r="A29" s="29" t="s">
        <v>75</v>
      </c>
      <c r="B29" s="28" t="s">
        <v>76</v>
      </c>
      <c r="C29" s="9">
        <f>SUM(C16+C19+C25+C28)</f>
        <v>1119041</v>
      </c>
      <c r="D29" s="9">
        <f t="shared" ref="D29:O29" si="7">SUM(D16+D19+D25+D28)</f>
        <v>1119041</v>
      </c>
      <c r="E29" s="9">
        <f t="shared" si="7"/>
        <v>1464041</v>
      </c>
      <c r="F29" s="9">
        <f t="shared" si="7"/>
        <v>1119040</v>
      </c>
      <c r="G29" s="9">
        <f t="shared" si="7"/>
        <v>3444041</v>
      </c>
      <c r="H29" s="9">
        <f t="shared" si="7"/>
        <v>1119041</v>
      </c>
      <c r="I29" s="9">
        <f t="shared" si="7"/>
        <v>4560841</v>
      </c>
      <c r="J29" s="9">
        <f t="shared" si="7"/>
        <v>1119041</v>
      </c>
      <c r="K29" s="9">
        <f t="shared" si="7"/>
        <v>1684041</v>
      </c>
      <c r="L29" s="9">
        <f t="shared" si="7"/>
        <v>1119037</v>
      </c>
      <c r="M29" s="9">
        <f t="shared" si="7"/>
        <v>1119043</v>
      </c>
      <c r="N29" s="9">
        <f t="shared" si="7"/>
        <v>1119035</v>
      </c>
      <c r="O29" s="9">
        <f t="shared" si="7"/>
        <v>20105283</v>
      </c>
      <c r="P29" s="96"/>
      <c r="Q29" s="109"/>
      <c r="R29" s="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x14ac:dyDescent="0.25">
      <c r="A30" s="110" t="s">
        <v>77</v>
      </c>
      <c r="B30" s="101" t="s">
        <v>78</v>
      </c>
      <c r="C30" s="7"/>
      <c r="D30" s="7"/>
      <c r="E30" s="7">
        <v>50000</v>
      </c>
      <c r="F30" s="7"/>
      <c r="G30" s="7"/>
      <c r="H30" s="7">
        <v>150000</v>
      </c>
      <c r="I30" s="7">
        <v>100000</v>
      </c>
      <c r="J30" s="7"/>
      <c r="K30" s="7">
        <v>200000</v>
      </c>
      <c r="L30" s="7"/>
      <c r="M30" s="7"/>
      <c r="N30" s="7"/>
      <c r="O30" s="7">
        <v>500000</v>
      </c>
      <c r="P30" s="96"/>
      <c r="Q30" s="97"/>
      <c r="R30" s="2"/>
    </row>
    <row r="31" spans="1:256" x14ac:dyDescent="0.25">
      <c r="A31" s="36" t="s">
        <v>79</v>
      </c>
      <c r="B31" s="28" t="s">
        <v>80</v>
      </c>
      <c r="C31" s="9">
        <f>SUM(C30)</f>
        <v>0</v>
      </c>
      <c r="D31" s="9">
        <f t="shared" ref="D31:O31" si="8">SUM(D30)</f>
        <v>0</v>
      </c>
      <c r="E31" s="9">
        <f t="shared" si="8"/>
        <v>50000</v>
      </c>
      <c r="F31" s="9">
        <f t="shared" si="8"/>
        <v>0</v>
      </c>
      <c r="G31" s="9">
        <f t="shared" si="8"/>
        <v>0</v>
      </c>
      <c r="H31" s="9">
        <f t="shared" si="8"/>
        <v>150000</v>
      </c>
      <c r="I31" s="9">
        <f t="shared" si="8"/>
        <v>100000</v>
      </c>
      <c r="J31" s="9">
        <f t="shared" si="8"/>
        <v>0</v>
      </c>
      <c r="K31" s="9">
        <f t="shared" si="8"/>
        <v>200000</v>
      </c>
      <c r="L31" s="9">
        <f t="shared" si="8"/>
        <v>0</v>
      </c>
      <c r="M31" s="9">
        <f t="shared" si="8"/>
        <v>0</v>
      </c>
      <c r="N31" s="9">
        <f t="shared" si="8"/>
        <v>0</v>
      </c>
      <c r="O31" s="9">
        <f t="shared" si="8"/>
        <v>500000</v>
      </c>
      <c r="P31" s="96"/>
      <c r="Q31" s="109"/>
      <c r="R31" s="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  <row r="32" spans="1:256" x14ac:dyDescent="0.25">
      <c r="A32" s="110" t="s">
        <v>189</v>
      </c>
      <c r="B32" s="101" t="s">
        <v>82</v>
      </c>
      <c r="C32" s="7"/>
      <c r="D32" s="7"/>
      <c r="E32" s="7">
        <v>360000</v>
      </c>
      <c r="F32" s="7"/>
      <c r="G32" s="7"/>
      <c r="H32" s="7">
        <v>140000</v>
      </c>
      <c r="I32" s="7"/>
      <c r="J32" s="7"/>
      <c r="K32" s="7"/>
      <c r="L32" s="7"/>
      <c r="M32" s="7"/>
      <c r="N32" s="7"/>
      <c r="O32" s="7">
        <v>360000</v>
      </c>
      <c r="P32" s="96"/>
      <c r="Q32" s="97"/>
      <c r="R32" s="2"/>
    </row>
    <row r="33" spans="1:256" x14ac:dyDescent="0.25">
      <c r="A33" s="111" t="s">
        <v>83</v>
      </c>
      <c r="B33" s="101" t="s">
        <v>84</v>
      </c>
      <c r="C33" s="7"/>
      <c r="D33" s="7"/>
      <c r="E33" s="7">
        <v>117201</v>
      </c>
      <c r="F33" s="7"/>
      <c r="G33" s="7"/>
      <c r="H33" s="7">
        <v>117202</v>
      </c>
      <c r="I33" s="7"/>
      <c r="J33" s="7"/>
      <c r="K33" s="7">
        <v>117202</v>
      </c>
      <c r="L33" s="7"/>
      <c r="M33" s="7"/>
      <c r="N33" s="7">
        <v>117200</v>
      </c>
      <c r="O33" s="7">
        <v>468805</v>
      </c>
      <c r="P33" s="96"/>
      <c r="Q33" s="97"/>
      <c r="R33" s="2"/>
    </row>
    <row r="34" spans="1:256" x14ac:dyDescent="0.25">
      <c r="A34" s="111" t="s">
        <v>85</v>
      </c>
      <c r="B34" s="101" t="s">
        <v>86</v>
      </c>
      <c r="C34" s="7"/>
      <c r="D34" s="7"/>
      <c r="E34" s="7">
        <v>340000</v>
      </c>
      <c r="F34" s="7"/>
      <c r="G34" s="7"/>
      <c r="H34" s="7">
        <v>340000</v>
      </c>
      <c r="I34" s="7"/>
      <c r="J34" s="7"/>
      <c r="K34" s="7">
        <v>340000</v>
      </c>
      <c r="L34" s="7"/>
      <c r="M34" s="7"/>
      <c r="N34" s="7">
        <v>340000</v>
      </c>
      <c r="O34" s="7">
        <v>1360000</v>
      </c>
      <c r="P34" s="96"/>
      <c r="Q34" s="97"/>
      <c r="R34" s="2"/>
    </row>
    <row r="35" spans="1:256" x14ac:dyDescent="0.25">
      <c r="A35" s="112" t="s">
        <v>87</v>
      </c>
      <c r="B35" s="101" t="s">
        <v>88</v>
      </c>
      <c r="C35" s="7"/>
      <c r="D35" s="7"/>
      <c r="E35" s="7"/>
      <c r="F35" s="7"/>
      <c r="G35" s="7">
        <v>17070472</v>
      </c>
      <c r="H35" s="7"/>
      <c r="I35" s="7"/>
      <c r="J35" s="7"/>
      <c r="K35" s="7"/>
      <c r="L35" s="7"/>
      <c r="M35" s="7"/>
      <c r="N35" s="7"/>
      <c r="O35" s="7">
        <v>17070472</v>
      </c>
      <c r="P35" s="96"/>
      <c r="Q35" s="97"/>
      <c r="R35" s="2"/>
    </row>
    <row r="36" spans="1:256" x14ac:dyDescent="0.25">
      <c r="A36" s="36" t="s">
        <v>89</v>
      </c>
      <c r="B36" s="28" t="s">
        <v>90</v>
      </c>
      <c r="C36" s="9">
        <f>SUM(C32:C35)</f>
        <v>0</v>
      </c>
      <c r="D36" s="9">
        <f t="shared" ref="D36:O36" si="9">SUM(D32:D35)</f>
        <v>0</v>
      </c>
      <c r="E36" s="9">
        <f t="shared" si="9"/>
        <v>817201</v>
      </c>
      <c r="F36" s="9">
        <f t="shared" si="9"/>
        <v>0</v>
      </c>
      <c r="G36" s="9">
        <f t="shared" si="9"/>
        <v>17070472</v>
      </c>
      <c r="H36" s="9">
        <f t="shared" si="9"/>
        <v>597202</v>
      </c>
      <c r="I36" s="9">
        <f t="shared" si="9"/>
        <v>0</v>
      </c>
      <c r="J36" s="9">
        <f t="shared" si="9"/>
        <v>0</v>
      </c>
      <c r="K36" s="9">
        <f t="shared" si="9"/>
        <v>457202</v>
      </c>
      <c r="L36" s="9">
        <f t="shared" si="9"/>
        <v>0</v>
      </c>
      <c r="M36" s="9">
        <f t="shared" si="9"/>
        <v>0</v>
      </c>
      <c r="N36" s="9">
        <f t="shared" si="9"/>
        <v>457200</v>
      </c>
      <c r="O36" s="9">
        <f t="shared" si="9"/>
        <v>19259277</v>
      </c>
      <c r="P36" s="96"/>
      <c r="Q36" s="109"/>
      <c r="R36" s="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x14ac:dyDescent="0.25">
      <c r="A37" s="113" t="s">
        <v>91</v>
      </c>
      <c r="B37" s="114"/>
      <c r="C37" s="115">
        <f>SUM(C12+C13+C29+C31+C36)</f>
        <v>1743889</v>
      </c>
      <c r="D37" s="115">
        <f t="shared" ref="D37:N37" si="10">SUM(D12+D13+D29+D31+D36)</f>
        <v>1743889</v>
      </c>
      <c r="E37" s="115">
        <f t="shared" si="10"/>
        <v>3012340</v>
      </c>
      <c r="F37" s="115">
        <f t="shared" si="10"/>
        <v>1743888</v>
      </c>
      <c r="G37" s="115">
        <f t="shared" si="10"/>
        <v>21139363</v>
      </c>
      <c r="H37" s="115">
        <f t="shared" si="10"/>
        <v>2547341</v>
      </c>
      <c r="I37" s="115">
        <f t="shared" si="10"/>
        <v>5285689</v>
      </c>
      <c r="J37" s="115">
        <f t="shared" si="10"/>
        <v>1743889</v>
      </c>
      <c r="K37" s="115">
        <f t="shared" si="10"/>
        <v>3022341</v>
      </c>
      <c r="L37" s="115">
        <f t="shared" si="10"/>
        <v>1743885</v>
      </c>
      <c r="M37" s="115">
        <f t="shared" si="10"/>
        <v>1800143</v>
      </c>
      <c r="N37" s="115">
        <f t="shared" si="10"/>
        <v>2201083</v>
      </c>
      <c r="O37" s="115">
        <f>SUM(C37:N37)</f>
        <v>47727740</v>
      </c>
      <c r="P37" s="96"/>
      <c r="Q37" s="116"/>
      <c r="R37" s="2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  <c r="FZ37" s="117"/>
      <c r="GA37" s="117"/>
      <c r="GB37" s="117"/>
      <c r="GC37" s="117"/>
      <c r="GD37" s="117"/>
      <c r="GE37" s="117"/>
      <c r="GF37" s="117"/>
      <c r="GG37" s="117"/>
      <c r="GH37" s="117"/>
      <c r="GI37" s="117"/>
      <c r="GJ37" s="117"/>
      <c r="GK37" s="117"/>
      <c r="GL37" s="117"/>
      <c r="GM37" s="117"/>
      <c r="GN37" s="117"/>
      <c r="GO37" s="117"/>
      <c r="GP37" s="117"/>
      <c r="GQ37" s="117"/>
      <c r="GR37" s="117"/>
      <c r="GS37" s="117"/>
      <c r="GT37" s="117"/>
      <c r="GU37" s="117"/>
      <c r="GV37" s="117"/>
      <c r="GW37" s="117"/>
      <c r="GX37" s="117"/>
      <c r="GY37" s="117"/>
      <c r="GZ37" s="117"/>
      <c r="HA37" s="117"/>
      <c r="HB37" s="117"/>
      <c r="HC37" s="117"/>
      <c r="HD37" s="117"/>
      <c r="HE37" s="117"/>
      <c r="HF37" s="117"/>
      <c r="HG37" s="117"/>
      <c r="HH37" s="117"/>
      <c r="HI37" s="117"/>
      <c r="HJ37" s="117"/>
      <c r="HK37" s="117"/>
      <c r="HL37" s="117"/>
      <c r="HM37" s="117"/>
      <c r="HN37" s="117"/>
      <c r="HO37" s="117"/>
      <c r="HP37" s="117"/>
      <c r="HQ37" s="117"/>
      <c r="HR37" s="117"/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  <c r="IF37" s="117"/>
      <c r="IG37" s="117"/>
      <c r="IH37" s="117"/>
      <c r="II37" s="117"/>
      <c r="IJ37" s="117"/>
      <c r="IK37" s="117"/>
      <c r="IL37" s="117"/>
      <c r="IM37" s="117"/>
      <c r="IN37" s="117"/>
      <c r="IO37" s="117"/>
      <c r="IP37" s="117"/>
      <c r="IQ37" s="117"/>
      <c r="IR37" s="117"/>
      <c r="IS37" s="117"/>
      <c r="IT37" s="117"/>
      <c r="IU37" s="117"/>
      <c r="IV37" s="117"/>
    </row>
    <row r="38" spans="1:256" x14ac:dyDescent="0.25">
      <c r="A38" s="118" t="s">
        <v>92</v>
      </c>
      <c r="B38" s="101" t="s">
        <v>93</v>
      </c>
      <c r="C38" s="7"/>
      <c r="D38" s="7"/>
      <c r="E38" s="7">
        <v>2800000</v>
      </c>
      <c r="F38" s="7"/>
      <c r="G38" s="7">
        <v>3650000</v>
      </c>
      <c r="H38" s="7">
        <v>1093500</v>
      </c>
      <c r="I38" s="7"/>
      <c r="J38" s="7"/>
      <c r="K38" s="7"/>
      <c r="L38" s="7"/>
      <c r="M38" s="7"/>
      <c r="N38" s="7"/>
      <c r="O38" s="7">
        <v>7543500</v>
      </c>
      <c r="P38" s="96"/>
      <c r="Q38" s="97"/>
      <c r="R38" s="2"/>
    </row>
    <row r="39" spans="1:256" x14ac:dyDescent="0.25">
      <c r="A39" s="118" t="s">
        <v>190</v>
      </c>
      <c r="B39" s="101" t="s">
        <v>95</v>
      </c>
      <c r="C39" s="7"/>
      <c r="D39" s="7"/>
      <c r="E39" s="7"/>
      <c r="F39" s="7">
        <v>8465197</v>
      </c>
      <c r="G39" s="7">
        <v>560000</v>
      </c>
      <c r="H39" s="7"/>
      <c r="I39" s="7"/>
      <c r="J39" s="7"/>
      <c r="K39" s="7"/>
      <c r="L39" s="7"/>
      <c r="M39" s="7"/>
      <c r="N39" s="7"/>
      <c r="O39" s="7">
        <v>9025197</v>
      </c>
      <c r="P39" s="96"/>
      <c r="Q39" s="97"/>
      <c r="R39" s="2"/>
    </row>
    <row r="40" spans="1:256" x14ac:dyDescent="0.25">
      <c r="A40" s="119" t="s">
        <v>96</v>
      </c>
      <c r="B40" s="101" t="s">
        <v>97</v>
      </c>
      <c r="C40" s="7"/>
      <c r="D40" s="7"/>
      <c r="E40" s="7"/>
      <c r="F40" s="7">
        <v>3041858</v>
      </c>
      <c r="G40" s="7">
        <v>1136700</v>
      </c>
      <c r="H40" s="7">
        <v>295245</v>
      </c>
      <c r="I40" s="7"/>
      <c r="J40" s="7"/>
      <c r="K40" s="7"/>
      <c r="L40" s="7"/>
      <c r="M40" s="7"/>
      <c r="N40" s="7"/>
      <c r="O40" s="7">
        <v>4473803</v>
      </c>
      <c r="P40" s="96"/>
      <c r="Q40" s="97"/>
      <c r="R40" s="2"/>
    </row>
    <row r="41" spans="1:256" x14ac:dyDescent="0.25">
      <c r="A41" s="43" t="s">
        <v>98</v>
      </c>
      <c r="B41" s="28" t="s">
        <v>99</v>
      </c>
      <c r="C41" s="9">
        <f>SUM(C38:C40)</f>
        <v>0</v>
      </c>
      <c r="D41" s="9">
        <f t="shared" ref="D41:O41" si="11">SUM(D38:D40)</f>
        <v>0</v>
      </c>
      <c r="E41" s="9">
        <f t="shared" si="11"/>
        <v>2800000</v>
      </c>
      <c r="F41" s="9">
        <f t="shared" si="11"/>
        <v>11507055</v>
      </c>
      <c r="G41" s="9">
        <f t="shared" si="11"/>
        <v>5346700</v>
      </c>
      <c r="H41" s="9">
        <f t="shared" si="11"/>
        <v>1388745</v>
      </c>
      <c r="I41" s="9">
        <f t="shared" si="11"/>
        <v>0</v>
      </c>
      <c r="J41" s="9">
        <f t="shared" si="11"/>
        <v>0</v>
      </c>
      <c r="K41" s="9">
        <f t="shared" si="11"/>
        <v>0</v>
      </c>
      <c r="L41" s="9">
        <f t="shared" si="11"/>
        <v>0</v>
      </c>
      <c r="M41" s="9">
        <f t="shared" si="11"/>
        <v>0</v>
      </c>
      <c r="N41" s="9">
        <f t="shared" si="11"/>
        <v>0</v>
      </c>
      <c r="O41" s="9">
        <f t="shared" si="11"/>
        <v>21042500</v>
      </c>
      <c r="P41" s="96"/>
      <c r="Q41" s="109"/>
      <c r="R41" s="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</row>
    <row r="42" spans="1:256" x14ac:dyDescent="0.25">
      <c r="A42" s="110" t="s">
        <v>100</v>
      </c>
      <c r="B42" s="101" t="s">
        <v>101</v>
      </c>
      <c r="C42" s="7"/>
      <c r="D42" s="7"/>
      <c r="E42" s="7">
        <v>2000000</v>
      </c>
      <c r="F42" s="7">
        <v>12528682</v>
      </c>
      <c r="G42" s="7"/>
      <c r="H42" s="7">
        <v>2559325</v>
      </c>
      <c r="I42" s="7"/>
      <c r="J42" s="7"/>
      <c r="K42" s="7"/>
      <c r="L42" s="7"/>
      <c r="M42" s="7"/>
      <c r="N42" s="7"/>
      <c r="O42" s="7">
        <v>17088007</v>
      </c>
      <c r="P42" s="96"/>
      <c r="Q42" s="97"/>
      <c r="R42" s="2"/>
    </row>
    <row r="43" spans="1:256" x14ac:dyDescent="0.25">
      <c r="A43" s="110" t="s">
        <v>102</v>
      </c>
      <c r="B43" s="101" t="s">
        <v>103</v>
      </c>
      <c r="C43" s="7">
        <f>SUM(C40)</f>
        <v>0</v>
      </c>
      <c r="D43" s="7"/>
      <c r="E43" s="7">
        <v>54000</v>
      </c>
      <c r="F43" s="7">
        <v>3377224</v>
      </c>
      <c r="G43" s="7"/>
      <c r="H43" s="7">
        <v>6910018</v>
      </c>
      <c r="I43" s="7"/>
      <c r="J43" s="7"/>
      <c r="K43" s="7"/>
      <c r="L43" s="7"/>
      <c r="M43" s="7"/>
      <c r="N43" s="7"/>
      <c r="O43" s="7">
        <v>4608242</v>
      </c>
      <c r="P43" s="96"/>
      <c r="Q43" s="97"/>
      <c r="R43" s="2"/>
    </row>
    <row r="44" spans="1:256" x14ac:dyDescent="0.25">
      <c r="A44" s="36" t="s">
        <v>104</v>
      </c>
      <c r="B44" s="28" t="s">
        <v>105</v>
      </c>
      <c r="C44" s="9">
        <f>SUM(C42:C43)</f>
        <v>0</v>
      </c>
      <c r="D44" s="9">
        <f t="shared" ref="D44:O44" si="12">SUM(D42:D43)</f>
        <v>0</v>
      </c>
      <c r="E44" s="9">
        <f t="shared" si="12"/>
        <v>2054000</v>
      </c>
      <c r="F44" s="9">
        <f t="shared" si="12"/>
        <v>15905906</v>
      </c>
      <c r="G44" s="9">
        <f t="shared" si="12"/>
        <v>0</v>
      </c>
      <c r="H44" s="9">
        <f t="shared" si="12"/>
        <v>9469343</v>
      </c>
      <c r="I44" s="9">
        <f t="shared" si="12"/>
        <v>0</v>
      </c>
      <c r="J44" s="9">
        <f t="shared" si="12"/>
        <v>0</v>
      </c>
      <c r="K44" s="9">
        <f t="shared" si="12"/>
        <v>0</v>
      </c>
      <c r="L44" s="9">
        <f t="shared" si="12"/>
        <v>0</v>
      </c>
      <c r="M44" s="9">
        <f t="shared" si="12"/>
        <v>0</v>
      </c>
      <c r="N44" s="9">
        <f t="shared" si="12"/>
        <v>0</v>
      </c>
      <c r="O44" s="9">
        <f t="shared" si="12"/>
        <v>21696249</v>
      </c>
      <c r="P44" s="96"/>
      <c r="Q44" s="109"/>
      <c r="R44" s="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</row>
    <row r="45" spans="1:256" x14ac:dyDescent="0.25">
      <c r="A45" s="36" t="s">
        <v>191</v>
      </c>
      <c r="B45" s="28" t="s">
        <v>107</v>
      </c>
      <c r="C45" s="9"/>
      <c r="D45" s="9"/>
      <c r="E45" s="9"/>
      <c r="F45" s="9">
        <v>150000</v>
      </c>
      <c r="G45" s="9">
        <v>150000</v>
      </c>
      <c r="H45" s="9">
        <v>150000</v>
      </c>
      <c r="I45" s="9"/>
      <c r="J45" s="9"/>
      <c r="K45" s="9"/>
      <c r="L45" s="9"/>
      <c r="M45" s="9"/>
      <c r="N45" s="9"/>
      <c r="O45" s="9">
        <v>450000</v>
      </c>
      <c r="P45" s="96"/>
      <c r="Q45" s="109"/>
      <c r="R45" s="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</row>
    <row r="46" spans="1:256" x14ac:dyDescent="0.25">
      <c r="A46" s="113" t="s">
        <v>110</v>
      </c>
      <c r="B46" s="114"/>
      <c r="C46" s="115">
        <f>SUM(C41+C44+C45)</f>
        <v>0</v>
      </c>
      <c r="D46" s="115">
        <f t="shared" ref="D46:N46" si="13">SUM(D41+D44+D45)</f>
        <v>0</v>
      </c>
      <c r="E46" s="115">
        <f t="shared" si="13"/>
        <v>4854000</v>
      </c>
      <c r="F46" s="115">
        <f t="shared" si="13"/>
        <v>27562961</v>
      </c>
      <c r="G46" s="115">
        <f t="shared" si="13"/>
        <v>5496700</v>
      </c>
      <c r="H46" s="115">
        <f t="shared" si="13"/>
        <v>11008088</v>
      </c>
      <c r="I46" s="115">
        <f t="shared" si="13"/>
        <v>0</v>
      </c>
      <c r="J46" s="115">
        <f t="shared" si="13"/>
        <v>0</v>
      </c>
      <c r="K46" s="115">
        <f t="shared" si="13"/>
        <v>0</v>
      </c>
      <c r="L46" s="115">
        <f t="shared" si="13"/>
        <v>0</v>
      </c>
      <c r="M46" s="115">
        <f t="shared" si="13"/>
        <v>0</v>
      </c>
      <c r="N46" s="115">
        <f t="shared" si="13"/>
        <v>0</v>
      </c>
      <c r="O46" s="115">
        <f>SUM(O41+O44+O45)</f>
        <v>43188749</v>
      </c>
      <c r="P46" s="96"/>
      <c r="Q46" s="116"/>
      <c r="R46" s="2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17"/>
      <c r="GJ46" s="117"/>
      <c r="GK46" s="117"/>
      <c r="GL46" s="117"/>
      <c r="GM46" s="117"/>
      <c r="GN46" s="117"/>
      <c r="GO46" s="117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117"/>
      <c r="IG46" s="117"/>
      <c r="IH46" s="117"/>
      <c r="II46" s="117"/>
      <c r="IJ46" s="117"/>
      <c r="IK46" s="117"/>
      <c r="IL46" s="117"/>
      <c r="IM46" s="117"/>
      <c r="IN46" s="117"/>
      <c r="IO46" s="117"/>
      <c r="IP46" s="117"/>
      <c r="IQ46" s="117"/>
      <c r="IR46" s="117"/>
      <c r="IS46" s="117"/>
      <c r="IT46" s="117"/>
      <c r="IU46" s="117"/>
      <c r="IV46" s="117"/>
    </row>
    <row r="47" spans="1:256" x14ac:dyDescent="0.25">
      <c r="A47" s="120" t="s">
        <v>111</v>
      </c>
      <c r="B47" s="44" t="s">
        <v>112</v>
      </c>
      <c r="C47" s="121">
        <f>SUM(C37+C46)</f>
        <v>1743889</v>
      </c>
      <c r="D47" s="121">
        <f t="shared" ref="D47:O47" si="14">SUM(D37+D46)</f>
        <v>1743889</v>
      </c>
      <c r="E47" s="121">
        <f t="shared" si="14"/>
        <v>7866340</v>
      </c>
      <c r="F47" s="121">
        <f t="shared" si="14"/>
        <v>29306849</v>
      </c>
      <c r="G47" s="121">
        <f t="shared" si="14"/>
        <v>26636063</v>
      </c>
      <c r="H47" s="121">
        <f t="shared" si="14"/>
        <v>13555429</v>
      </c>
      <c r="I47" s="121">
        <f t="shared" si="14"/>
        <v>5285689</v>
      </c>
      <c r="J47" s="121">
        <f t="shared" si="14"/>
        <v>1743889</v>
      </c>
      <c r="K47" s="121">
        <f t="shared" si="14"/>
        <v>3022341</v>
      </c>
      <c r="L47" s="121">
        <f t="shared" si="14"/>
        <v>1743885</v>
      </c>
      <c r="M47" s="121">
        <f t="shared" si="14"/>
        <v>1800143</v>
      </c>
      <c r="N47" s="121">
        <f t="shared" si="14"/>
        <v>2201083</v>
      </c>
      <c r="O47" s="121">
        <f t="shared" si="14"/>
        <v>90916489</v>
      </c>
      <c r="P47" s="96"/>
      <c r="Q47" s="97"/>
      <c r="R47" s="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EO47" s="122"/>
      <c r="EP47" s="122"/>
      <c r="EQ47" s="122"/>
      <c r="ER47" s="122"/>
      <c r="ES47" s="122"/>
      <c r="ET47" s="122"/>
      <c r="EU47" s="122"/>
      <c r="EV47" s="122"/>
      <c r="EW47" s="122"/>
      <c r="EX47" s="122"/>
      <c r="EY47" s="122"/>
      <c r="EZ47" s="122"/>
      <c r="FA47" s="122"/>
      <c r="FB47" s="122"/>
      <c r="FC47" s="122"/>
      <c r="FD47" s="122"/>
      <c r="FE47" s="122"/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2"/>
      <c r="GW47" s="122"/>
      <c r="GX47" s="122"/>
      <c r="GY47" s="122"/>
      <c r="GZ47" s="122"/>
      <c r="HA47" s="122"/>
      <c r="HB47" s="122"/>
      <c r="HC47" s="122"/>
      <c r="HD47" s="122"/>
      <c r="HE47" s="122"/>
      <c r="HF47" s="122"/>
      <c r="HG47" s="122"/>
      <c r="HH47" s="122"/>
      <c r="HI47" s="122"/>
      <c r="HJ47" s="122"/>
      <c r="HK47" s="122"/>
      <c r="HL47" s="122"/>
      <c r="HM47" s="122"/>
      <c r="HN47" s="122"/>
      <c r="HO47" s="122"/>
      <c r="HP47" s="122"/>
      <c r="HQ47" s="122"/>
      <c r="HR47" s="122"/>
      <c r="HS47" s="122"/>
      <c r="HT47" s="122"/>
      <c r="HU47" s="122"/>
      <c r="HV47" s="122"/>
      <c r="HW47" s="122"/>
      <c r="HX47" s="122"/>
      <c r="HY47" s="122"/>
      <c r="HZ47" s="122"/>
      <c r="IA47" s="122"/>
      <c r="IB47" s="122"/>
      <c r="IC47" s="122"/>
      <c r="ID47" s="122"/>
      <c r="IE47" s="122"/>
      <c r="IF47" s="122"/>
      <c r="IG47" s="122"/>
      <c r="IH47" s="122"/>
      <c r="II47" s="122"/>
      <c r="IJ47" s="122"/>
      <c r="IK47" s="122"/>
      <c r="IL47" s="122"/>
      <c r="IM47" s="122"/>
      <c r="IN47" s="122"/>
      <c r="IO47" s="122"/>
      <c r="IP47" s="122"/>
      <c r="IQ47" s="122"/>
      <c r="IR47" s="122"/>
      <c r="IS47" s="122"/>
      <c r="IT47" s="122"/>
      <c r="IU47" s="122"/>
      <c r="IV47" s="122"/>
    </row>
    <row r="48" spans="1:256" x14ac:dyDescent="0.25">
      <c r="A48" s="123" t="s">
        <v>113</v>
      </c>
      <c r="B48" s="124" t="s">
        <v>114</v>
      </c>
      <c r="C48" s="125">
        <v>924994</v>
      </c>
      <c r="D48" s="125">
        <v>0</v>
      </c>
      <c r="E48" s="125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5">
        <v>0</v>
      </c>
      <c r="N48" s="125">
        <v>0</v>
      </c>
      <c r="O48" s="7">
        <v>924994</v>
      </c>
      <c r="P48" s="96"/>
      <c r="Q48" s="97"/>
      <c r="R48" s="2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</row>
    <row r="49" spans="1:256" x14ac:dyDescent="0.25">
      <c r="A49" s="50" t="s">
        <v>117</v>
      </c>
      <c r="B49" s="51" t="s">
        <v>118</v>
      </c>
      <c r="C49" s="121">
        <f>SUM(C48)</f>
        <v>924994</v>
      </c>
      <c r="D49" s="121">
        <f>SUM(D48)</f>
        <v>0</v>
      </c>
      <c r="E49" s="121">
        <f t="shared" ref="E49:N49" si="15">SUM(E48)</f>
        <v>0</v>
      </c>
      <c r="F49" s="121">
        <f t="shared" si="15"/>
        <v>0</v>
      </c>
      <c r="G49" s="121">
        <f t="shared" si="15"/>
        <v>0</v>
      </c>
      <c r="H49" s="121">
        <f t="shared" si="15"/>
        <v>0</v>
      </c>
      <c r="I49" s="121">
        <f t="shared" si="15"/>
        <v>0</v>
      </c>
      <c r="J49" s="121">
        <f t="shared" si="15"/>
        <v>0</v>
      </c>
      <c r="K49" s="121">
        <f t="shared" si="15"/>
        <v>0</v>
      </c>
      <c r="L49" s="121">
        <f t="shared" si="15"/>
        <v>0</v>
      </c>
      <c r="M49" s="121">
        <f t="shared" si="15"/>
        <v>0</v>
      </c>
      <c r="N49" s="121">
        <f t="shared" si="15"/>
        <v>0</v>
      </c>
      <c r="O49" s="9">
        <f>SUM(O48)</f>
        <v>924994</v>
      </c>
      <c r="P49" s="96"/>
      <c r="Q49" s="109"/>
      <c r="R49" s="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</row>
    <row r="50" spans="1:256" x14ac:dyDescent="0.25">
      <c r="A50" s="127" t="s">
        <v>16</v>
      </c>
      <c r="B50" s="127"/>
      <c r="C50" s="121">
        <f>SUM(C47+C49)</f>
        <v>2668883</v>
      </c>
      <c r="D50" s="121">
        <f t="shared" ref="D50:N50" si="16">SUM(D47+D49)</f>
        <v>1743889</v>
      </c>
      <c r="E50" s="121">
        <f t="shared" si="16"/>
        <v>7866340</v>
      </c>
      <c r="F50" s="121">
        <f t="shared" si="16"/>
        <v>29306849</v>
      </c>
      <c r="G50" s="121">
        <f t="shared" si="16"/>
        <v>26636063</v>
      </c>
      <c r="H50" s="121">
        <f t="shared" si="16"/>
        <v>13555429</v>
      </c>
      <c r="I50" s="121">
        <f t="shared" si="16"/>
        <v>5285689</v>
      </c>
      <c r="J50" s="121">
        <f t="shared" si="16"/>
        <v>1743889</v>
      </c>
      <c r="K50" s="121">
        <f t="shared" si="16"/>
        <v>3022341</v>
      </c>
      <c r="L50" s="121">
        <f t="shared" si="16"/>
        <v>1743885</v>
      </c>
      <c r="M50" s="121">
        <f t="shared" si="16"/>
        <v>1800143</v>
      </c>
      <c r="N50" s="121">
        <f t="shared" si="16"/>
        <v>2201083</v>
      </c>
      <c r="O50" s="9">
        <f>SUM(O47+O49)</f>
        <v>91841483</v>
      </c>
      <c r="P50" s="96"/>
      <c r="Q50" s="109"/>
      <c r="R50" s="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  <c r="FD50" s="122"/>
      <c r="FE50" s="122"/>
      <c r="FF50" s="122"/>
      <c r="FG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2"/>
      <c r="GW50" s="122"/>
      <c r="GX50" s="122"/>
      <c r="GY50" s="122"/>
      <c r="GZ50" s="122"/>
      <c r="HA50" s="122"/>
      <c r="HB50" s="122"/>
      <c r="HC50" s="122"/>
      <c r="HD50" s="122"/>
      <c r="HE50" s="122"/>
      <c r="HF50" s="122"/>
      <c r="HG50" s="122"/>
      <c r="HH50" s="122"/>
      <c r="HI50" s="122"/>
      <c r="HJ50" s="122"/>
      <c r="HK50" s="122"/>
      <c r="HL50" s="122"/>
      <c r="HM50" s="122"/>
      <c r="HN50" s="122"/>
      <c r="HO50" s="122"/>
      <c r="HP50" s="122"/>
      <c r="HQ50" s="122"/>
      <c r="HR50" s="122"/>
      <c r="HS50" s="122"/>
      <c r="HT50" s="122"/>
      <c r="HU50" s="122"/>
      <c r="HV50" s="122"/>
      <c r="HW50" s="122"/>
      <c r="HX50" s="122"/>
      <c r="HY50" s="122"/>
      <c r="HZ50" s="122"/>
      <c r="IA50" s="122"/>
      <c r="IB50" s="122"/>
      <c r="IC50" s="122"/>
      <c r="ID50" s="122"/>
      <c r="IE50" s="122"/>
      <c r="IF50" s="122"/>
      <c r="IG50" s="122"/>
      <c r="IH50" s="122"/>
      <c r="II50" s="122"/>
      <c r="IJ50" s="122"/>
      <c r="IK50" s="122"/>
      <c r="IL50" s="122"/>
      <c r="IM50" s="122"/>
      <c r="IN50" s="122"/>
      <c r="IO50" s="122"/>
      <c r="IP50" s="122"/>
      <c r="IQ50" s="122"/>
      <c r="IR50" s="122"/>
      <c r="IS50" s="122"/>
      <c r="IT50" s="122"/>
      <c r="IU50" s="122"/>
      <c r="IV50" s="122"/>
    </row>
    <row r="51" spans="1:256" x14ac:dyDescent="0.25">
      <c r="A51" s="128"/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30"/>
      <c r="P51" s="96"/>
      <c r="Q51" s="109"/>
      <c r="R51" s="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</row>
    <row r="52" spans="1:256" x14ac:dyDescent="0.25">
      <c r="A52" s="128"/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30"/>
      <c r="P52" s="96"/>
      <c r="Q52" s="109"/>
      <c r="R52" s="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</row>
    <row r="53" spans="1:256" x14ac:dyDescent="0.25">
      <c r="A53" s="128"/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30"/>
      <c r="P53" s="96"/>
      <c r="Q53" s="109"/>
      <c r="R53" s="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  <c r="GZ53" s="122"/>
      <c r="HA53" s="122"/>
      <c r="HB53" s="122"/>
      <c r="HC53" s="122"/>
      <c r="HD53" s="122"/>
      <c r="HE53" s="122"/>
      <c r="HF53" s="122"/>
      <c r="HG53" s="122"/>
      <c r="HH53" s="122"/>
      <c r="HI53" s="122"/>
      <c r="HJ53" s="122"/>
      <c r="HK53" s="122"/>
      <c r="HL53" s="122"/>
      <c r="HM53" s="122"/>
      <c r="HN53" s="122"/>
      <c r="HO53" s="122"/>
      <c r="HP53" s="122"/>
      <c r="HQ53" s="122"/>
      <c r="HR53" s="122"/>
      <c r="HS53" s="122"/>
      <c r="HT53" s="122"/>
      <c r="HU53" s="122"/>
      <c r="HV53" s="122"/>
      <c r="HW53" s="122"/>
      <c r="HX53" s="122"/>
      <c r="HY53" s="122"/>
      <c r="HZ53" s="122"/>
      <c r="IA53" s="122"/>
      <c r="IB53" s="122"/>
      <c r="IC53" s="122"/>
      <c r="ID53" s="122"/>
      <c r="IE53" s="122"/>
      <c r="IF53" s="122"/>
      <c r="IG53" s="122"/>
      <c r="IH53" s="122"/>
      <c r="II53" s="122"/>
      <c r="IJ53" s="122"/>
      <c r="IK53" s="122"/>
      <c r="IL53" s="122"/>
      <c r="IM53" s="122"/>
      <c r="IN53" s="122"/>
      <c r="IO53" s="122"/>
      <c r="IP53" s="122"/>
      <c r="IQ53" s="122"/>
      <c r="IR53" s="122"/>
      <c r="IS53" s="122"/>
      <c r="IT53" s="122"/>
      <c r="IU53" s="122"/>
      <c r="IV53" s="122"/>
    </row>
    <row r="54" spans="1:256" x14ac:dyDescent="0.25">
      <c r="A54" s="128"/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30"/>
      <c r="P54" s="96"/>
      <c r="Q54" s="109"/>
      <c r="R54" s="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2"/>
      <c r="HG54" s="122"/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2"/>
      <c r="HV54" s="122"/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2"/>
      <c r="IK54" s="122"/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</row>
    <row r="55" spans="1:256" x14ac:dyDescent="0.25">
      <c r="A55" s="128"/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30"/>
      <c r="P55" s="96"/>
      <c r="Q55" s="109"/>
      <c r="R55" s="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122"/>
      <c r="IH55" s="122"/>
      <c r="II55" s="122"/>
      <c r="IJ55" s="122"/>
      <c r="IK55" s="122"/>
      <c r="IL55" s="122"/>
      <c r="IM55" s="122"/>
      <c r="IN55" s="122"/>
      <c r="IO55" s="122"/>
      <c r="IP55" s="122"/>
      <c r="IQ55" s="122"/>
      <c r="IR55" s="122"/>
      <c r="IS55" s="122"/>
      <c r="IT55" s="122"/>
      <c r="IU55" s="122"/>
      <c r="IV55" s="122"/>
    </row>
    <row r="56" spans="1:256" x14ac:dyDescent="0.25">
      <c r="A56" s="128"/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30"/>
      <c r="P56" s="96"/>
      <c r="Q56" s="109"/>
      <c r="R56" s="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122"/>
      <c r="IH56" s="122"/>
      <c r="II56" s="122"/>
      <c r="IJ56" s="122"/>
      <c r="IK56" s="122"/>
      <c r="IL56" s="122"/>
      <c r="IM56" s="122"/>
      <c r="IN56" s="122"/>
      <c r="IO56" s="122"/>
      <c r="IP56" s="122"/>
      <c r="IQ56" s="122"/>
      <c r="IR56" s="122"/>
      <c r="IS56" s="122"/>
      <c r="IT56" s="122"/>
      <c r="IU56" s="122"/>
      <c r="IV56" s="122"/>
    </row>
    <row r="57" spans="1:256" x14ac:dyDescent="0.25">
      <c r="A57" s="128"/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30"/>
      <c r="P57" s="96"/>
      <c r="Q57" s="109"/>
      <c r="R57" s="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2"/>
      <c r="GW57" s="122"/>
      <c r="GX57" s="122"/>
      <c r="GY57" s="122"/>
      <c r="GZ57" s="122"/>
      <c r="HA57" s="122"/>
      <c r="HB57" s="122"/>
      <c r="HC57" s="122"/>
      <c r="HD57" s="122"/>
      <c r="HE57" s="122"/>
      <c r="HF57" s="122"/>
      <c r="HG57" s="122"/>
      <c r="HH57" s="122"/>
      <c r="HI57" s="122"/>
      <c r="HJ57" s="122"/>
      <c r="HK57" s="122"/>
      <c r="HL57" s="122"/>
      <c r="HM57" s="122"/>
      <c r="HN57" s="122"/>
      <c r="HO57" s="122"/>
      <c r="HP57" s="122"/>
      <c r="HQ57" s="122"/>
      <c r="HR57" s="122"/>
      <c r="HS57" s="122"/>
      <c r="HT57" s="122"/>
      <c r="HU57" s="122"/>
      <c r="HV57" s="122"/>
      <c r="HW57" s="122"/>
      <c r="HX57" s="122"/>
      <c r="HY57" s="122"/>
      <c r="HZ57" s="122"/>
      <c r="IA57" s="122"/>
      <c r="IB57" s="122"/>
      <c r="IC57" s="122"/>
      <c r="ID57" s="122"/>
      <c r="IE57" s="122"/>
      <c r="IF57" s="122"/>
      <c r="IG57" s="122"/>
      <c r="IH57" s="122"/>
      <c r="II57" s="122"/>
      <c r="IJ57" s="122"/>
      <c r="IK57" s="122"/>
      <c r="IL57" s="122"/>
      <c r="IM57" s="122"/>
      <c r="IN57" s="122"/>
      <c r="IO57" s="122"/>
      <c r="IP57" s="122"/>
      <c r="IQ57" s="122"/>
      <c r="IR57" s="122"/>
      <c r="IS57" s="122"/>
      <c r="IT57" s="122"/>
      <c r="IU57" s="122"/>
      <c r="IV57" s="122"/>
    </row>
    <row r="58" spans="1:256" x14ac:dyDescent="0.25">
      <c r="A58" s="128"/>
      <c r="B58" s="128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30"/>
      <c r="P58" s="96"/>
      <c r="Q58" s="109"/>
      <c r="R58" s="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  <c r="IB58" s="122"/>
      <c r="IC58" s="122"/>
      <c r="ID58" s="122"/>
      <c r="IE58" s="122"/>
      <c r="IF58" s="122"/>
      <c r="IG58" s="122"/>
      <c r="IH58" s="122"/>
      <c r="II58" s="122"/>
      <c r="IJ58" s="122"/>
      <c r="IK58" s="122"/>
      <c r="IL58" s="122"/>
      <c r="IM58" s="122"/>
      <c r="IN58" s="122"/>
      <c r="IO58" s="122"/>
      <c r="IP58" s="122"/>
      <c r="IQ58" s="122"/>
      <c r="IR58" s="122"/>
      <c r="IS58" s="122"/>
      <c r="IT58" s="122"/>
      <c r="IU58" s="122"/>
      <c r="IV58" s="122"/>
    </row>
    <row r="59" spans="1:256" x14ac:dyDescent="0.25">
      <c r="A59" s="128"/>
      <c r="B59" s="12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30"/>
      <c r="P59" s="96"/>
      <c r="Q59" s="109"/>
      <c r="R59" s="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122"/>
      <c r="GE59" s="122"/>
      <c r="GF59" s="122"/>
      <c r="GG59" s="122"/>
      <c r="GH59" s="122"/>
      <c r="GI59" s="122"/>
      <c r="GJ59" s="122"/>
      <c r="GK59" s="122"/>
      <c r="GL59" s="122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2"/>
      <c r="HF59" s="122"/>
      <c r="HG59" s="122"/>
      <c r="HH59" s="122"/>
      <c r="HI59" s="122"/>
      <c r="HJ59" s="122"/>
      <c r="HK59" s="122"/>
      <c r="HL59" s="122"/>
      <c r="HM59" s="122"/>
      <c r="HN59" s="122"/>
      <c r="HO59" s="122"/>
      <c r="HP59" s="122"/>
      <c r="HQ59" s="122"/>
      <c r="HR59" s="122"/>
      <c r="HS59" s="122"/>
      <c r="HT59" s="122"/>
      <c r="HU59" s="122"/>
      <c r="HV59" s="122"/>
      <c r="HW59" s="122"/>
      <c r="HX59" s="122"/>
      <c r="HY59" s="122"/>
      <c r="HZ59" s="122"/>
      <c r="IA59" s="122"/>
      <c r="IB59" s="122"/>
      <c r="IC59" s="122"/>
      <c r="ID59" s="122"/>
      <c r="IE59" s="122"/>
      <c r="IF59" s="122"/>
      <c r="IG59" s="122"/>
      <c r="IH59" s="122"/>
      <c r="II59" s="122"/>
      <c r="IJ59" s="122"/>
      <c r="IK59" s="122"/>
      <c r="IL59" s="122"/>
      <c r="IM59" s="122"/>
      <c r="IN59" s="122"/>
      <c r="IO59" s="122"/>
      <c r="IP59" s="122"/>
      <c r="IQ59" s="122"/>
      <c r="IR59" s="122"/>
      <c r="IS59" s="122"/>
      <c r="IT59" s="122"/>
      <c r="IU59" s="122"/>
      <c r="IV59" s="122"/>
    </row>
    <row r="60" spans="1:256" ht="28.5" x14ac:dyDescent="0.25">
      <c r="A60" s="92" t="s">
        <v>26</v>
      </c>
      <c r="B60" s="93" t="s">
        <v>192</v>
      </c>
      <c r="C60" s="94" t="s">
        <v>171</v>
      </c>
      <c r="D60" s="94" t="s">
        <v>172</v>
      </c>
      <c r="E60" s="94" t="s">
        <v>173</v>
      </c>
      <c r="F60" s="94" t="s">
        <v>174</v>
      </c>
      <c r="G60" s="94" t="s">
        <v>175</v>
      </c>
      <c r="H60" s="94" t="s">
        <v>176</v>
      </c>
      <c r="I60" s="94" t="s">
        <v>177</v>
      </c>
      <c r="J60" s="94" t="s">
        <v>178</v>
      </c>
      <c r="K60" s="94" t="s">
        <v>179</v>
      </c>
      <c r="L60" s="94" t="s">
        <v>180</v>
      </c>
      <c r="M60" s="94" t="s">
        <v>181</v>
      </c>
      <c r="N60" s="94" t="s">
        <v>182</v>
      </c>
      <c r="O60" s="95" t="s">
        <v>183</v>
      </c>
      <c r="P60" s="96"/>
      <c r="Q60" s="97"/>
      <c r="R60" s="2"/>
    </row>
    <row r="61" spans="1:256" x14ac:dyDescent="0.25">
      <c r="A61" s="100" t="s">
        <v>193</v>
      </c>
      <c r="B61" s="119" t="s">
        <v>194</v>
      </c>
      <c r="C61" s="7">
        <v>1154868</v>
      </c>
      <c r="D61" s="7">
        <v>1154868</v>
      </c>
      <c r="E61" s="7">
        <v>1154868</v>
      </c>
      <c r="F61" s="7">
        <v>1154868</v>
      </c>
      <c r="G61" s="7">
        <v>1154868</v>
      </c>
      <c r="H61" s="7">
        <v>1154868</v>
      </c>
      <c r="I61" s="7">
        <v>1154868</v>
      </c>
      <c r="J61" s="7">
        <v>1154868</v>
      </c>
      <c r="K61" s="7">
        <v>1154868</v>
      </c>
      <c r="L61" s="7">
        <v>1154868</v>
      </c>
      <c r="M61" s="7">
        <v>1154868</v>
      </c>
      <c r="N61" s="7">
        <v>1154866</v>
      </c>
      <c r="O61" s="7">
        <v>13858414</v>
      </c>
      <c r="P61" s="96"/>
      <c r="Q61" s="96"/>
      <c r="R61" s="2"/>
    </row>
    <row r="62" spans="1:256" ht="30" x14ac:dyDescent="0.25">
      <c r="A62" s="106" t="s">
        <v>195</v>
      </c>
      <c r="B62" s="119" t="s">
        <v>196</v>
      </c>
      <c r="C62" s="7">
        <v>641291</v>
      </c>
      <c r="D62" s="7">
        <v>641291</v>
      </c>
      <c r="E62" s="7">
        <v>641291</v>
      </c>
      <c r="F62" s="7">
        <v>641291</v>
      </c>
      <c r="G62" s="7">
        <v>641291</v>
      </c>
      <c r="H62" s="7">
        <v>641291</v>
      </c>
      <c r="I62" s="7">
        <v>641290</v>
      </c>
      <c r="J62" s="7">
        <v>641291</v>
      </c>
      <c r="K62" s="7">
        <v>641291</v>
      </c>
      <c r="L62" s="7">
        <v>641291</v>
      </c>
      <c r="M62" s="7">
        <v>641290</v>
      </c>
      <c r="N62" s="7">
        <v>641291</v>
      </c>
      <c r="O62" s="7">
        <v>7695490</v>
      </c>
      <c r="P62" s="96"/>
      <c r="Q62" s="96"/>
      <c r="R62" s="2"/>
    </row>
    <row r="63" spans="1:256" x14ac:dyDescent="0.25">
      <c r="A63" s="106" t="s">
        <v>197</v>
      </c>
      <c r="B63" s="119" t="s">
        <v>198</v>
      </c>
      <c r="C63" s="7">
        <v>150000</v>
      </c>
      <c r="D63" s="7">
        <v>150000</v>
      </c>
      <c r="E63" s="7">
        <v>150000</v>
      </c>
      <c r="F63" s="7">
        <v>150000</v>
      </c>
      <c r="G63" s="7">
        <v>150000</v>
      </c>
      <c r="H63" s="7">
        <v>150000</v>
      </c>
      <c r="I63" s="7">
        <v>150000</v>
      </c>
      <c r="J63" s="7">
        <v>150000</v>
      </c>
      <c r="K63" s="7">
        <v>150000</v>
      </c>
      <c r="L63" s="7">
        <v>150000</v>
      </c>
      <c r="M63" s="7">
        <v>150000</v>
      </c>
      <c r="N63" s="7">
        <v>150000</v>
      </c>
      <c r="O63" s="7">
        <v>1800000</v>
      </c>
      <c r="P63" s="96"/>
      <c r="Q63" s="96"/>
      <c r="R63" s="2"/>
    </row>
    <row r="64" spans="1:256" x14ac:dyDescent="0.25">
      <c r="A64" s="106" t="s">
        <v>199</v>
      </c>
      <c r="B64" s="119" t="s">
        <v>200</v>
      </c>
      <c r="C64" s="7"/>
      <c r="D64" s="7"/>
      <c r="E64" s="7"/>
      <c r="F64" s="7"/>
      <c r="G64" s="7">
        <v>221440</v>
      </c>
      <c r="H64" s="7"/>
      <c r="I64" s="7"/>
      <c r="J64" s="7"/>
      <c r="K64" s="7"/>
      <c r="L64" s="7"/>
      <c r="M64" s="7"/>
      <c r="N64" s="7"/>
      <c r="O64" s="7">
        <f>SUM(C64:N64)</f>
        <v>221440</v>
      </c>
      <c r="P64" s="96"/>
      <c r="Q64" s="96"/>
      <c r="R64" s="2"/>
    </row>
    <row r="65" spans="1:256" x14ac:dyDescent="0.25">
      <c r="A65" s="29" t="s">
        <v>201</v>
      </c>
      <c r="B65" s="43" t="s">
        <v>127</v>
      </c>
      <c r="C65" s="9">
        <f>SUM(C61:C64)</f>
        <v>1946159</v>
      </c>
      <c r="D65" s="9">
        <f t="shared" ref="D65:N65" si="17">SUM(D61:D63)</f>
        <v>1946159</v>
      </c>
      <c r="E65" s="9">
        <f t="shared" si="17"/>
        <v>1946159</v>
      </c>
      <c r="F65" s="9">
        <f t="shared" si="17"/>
        <v>1946159</v>
      </c>
      <c r="G65" s="9">
        <f>SUM(G61:G64)</f>
        <v>2167599</v>
      </c>
      <c r="H65" s="9">
        <f t="shared" si="17"/>
        <v>1946159</v>
      </c>
      <c r="I65" s="9">
        <f t="shared" si="17"/>
        <v>1946158</v>
      </c>
      <c r="J65" s="9">
        <f t="shared" si="17"/>
        <v>1946159</v>
      </c>
      <c r="K65" s="9">
        <f t="shared" si="17"/>
        <v>1946159</v>
      </c>
      <c r="L65" s="9">
        <f t="shared" si="17"/>
        <v>1946159</v>
      </c>
      <c r="M65" s="9">
        <f t="shared" si="17"/>
        <v>1946158</v>
      </c>
      <c r="N65" s="9">
        <f t="shared" si="17"/>
        <v>1946157</v>
      </c>
      <c r="O65" s="9">
        <f>SUM(C65:N65)</f>
        <v>23575344</v>
      </c>
      <c r="P65" s="96"/>
      <c r="Q65" s="96"/>
      <c r="R65" s="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</row>
    <row r="66" spans="1:256" x14ac:dyDescent="0.25">
      <c r="A66" s="106" t="s">
        <v>130</v>
      </c>
      <c r="B66" s="119" t="s">
        <v>131</v>
      </c>
      <c r="C66" s="7"/>
      <c r="D66" s="7"/>
      <c r="E66" s="7">
        <v>625000</v>
      </c>
      <c r="F66" s="7"/>
      <c r="G66" s="7"/>
      <c r="H66" s="7"/>
      <c r="I66" s="7"/>
      <c r="J66" s="7"/>
      <c r="K66" s="7">
        <v>625000</v>
      </c>
      <c r="L66" s="7"/>
      <c r="M66" s="7"/>
      <c r="N66" s="7"/>
      <c r="O66" s="7">
        <v>1250000</v>
      </c>
      <c r="P66" s="96"/>
      <c r="Q66" s="96"/>
      <c r="R66" s="2"/>
    </row>
    <row r="67" spans="1:256" x14ac:dyDescent="0.25">
      <c r="A67" s="106" t="s">
        <v>132</v>
      </c>
      <c r="B67" s="119" t="s">
        <v>133</v>
      </c>
      <c r="C67" s="7"/>
      <c r="D67" s="7"/>
      <c r="E67" s="7">
        <v>1250000</v>
      </c>
      <c r="F67" s="7"/>
      <c r="G67" s="7"/>
      <c r="H67" s="7"/>
      <c r="I67" s="7"/>
      <c r="J67" s="7"/>
      <c r="K67" s="7">
        <v>1250000</v>
      </c>
      <c r="L67" s="7"/>
      <c r="M67" s="7"/>
      <c r="N67" s="7"/>
      <c r="O67" s="7">
        <f>SUM(C67:N67)</f>
        <v>2500000</v>
      </c>
      <c r="P67" s="96"/>
      <c r="Q67" s="96"/>
      <c r="R67" s="2"/>
    </row>
    <row r="68" spans="1:256" x14ac:dyDescent="0.25">
      <c r="A68" s="106" t="s">
        <v>134</v>
      </c>
      <c r="B68" s="119" t="s">
        <v>135</v>
      </c>
      <c r="C68" s="7"/>
      <c r="D68" s="7"/>
      <c r="E68" s="7">
        <v>585817</v>
      </c>
      <c r="F68" s="7"/>
      <c r="G68" s="7"/>
      <c r="H68" s="7"/>
      <c r="I68" s="7"/>
      <c r="J68" s="7"/>
      <c r="K68" s="7">
        <v>585817</v>
      </c>
      <c r="L68" s="7"/>
      <c r="M68" s="7"/>
      <c r="N68" s="7"/>
      <c r="O68" s="7">
        <f>SUM(C68:N68)</f>
        <v>1171634</v>
      </c>
      <c r="P68" s="96"/>
      <c r="Q68" s="96"/>
      <c r="R68" s="2"/>
    </row>
    <row r="69" spans="1:256" x14ac:dyDescent="0.25">
      <c r="A69" s="29" t="s">
        <v>137</v>
      </c>
      <c r="B69" s="43" t="s">
        <v>138</v>
      </c>
      <c r="C69" s="59">
        <f>SUM(C66:C68)</f>
        <v>0</v>
      </c>
      <c r="D69" s="59">
        <f t="shared" ref="D69:N69" si="18">SUM(D66:D68)</f>
        <v>0</v>
      </c>
      <c r="E69" s="59">
        <f t="shared" si="18"/>
        <v>2460817</v>
      </c>
      <c r="F69" s="59">
        <f t="shared" si="18"/>
        <v>0</v>
      </c>
      <c r="G69" s="59">
        <f t="shared" si="18"/>
        <v>0</v>
      </c>
      <c r="H69" s="59">
        <f t="shared" si="18"/>
        <v>0</v>
      </c>
      <c r="I69" s="59">
        <f t="shared" si="18"/>
        <v>0</v>
      </c>
      <c r="J69" s="59">
        <f t="shared" si="18"/>
        <v>0</v>
      </c>
      <c r="K69" s="59">
        <f t="shared" si="18"/>
        <v>2460817</v>
      </c>
      <c r="L69" s="59">
        <f t="shared" si="18"/>
        <v>0</v>
      </c>
      <c r="M69" s="59">
        <f t="shared" si="18"/>
        <v>0</v>
      </c>
      <c r="N69" s="59">
        <f t="shared" si="18"/>
        <v>0</v>
      </c>
      <c r="O69" s="9">
        <f>SUM(O66:O68)</f>
        <v>4921634</v>
      </c>
      <c r="P69" s="96"/>
      <c r="Q69" s="96"/>
      <c r="R69" s="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</row>
    <row r="70" spans="1:256" x14ac:dyDescent="0.25">
      <c r="A70" s="110" t="s">
        <v>139</v>
      </c>
      <c r="B70" s="119" t="s">
        <v>140</v>
      </c>
      <c r="C70" s="7">
        <v>459082</v>
      </c>
      <c r="D70" s="7">
        <v>459082</v>
      </c>
      <c r="E70" s="7">
        <v>459082</v>
      </c>
      <c r="F70" s="7">
        <v>459082</v>
      </c>
      <c r="G70" s="7">
        <v>459082</v>
      </c>
      <c r="H70" s="7">
        <v>459082</v>
      </c>
      <c r="I70" s="7">
        <v>459082</v>
      </c>
      <c r="J70" s="7">
        <v>459082</v>
      </c>
      <c r="K70" s="7">
        <v>459082</v>
      </c>
      <c r="L70" s="7">
        <v>459082</v>
      </c>
      <c r="M70" s="7">
        <v>459082</v>
      </c>
      <c r="N70" s="7">
        <v>459085</v>
      </c>
      <c r="O70" s="7">
        <v>5508987</v>
      </c>
      <c r="P70" s="96"/>
      <c r="Q70" s="96"/>
      <c r="R70" s="2"/>
    </row>
    <row r="71" spans="1:256" x14ac:dyDescent="0.25">
      <c r="A71" s="110" t="s">
        <v>202</v>
      </c>
      <c r="B71" s="119" t="s">
        <v>142</v>
      </c>
      <c r="C71" s="7">
        <v>25000</v>
      </c>
      <c r="D71" s="7">
        <v>25000</v>
      </c>
      <c r="E71" s="7">
        <v>25000</v>
      </c>
      <c r="F71" s="7">
        <v>25000</v>
      </c>
      <c r="G71" s="7">
        <v>25000</v>
      </c>
      <c r="H71" s="7">
        <v>25000</v>
      </c>
      <c r="I71" s="7">
        <v>25000</v>
      </c>
      <c r="J71" s="7">
        <v>25000</v>
      </c>
      <c r="K71" s="7">
        <v>25000</v>
      </c>
      <c r="L71" s="7">
        <v>25000</v>
      </c>
      <c r="M71" s="7">
        <v>25000</v>
      </c>
      <c r="N71" s="7">
        <v>25000</v>
      </c>
      <c r="O71" s="7">
        <v>300000</v>
      </c>
      <c r="P71" s="96"/>
      <c r="Q71" s="96"/>
      <c r="R71" s="2"/>
    </row>
    <row r="72" spans="1:256" x14ac:dyDescent="0.25">
      <c r="A72" s="110" t="s">
        <v>143</v>
      </c>
      <c r="B72" s="119" t="s">
        <v>144</v>
      </c>
      <c r="C72" s="7">
        <v>113102</v>
      </c>
      <c r="D72" s="7">
        <v>113102</v>
      </c>
      <c r="E72" s="7">
        <v>113102</v>
      </c>
      <c r="F72" s="7">
        <v>113102</v>
      </c>
      <c r="G72" s="7">
        <v>113102</v>
      </c>
      <c r="H72" s="7">
        <v>113102</v>
      </c>
      <c r="I72" s="7">
        <v>113102</v>
      </c>
      <c r="J72" s="7">
        <v>113104</v>
      </c>
      <c r="K72" s="7">
        <v>113102</v>
      </c>
      <c r="L72" s="7">
        <v>113104</v>
      </c>
      <c r="M72" s="7">
        <v>113102</v>
      </c>
      <c r="N72" s="7">
        <v>113102</v>
      </c>
      <c r="O72" s="7">
        <v>1357228</v>
      </c>
      <c r="P72" s="96"/>
      <c r="Q72" s="96"/>
      <c r="R72" s="2"/>
    </row>
    <row r="73" spans="1:256" x14ac:dyDescent="0.25">
      <c r="A73" s="110" t="s">
        <v>145</v>
      </c>
      <c r="B73" s="119" t="s">
        <v>146</v>
      </c>
      <c r="C73" s="7">
        <v>161233</v>
      </c>
      <c r="D73" s="7">
        <v>161233</v>
      </c>
      <c r="E73" s="7">
        <v>161233</v>
      </c>
      <c r="F73" s="7">
        <v>161233</v>
      </c>
      <c r="G73" s="7">
        <v>161233</v>
      </c>
      <c r="H73" s="7">
        <v>161233</v>
      </c>
      <c r="I73" s="7">
        <v>161233</v>
      </c>
      <c r="J73" s="7">
        <v>161233</v>
      </c>
      <c r="K73" s="7">
        <v>161233</v>
      </c>
      <c r="L73" s="7">
        <v>161233</v>
      </c>
      <c r="M73" s="7">
        <v>16235</v>
      </c>
      <c r="N73" s="7">
        <v>161233</v>
      </c>
      <c r="O73" s="7">
        <v>1934798</v>
      </c>
      <c r="P73" s="96"/>
      <c r="Q73" s="96"/>
      <c r="R73" s="2"/>
    </row>
    <row r="74" spans="1:256" x14ac:dyDescent="0.25">
      <c r="A74" s="36" t="s">
        <v>151</v>
      </c>
      <c r="B74" s="43" t="s">
        <v>152</v>
      </c>
      <c r="C74" s="9">
        <f>SUM(C70:C73)</f>
        <v>758417</v>
      </c>
      <c r="D74" s="9">
        <f t="shared" ref="D74:O74" si="19">SUM(D70:D73)</f>
        <v>758417</v>
      </c>
      <c r="E74" s="9">
        <f t="shared" si="19"/>
        <v>758417</v>
      </c>
      <c r="F74" s="9">
        <f t="shared" si="19"/>
        <v>758417</v>
      </c>
      <c r="G74" s="9">
        <f t="shared" si="19"/>
        <v>758417</v>
      </c>
      <c r="H74" s="9">
        <f t="shared" si="19"/>
        <v>758417</v>
      </c>
      <c r="I74" s="9">
        <f t="shared" si="19"/>
        <v>758417</v>
      </c>
      <c r="J74" s="9">
        <f t="shared" si="19"/>
        <v>758419</v>
      </c>
      <c r="K74" s="9">
        <f t="shared" si="19"/>
        <v>758417</v>
      </c>
      <c r="L74" s="9">
        <f t="shared" si="19"/>
        <v>758419</v>
      </c>
      <c r="M74" s="9">
        <f t="shared" si="19"/>
        <v>613419</v>
      </c>
      <c r="N74" s="9">
        <f t="shared" si="19"/>
        <v>758420</v>
      </c>
      <c r="O74" s="9">
        <f t="shared" si="19"/>
        <v>9101013</v>
      </c>
      <c r="P74" s="96"/>
      <c r="Q74" s="96"/>
      <c r="R74" s="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</row>
    <row r="75" spans="1:256" x14ac:dyDescent="0.25">
      <c r="A75" s="131" t="s">
        <v>153</v>
      </c>
      <c r="B75" s="120" t="s">
        <v>154</v>
      </c>
      <c r="C75" s="121">
        <f>SUM(C74,C69,C65)</f>
        <v>2704576</v>
      </c>
      <c r="D75" s="121">
        <f t="shared" ref="D75:O75" si="20">SUM(D74,D69,D65)</f>
        <v>2704576</v>
      </c>
      <c r="E75" s="121">
        <f t="shared" si="20"/>
        <v>5165393</v>
      </c>
      <c r="F75" s="121">
        <f t="shared" si="20"/>
        <v>2704576</v>
      </c>
      <c r="G75" s="121">
        <f t="shared" si="20"/>
        <v>2926016</v>
      </c>
      <c r="H75" s="121">
        <f t="shared" si="20"/>
        <v>2704576</v>
      </c>
      <c r="I75" s="121">
        <f t="shared" si="20"/>
        <v>2704575</v>
      </c>
      <c r="J75" s="121">
        <f t="shared" si="20"/>
        <v>2704578</v>
      </c>
      <c r="K75" s="121">
        <f t="shared" si="20"/>
        <v>5165393</v>
      </c>
      <c r="L75" s="121">
        <f t="shared" si="20"/>
        <v>2704578</v>
      </c>
      <c r="M75" s="121">
        <f t="shared" si="20"/>
        <v>2559577</v>
      </c>
      <c r="N75" s="121">
        <f t="shared" si="20"/>
        <v>2704577</v>
      </c>
      <c r="O75" s="121">
        <f t="shared" si="20"/>
        <v>37597991</v>
      </c>
      <c r="P75" s="96"/>
      <c r="Q75" s="96"/>
      <c r="R75" s="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2"/>
      <c r="FE75" s="122"/>
      <c r="FF75" s="122"/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  <c r="FX75" s="122"/>
      <c r="FY75" s="122"/>
      <c r="FZ75" s="122"/>
      <c r="GA75" s="122"/>
      <c r="GB75" s="122"/>
      <c r="GC75" s="122"/>
      <c r="GD75" s="122"/>
      <c r="GE75" s="122"/>
      <c r="GF75" s="122"/>
      <c r="GG75" s="122"/>
      <c r="GH75" s="122"/>
      <c r="GI75" s="122"/>
      <c r="GJ75" s="122"/>
      <c r="GK75" s="122"/>
      <c r="GL75" s="122"/>
      <c r="GM75" s="122"/>
      <c r="GN75" s="122"/>
      <c r="GO75" s="122"/>
      <c r="GP75" s="122"/>
      <c r="GQ75" s="122"/>
      <c r="GR75" s="122"/>
      <c r="GS75" s="122"/>
      <c r="GT75" s="122"/>
      <c r="GU75" s="122"/>
      <c r="GV75" s="122"/>
      <c r="GW75" s="122"/>
      <c r="GX75" s="122"/>
      <c r="GY75" s="122"/>
      <c r="GZ75" s="122"/>
      <c r="HA75" s="122"/>
      <c r="HB75" s="122"/>
      <c r="HC75" s="122"/>
      <c r="HD75" s="122"/>
      <c r="HE75" s="122"/>
      <c r="HF75" s="122"/>
      <c r="HG75" s="122"/>
      <c r="HH75" s="122"/>
      <c r="HI75" s="122"/>
      <c r="HJ75" s="122"/>
      <c r="HK75" s="122"/>
      <c r="HL75" s="122"/>
      <c r="HM75" s="122"/>
      <c r="HN75" s="122"/>
      <c r="HO75" s="122"/>
      <c r="HP75" s="122"/>
      <c r="HQ75" s="122"/>
      <c r="HR75" s="122"/>
      <c r="HS75" s="122"/>
      <c r="HT75" s="122"/>
      <c r="HU75" s="122"/>
      <c r="HV75" s="122"/>
      <c r="HW75" s="122"/>
      <c r="HX75" s="122"/>
      <c r="HY75" s="122"/>
      <c r="HZ75" s="122"/>
      <c r="IA75" s="122"/>
      <c r="IB75" s="122"/>
      <c r="IC75" s="122"/>
      <c r="ID75" s="122"/>
      <c r="IE75" s="122"/>
      <c r="IF75" s="122"/>
      <c r="IG75" s="122"/>
      <c r="IH75" s="122"/>
      <c r="II75" s="122"/>
      <c r="IJ75" s="122"/>
      <c r="IK75" s="122"/>
      <c r="IL75" s="122"/>
      <c r="IM75" s="122"/>
      <c r="IN75" s="122"/>
      <c r="IO75" s="122"/>
      <c r="IP75" s="122"/>
      <c r="IQ75" s="122"/>
      <c r="IR75" s="122"/>
      <c r="IS75" s="122"/>
      <c r="IT75" s="122"/>
      <c r="IU75" s="122"/>
      <c r="IV75" s="122"/>
    </row>
    <row r="76" spans="1:256" x14ac:dyDescent="0.25">
      <c r="A76" s="132" t="s">
        <v>203</v>
      </c>
      <c r="B76" s="124" t="s">
        <v>158</v>
      </c>
      <c r="C76" s="125"/>
      <c r="D76" s="125"/>
      <c r="E76" s="125"/>
      <c r="F76" s="125"/>
      <c r="G76" s="125">
        <v>54243492</v>
      </c>
      <c r="H76" s="125"/>
      <c r="I76" s="125"/>
      <c r="J76" s="125"/>
      <c r="K76" s="125"/>
      <c r="L76" s="125"/>
      <c r="M76" s="125"/>
      <c r="N76" s="125"/>
      <c r="O76" s="7">
        <v>54243492</v>
      </c>
      <c r="P76" s="96"/>
      <c r="Q76" s="96"/>
      <c r="R76" s="2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6"/>
      <c r="CQ76" s="126"/>
      <c r="CR76" s="126"/>
      <c r="CS76" s="126"/>
      <c r="CT76" s="126"/>
      <c r="CU76" s="126"/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6"/>
      <c r="FX76" s="126"/>
      <c r="FY76" s="126"/>
      <c r="FZ76" s="126"/>
      <c r="GA76" s="126"/>
      <c r="GB76" s="126"/>
      <c r="GC76" s="126"/>
      <c r="GD76" s="126"/>
      <c r="GE76" s="126"/>
      <c r="GF76" s="126"/>
      <c r="GG76" s="126"/>
      <c r="GH76" s="126"/>
      <c r="GI76" s="126"/>
      <c r="GJ76" s="126"/>
      <c r="GK76" s="126"/>
      <c r="GL76" s="126"/>
      <c r="GM76" s="126"/>
      <c r="GN76" s="126"/>
      <c r="GO76" s="126"/>
      <c r="GP76" s="126"/>
      <c r="GQ76" s="126"/>
      <c r="GR76" s="126"/>
      <c r="GS76" s="126"/>
      <c r="GT76" s="126"/>
      <c r="GU76" s="126"/>
      <c r="GV76" s="126"/>
      <c r="GW76" s="126"/>
      <c r="GX76" s="126"/>
      <c r="GY76" s="126"/>
      <c r="GZ76" s="126"/>
      <c r="HA76" s="126"/>
      <c r="HB76" s="126"/>
      <c r="HC76" s="126"/>
      <c r="HD76" s="126"/>
      <c r="HE76" s="126"/>
      <c r="HF76" s="126"/>
      <c r="HG76" s="126"/>
      <c r="HH76" s="126"/>
      <c r="HI76" s="126"/>
      <c r="HJ76" s="126"/>
      <c r="HK76" s="126"/>
      <c r="HL76" s="126"/>
      <c r="HM76" s="126"/>
      <c r="HN76" s="126"/>
      <c r="HO76" s="126"/>
      <c r="HP76" s="126"/>
      <c r="HQ76" s="126"/>
      <c r="HR76" s="126"/>
      <c r="HS76" s="126"/>
      <c r="HT76" s="126"/>
      <c r="HU76" s="126"/>
      <c r="HV76" s="126"/>
      <c r="HW76" s="126"/>
      <c r="HX76" s="126"/>
      <c r="HY76" s="126"/>
      <c r="HZ76" s="126"/>
      <c r="IA76" s="126"/>
      <c r="IB76" s="126"/>
      <c r="IC76" s="126"/>
      <c r="ID76" s="126"/>
      <c r="IE76" s="126"/>
      <c r="IF76" s="126"/>
      <c r="IG76" s="126"/>
      <c r="IH76" s="126"/>
      <c r="II76" s="126"/>
      <c r="IJ76" s="126"/>
      <c r="IK76" s="126"/>
      <c r="IL76" s="126"/>
      <c r="IM76" s="126"/>
      <c r="IN76" s="126"/>
      <c r="IO76" s="126"/>
      <c r="IP76" s="126"/>
      <c r="IQ76" s="126"/>
      <c r="IR76" s="126"/>
      <c r="IS76" s="126"/>
      <c r="IT76" s="126"/>
      <c r="IU76" s="126"/>
      <c r="IV76" s="126"/>
    </row>
    <row r="77" spans="1:256" x14ac:dyDescent="0.25">
      <c r="A77" s="131" t="s">
        <v>204</v>
      </c>
      <c r="B77" s="51" t="s">
        <v>162</v>
      </c>
      <c r="C77" s="121">
        <f>SUM(C76)</f>
        <v>0</v>
      </c>
      <c r="D77" s="121">
        <f t="shared" ref="D77:O77" si="21">SUM(D76)</f>
        <v>0</v>
      </c>
      <c r="E77" s="121">
        <f t="shared" si="21"/>
        <v>0</v>
      </c>
      <c r="F77" s="121">
        <f t="shared" si="21"/>
        <v>0</v>
      </c>
      <c r="G77" s="121">
        <f t="shared" si="21"/>
        <v>54243492</v>
      </c>
      <c r="H77" s="121">
        <f t="shared" si="21"/>
        <v>0</v>
      </c>
      <c r="I77" s="121">
        <f t="shared" si="21"/>
        <v>0</v>
      </c>
      <c r="J77" s="121">
        <f t="shared" si="21"/>
        <v>0</v>
      </c>
      <c r="K77" s="121">
        <f t="shared" si="21"/>
        <v>0</v>
      </c>
      <c r="L77" s="121">
        <f t="shared" si="21"/>
        <v>0</v>
      </c>
      <c r="M77" s="121">
        <f t="shared" si="21"/>
        <v>0</v>
      </c>
      <c r="N77" s="121">
        <f t="shared" si="21"/>
        <v>0</v>
      </c>
      <c r="O77" s="121">
        <f t="shared" si="21"/>
        <v>54243492</v>
      </c>
      <c r="P77" s="96"/>
      <c r="Q77" s="96"/>
      <c r="R77" s="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  <c r="FW77" s="122"/>
      <c r="FX77" s="122"/>
      <c r="FY77" s="122"/>
      <c r="FZ77" s="122"/>
      <c r="GA77" s="122"/>
      <c r="GB77" s="122"/>
      <c r="GC77" s="122"/>
      <c r="GD77" s="122"/>
      <c r="GE77" s="122"/>
      <c r="GF77" s="122"/>
      <c r="GG77" s="122"/>
      <c r="GH77" s="122"/>
      <c r="GI77" s="122"/>
      <c r="GJ77" s="122"/>
      <c r="GK77" s="122"/>
      <c r="GL77" s="122"/>
      <c r="GM77" s="122"/>
      <c r="GN77" s="122"/>
      <c r="GO77" s="122"/>
      <c r="GP77" s="122"/>
      <c r="GQ77" s="122"/>
      <c r="GR77" s="122"/>
      <c r="GS77" s="122"/>
      <c r="GT77" s="122"/>
      <c r="GU77" s="122"/>
      <c r="GV77" s="122"/>
      <c r="GW77" s="122"/>
      <c r="GX77" s="122"/>
      <c r="GY77" s="122"/>
      <c r="GZ77" s="122"/>
      <c r="HA77" s="122"/>
      <c r="HB77" s="122"/>
      <c r="HC77" s="122"/>
      <c r="HD77" s="122"/>
      <c r="HE77" s="122"/>
      <c r="HF77" s="122"/>
      <c r="HG77" s="122"/>
      <c r="HH77" s="122"/>
      <c r="HI77" s="122"/>
      <c r="HJ77" s="122"/>
      <c r="HK77" s="122"/>
      <c r="HL77" s="122"/>
      <c r="HM77" s="122"/>
      <c r="HN77" s="122"/>
      <c r="HO77" s="122"/>
      <c r="HP77" s="122"/>
      <c r="HQ77" s="122"/>
      <c r="HR77" s="122"/>
      <c r="HS77" s="122"/>
      <c r="HT77" s="122"/>
      <c r="HU77" s="122"/>
      <c r="HV77" s="122"/>
      <c r="HW77" s="122"/>
      <c r="HX77" s="122"/>
      <c r="HY77" s="122"/>
      <c r="HZ77" s="122"/>
      <c r="IA77" s="122"/>
      <c r="IB77" s="122"/>
      <c r="IC77" s="122"/>
      <c r="ID77" s="122"/>
      <c r="IE77" s="122"/>
      <c r="IF77" s="122"/>
      <c r="IG77" s="122"/>
      <c r="IH77" s="122"/>
      <c r="II77" s="122"/>
      <c r="IJ77" s="122"/>
      <c r="IK77" s="122"/>
      <c r="IL77" s="122"/>
      <c r="IM77" s="122"/>
      <c r="IN77" s="122"/>
      <c r="IO77" s="122"/>
      <c r="IP77" s="122"/>
      <c r="IQ77" s="122"/>
      <c r="IR77" s="122"/>
      <c r="IS77" s="122"/>
      <c r="IT77" s="122"/>
      <c r="IU77" s="122"/>
      <c r="IV77" s="122"/>
    </row>
    <row r="78" spans="1:256" x14ac:dyDescent="0.25">
      <c r="A78" s="127" t="s">
        <v>22</v>
      </c>
      <c r="B78" s="127"/>
      <c r="C78" s="121">
        <f>SUM(C75+C77)</f>
        <v>2704576</v>
      </c>
      <c r="D78" s="121">
        <f t="shared" ref="D78:O78" si="22">SUM(D75+D77)</f>
        <v>2704576</v>
      </c>
      <c r="E78" s="121">
        <f t="shared" si="22"/>
        <v>5165393</v>
      </c>
      <c r="F78" s="121">
        <f t="shared" si="22"/>
        <v>2704576</v>
      </c>
      <c r="G78" s="121">
        <f t="shared" si="22"/>
        <v>57169508</v>
      </c>
      <c r="H78" s="121">
        <f t="shared" si="22"/>
        <v>2704576</v>
      </c>
      <c r="I78" s="121">
        <f t="shared" si="22"/>
        <v>2704575</v>
      </c>
      <c r="J78" s="121">
        <f t="shared" si="22"/>
        <v>2704578</v>
      </c>
      <c r="K78" s="121">
        <f t="shared" si="22"/>
        <v>5165393</v>
      </c>
      <c r="L78" s="121">
        <f t="shared" si="22"/>
        <v>2704578</v>
      </c>
      <c r="M78" s="121">
        <f t="shared" si="22"/>
        <v>2559577</v>
      </c>
      <c r="N78" s="121">
        <f t="shared" si="22"/>
        <v>2704577</v>
      </c>
      <c r="O78" s="121">
        <f t="shared" si="22"/>
        <v>91841483</v>
      </c>
      <c r="P78" s="96"/>
      <c r="Q78" s="96"/>
      <c r="R78" s="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2"/>
      <c r="GD78" s="122"/>
      <c r="GE78" s="122"/>
      <c r="GF78" s="122"/>
      <c r="GG78" s="122"/>
      <c r="GH78" s="122"/>
      <c r="GI78" s="122"/>
      <c r="GJ78" s="122"/>
      <c r="GK78" s="122"/>
      <c r="GL78" s="122"/>
      <c r="GM78" s="122"/>
      <c r="GN78" s="122"/>
      <c r="GO78" s="122"/>
      <c r="GP78" s="122"/>
      <c r="GQ78" s="122"/>
      <c r="GR78" s="122"/>
      <c r="GS78" s="122"/>
      <c r="GT78" s="122"/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2"/>
      <c r="HI78" s="122"/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2"/>
      <c r="HX78" s="122"/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2"/>
      <c r="IM78" s="122"/>
      <c r="IN78" s="122"/>
      <c r="IO78" s="122"/>
      <c r="IP78" s="122"/>
      <c r="IQ78" s="122"/>
      <c r="IR78" s="122"/>
      <c r="IS78" s="122"/>
      <c r="IT78" s="122"/>
      <c r="IU78" s="122"/>
      <c r="IV78" s="122"/>
    </row>
    <row r="79" spans="1:256" x14ac:dyDescent="0.25"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6"/>
      <c r="Q79" s="97"/>
    </row>
    <row r="80" spans="1:256" x14ac:dyDescent="0.25">
      <c r="A80" s="147">
        <v>2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96"/>
      <c r="Q80" s="97"/>
    </row>
    <row r="81" spans="2:17" x14ac:dyDescent="0.25"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6"/>
      <c r="Q81" s="97"/>
    </row>
    <row r="82" spans="2:17" x14ac:dyDescent="0.25"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6"/>
      <c r="Q82" s="97"/>
    </row>
    <row r="83" spans="2:17" x14ac:dyDescent="0.25"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6"/>
      <c r="Q83" s="97"/>
    </row>
    <row r="84" spans="2:17" x14ac:dyDescent="0.25"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6"/>
      <c r="Q84" s="97"/>
    </row>
    <row r="85" spans="2:17" x14ac:dyDescent="0.25"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6"/>
      <c r="Q85" s="97"/>
    </row>
    <row r="86" spans="2:17" x14ac:dyDescent="0.25"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6"/>
      <c r="Q86" s="97"/>
    </row>
    <row r="87" spans="2:17" x14ac:dyDescent="0.25"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6"/>
      <c r="Q87" s="97"/>
    </row>
    <row r="88" spans="2:17" x14ac:dyDescent="0.25"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6"/>
      <c r="Q88" s="97"/>
    </row>
    <row r="89" spans="2:17" x14ac:dyDescent="0.25"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6"/>
      <c r="Q89" s="97"/>
    </row>
    <row r="90" spans="2:17" x14ac:dyDescent="0.25"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6"/>
      <c r="Q90" s="97"/>
    </row>
    <row r="91" spans="2:17" x14ac:dyDescent="0.25"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6"/>
      <c r="Q91" s="97"/>
    </row>
  </sheetData>
  <mergeCells count="4">
    <mergeCell ref="A1:O1"/>
    <mergeCell ref="A2:O2"/>
    <mergeCell ref="A3:O3"/>
    <mergeCell ref="A80:O80"/>
  </mergeCells>
  <printOptions horizontalCentered="1" verticalCentered="1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Kiemelt ei. </vt:lpstr>
      <vt:lpstr>Kiadások műk., felhalm. </vt:lpstr>
      <vt:lpstr>Bevételek műk., felhalm. </vt:lpstr>
      <vt:lpstr>Tartalék</vt:lpstr>
      <vt:lpstr>Felhasználási üt.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Rami</cp:lastModifiedBy>
  <cp:lastPrinted>2020-09-28T08:39:37Z</cp:lastPrinted>
  <dcterms:created xsi:type="dcterms:W3CDTF">2020-09-28T06:21:51Z</dcterms:created>
  <dcterms:modified xsi:type="dcterms:W3CDTF">2021-06-28T09:25:22Z</dcterms:modified>
</cp:coreProperties>
</file>