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D4D40888-0CFA-44CC-BE38-7E65F36E9252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Kiemelt előirányzatok" sheetId="1" r:id="rId1"/>
    <sheet name="Kiadási ei. műk., felhalm. " sheetId="2" r:id="rId2"/>
    <sheet name="Bevételek műk., felhalm." sheetId="3" r:id="rId3"/>
    <sheet name="Beruházás, felújítás" sheetId="4" r:id="rId4"/>
    <sheet name="Tartalék" sheetId="5" r:id="rId5"/>
    <sheet name="Szociális" sheetId="6" r:id="rId6"/>
    <sheet name="Munka1" sheetId="9" r:id="rId7"/>
    <sheet name="Helyi adó" sheetId="7" r:id="rId8"/>
    <sheet name="Felhasználási ütemterv" sheetId="8" r:id="rId9"/>
  </sheets>
  <calcPr calcId="181029"/>
</workbook>
</file>

<file path=xl/calcChain.xml><?xml version="1.0" encoding="utf-8"?>
<calcChain xmlns="http://schemas.openxmlformats.org/spreadsheetml/2006/main">
  <c r="F53" i="2" l="1"/>
  <c r="F49" i="2"/>
  <c r="F46" i="2"/>
  <c r="F43" i="2"/>
  <c r="F50" i="2" s="1"/>
  <c r="F37" i="2"/>
  <c r="F32" i="2"/>
  <c r="F29" i="2"/>
  <c r="F26" i="2"/>
  <c r="F20" i="2"/>
  <c r="F17" i="2"/>
  <c r="F12" i="2"/>
  <c r="F9" i="2"/>
  <c r="F13" i="2" s="1"/>
  <c r="F33" i="3"/>
  <c r="F34" i="3" s="1"/>
  <c r="F28" i="3"/>
  <c r="F20" i="3"/>
  <c r="F15" i="3"/>
  <c r="F13" i="3"/>
  <c r="H80" i="8"/>
  <c r="D80" i="8"/>
  <c r="D81" i="8" s="1"/>
  <c r="D84" i="8" s="1"/>
  <c r="E80" i="8"/>
  <c r="F80" i="8"/>
  <c r="G80" i="8"/>
  <c r="I80" i="8"/>
  <c r="J80" i="8"/>
  <c r="K80" i="8"/>
  <c r="L80" i="8"/>
  <c r="M80" i="8"/>
  <c r="N80" i="8"/>
  <c r="C80" i="8"/>
  <c r="H81" i="8"/>
  <c r="D74" i="8"/>
  <c r="E74" i="8"/>
  <c r="F74" i="8"/>
  <c r="G74" i="8"/>
  <c r="G81" i="8" s="1"/>
  <c r="G84" i="8" s="1"/>
  <c r="H74" i="8"/>
  <c r="I74" i="8"/>
  <c r="J74" i="8"/>
  <c r="K74" i="8"/>
  <c r="L74" i="8"/>
  <c r="M74" i="8"/>
  <c r="N74" i="8"/>
  <c r="N81" i="8" s="1"/>
  <c r="N84" i="8" s="1"/>
  <c r="C74" i="8"/>
  <c r="O74" i="8" s="1"/>
  <c r="O65" i="8"/>
  <c r="O66" i="8"/>
  <c r="O67" i="8"/>
  <c r="O69" i="8"/>
  <c r="O71" i="8"/>
  <c r="O72" i="8"/>
  <c r="O73" i="8"/>
  <c r="O75" i="8"/>
  <c r="O76" i="8"/>
  <c r="O77" i="8"/>
  <c r="O78" i="8"/>
  <c r="O79" i="8"/>
  <c r="O82" i="8"/>
  <c r="O64" i="8"/>
  <c r="D68" i="8"/>
  <c r="E68" i="8"/>
  <c r="F68" i="8"/>
  <c r="G68" i="8"/>
  <c r="H68" i="8"/>
  <c r="I68" i="8"/>
  <c r="J68" i="8"/>
  <c r="K68" i="8"/>
  <c r="L68" i="8"/>
  <c r="M68" i="8"/>
  <c r="N68" i="8"/>
  <c r="C68" i="8"/>
  <c r="D70" i="8"/>
  <c r="E70" i="8"/>
  <c r="F70" i="8"/>
  <c r="G70" i="8"/>
  <c r="H70" i="8"/>
  <c r="I70" i="8"/>
  <c r="J70" i="8"/>
  <c r="K70" i="8"/>
  <c r="L70" i="8"/>
  <c r="L81" i="8" s="1"/>
  <c r="M70" i="8"/>
  <c r="N70" i="8"/>
  <c r="C70" i="8"/>
  <c r="O43" i="8"/>
  <c r="D48" i="8"/>
  <c r="E48" i="8"/>
  <c r="F48" i="8"/>
  <c r="G48" i="8"/>
  <c r="H48" i="8"/>
  <c r="I48" i="8"/>
  <c r="J48" i="8"/>
  <c r="K48" i="8"/>
  <c r="L48" i="8"/>
  <c r="M48" i="8"/>
  <c r="N48" i="8"/>
  <c r="C48" i="8"/>
  <c r="O46" i="8"/>
  <c r="D42" i="8"/>
  <c r="E42" i="8"/>
  <c r="F42" i="8"/>
  <c r="G42" i="8"/>
  <c r="H42" i="8"/>
  <c r="I42" i="8"/>
  <c r="J42" i="8"/>
  <c r="K42" i="8"/>
  <c r="L42" i="8"/>
  <c r="M42" i="8"/>
  <c r="N42" i="8"/>
  <c r="C42" i="8"/>
  <c r="D28" i="8"/>
  <c r="E28" i="8"/>
  <c r="F28" i="8"/>
  <c r="G28" i="8"/>
  <c r="H28" i="8"/>
  <c r="I28" i="8"/>
  <c r="J28" i="8"/>
  <c r="K28" i="8"/>
  <c r="L28" i="8"/>
  <c r="M28" i="8"/>
  <c r="N28" i="8"/>
  <c r="C28" i="8"/>
  <c r="O26" i="8"/>
  <c r="O13" i="8"/>
  <c r="O24" i="8"/>
  <c r="O23" i="8"/>
  <c r="D25" i="8"/>
  <c r="E25" i="8"/>
  <c r="F25" i="8"/>
  <c r="G25" i="8"/>
  <c r="H25" i="8"/>
  <c r="I25" i="8"/>
  <c r="J25" i="8"/>
  <c r="K25" i="8"/>
  <c r="L25" i="8"/>
  <c r="M25" i="8"/>
  <c r="N25" i="8"/>
  <c r="C25" i="8"/>
  <c r="D19" i="8"/>
  <c r="E19" i="8"/>
  <c r="F19" i="8"/>
  <c r="G19" i="8"/>
  <c r="H19" i="8"/>
  <c r="I19" i="8"/>
  <c r="J19" i="8"/>
  <c r="K19" i="8"/>
  <c r="L19" i="8"/>
  <c r="M19" i="8"/>
  <c r="N19" i="8"/>
  <c r="C19" i="8"/>
  <c r="O32" i="8"/>
  <c r="O35" i="8"/>
  <c r="O38" i="8"/>
  <c r="O30" i="8"/>
  <c r="O31" i="8" s="1"/>
  <c r="D36" i="8"/>
  <c r="E36" i="8"/>
  <c r="F36" i="8"/>
  <c r="G36" i="8"/>
  <c r="H36" i="8"/>
  <c r="I36" i="8"/>
  <c r="J36" i="8"/>
  <c r="K36" i="8"/>
  <c r="L36" i="8"/>
  <c r="M36" i="8"/>
  <c r="N36" i="8"/>
  <c r="C36" i="8"/>
  <c r="O18" i="8"/>
  <c r="O19" i="8" s="1"/>
  <c r="O15" i="8"/>
  <c r="O16" i="8" s="1"/>
  <c r="O10" i="8"/>
  <c r="O11" i="8" s="1"/>
  <c r="D8" i="8"/>
  <c r="E8" i="8"/>
  <c r="F8" i="8"/>
  <c r="G8" i="8"/>
  <c r="H8" i="8"/>
  <c r="I8" i="8"/>
  <c r="J8" i="8"/>
  <c r="K8" i="8"/>
  <c r="L8" i="8"/>
  <c r="M8" i="8"/>
  <c r="N8" i="8"/>
  <c r="C8" i="8"/>
  <c r="O7" i="8"/>
  <c r="N83" i="8"/>
  <c r="M83" i="8"/>
  <c r="L83" i="8"/>
  <c r="K83" i="8"/>
  <c r="J83" i="8"/>
  <c r="I83" i="8"/>
  <c r="H83" i="8"/>
  <c r="G83" i="8"/>
  <c r="F83" i="8"/>
  <c r="E83" i="8"/>
  <c r="D83" i="8"/>
  <c r="C83" i="8"/>
  <c r="O83" i="8" s="1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N45" i="8"/>
  <c r="M45" i="8"/>
  <c r="L45" i="8"/>
  <c r="K45" i="8"/>
  <c r="J45" i="8"/>
  <c r="I45" i="8"/>
  <c r="H45" i="8"/>
  <c r="G45" i="8"/>
  <c r="F45" i="8"/>
  <c r="E45" i="8"/>
  <c r="D45" i="8"/>
  <c r="C44" i="8"/>
  <c r="N31" i="8"/>
  <c r="M31" i="8"/>
  <c r="L31" i="8"/>
  <c r="K31" i="8"/>
  <c r="J31" i="8"/>
  <c r="I31" i="8"/>
  <c r="H31" i="8"/>
  <c r="G31" i="8"/>
  <c r="F31" i="8"/>
  <c r="E31" i="8"/>
  <c r="D31" i="8"/>
  <c r="C31" i="8"/>
  <c r="N16" i="8"/>
  <c r="M16" i="8"/>
  <c r="L16" i="8"/>
  <c r="K16" i="8"/>
  <c r="J16" i="8"/>
  <c r="I16" i="8"/>
  <c r="H16" i="8"/>
  <c r="G16" i="8"/>
  <c r="F16" i="8"/>
  <c r="E16" i="8"/>
  <c r="D16" i="8"/>
  <c r="C16" i="8"/>
  <c r="N11" i="8"/>
  <c r="M11" i="8"/>
  <c r="L11" i="8"/>
  <c r="K11" i="8"/>
  <c r="J11" i="8"/>
  <c r="J12" i="8" s="1"/>
  <c r="I11" i="8"/>
  <c r="H11" i="8"/>
  <c r="G11" i="8"/>
  <c r="F11" i="8"/>
  <c r="F12" i="8" s="1"/>
  <c r="E11" i="8"/>
  <c r="D11" i="8"/>
  <c r="C11" i="8"/>
  <c r="O5" i="8"/>
  <c r="O8" i="8" s="1"/>
  <c r="D11" i="6"/>
  <c r="D17" i="7"/>
  <c r="C17" i="7"/>
  <c r="D13" i="7"/>
  <c r="C13" i="7"/>
  <c r="C11" i="6"/>
  <c r="D30" i="4"/>
  <c r="D16" i="4"/>
  <c r="D9" i="4"/>
  <c r="D21" i="4" s="1"/>
  <c r="C16" i="4"/>
  <c r="C11" i="4"/>
  <c r="C21" i="4" s="1"/>
  <c r="D11" i="4"/>
  <c r="O68" i="8" l="1"/>
  <c r="L84" i="8"/>
  <c r="O70" i="8"/>
  <c r="H84" i="8"/>
  <c r="K81" i="8"/>
  <c r="K84" i="8" s="1"/>
  <c r="F81" i="8"/>
  <c r="F84" i="8" s="1"/>
  <c r="F30" i="2"/>
  <c r="K12" i="8"/>
  <c r="F35" i="3"/>
  <c r="G12" i="8"/>
  <c r="N12" i="8"/>
  <c r="G49" i="8"/>
  <c r="M81" i="8"/>
  <c r="M84" i="8" s="1"/>
  <c r="I81" i="8"/>
  <c r="I84" i="8" s="1"/>
  <c r="E81" i="8"/>
  <c r="E84" i="8" s="1"/>
  <c r="H49" i="8"/>
  <c r="J81" i="8"/>
  <c r="J84" i="8" s="1"/>
  <c r="C81" i="8"/>
  <c r="L12" i="8"/>
  <c r="M49" i="8"/>
  <c r="F38" i="2"/>
  <c r="F29" i="3"/>
  <c r="O80" i="8"/>
  <c r="C84" i="8"/>
  <c r="F49" i="8"/>
  <c r="O36" i="8"/>
  <c r="O28" i="8"/>
  <c r="O42" i="8"/>
  <c r="L49" i="8"/>
  <c r="D49" i="8"/>
  <c r="N49" i="8"/>
  <c r="O48" i="8"/>
  <c r="K49" i="8"/>
  <c r="I49" i="8"/>
  <c r="E49" i="8"/>
  <c r="C45" i="8"/>
  <c r="C49" i="8" s="1"/>
  <c r="O44" i="8"/>
  <c r="O45" i="8" s="1"/>
  <c r="C12" i="8"/>
  <c r="J49" i="8"/>
  <c r="O25" i="8"/>
  <c r="O29" i="8" s="1"/>
  <c r="G29" i="8"/>
  <c r="G37" i="8" s="1"/>
  <c r="K29" i="8"/>
  <c r="F29" i="8"/>
  <c r="F37" i="8" s="1"/>
  <c r="J29" i="8"/>
  <c r="J37" i="8" s="1"/>
  <c r="N29" i="8"/>
  <c r="N37" i="8" s="1"/>
  <c r="N50" i="8" s="1"/>
  <c r="E29" i="8"/>
  <c r="I29" i="8"/>
  <c r="M29" i="8"/>
  <c r="D29" i="8"/>
  <c r="H29" i="8"/>
  <c r="L29" i="8"/>
  <c r="L37" i="8" s="1"/>
  <c r="N53" i="8"/>
  <c r="C29" i="8"/>
  <c r="O12" i="8"/>
  <c r="I12" i="8"/>
  <c r="M12" i="8"/>
  <c r="D12" i="8"/>
  <c r="H12" i="8"/>
  <c r="E12" i="8"/>
  <c r="K37" i="8" l="1"/>
  <c r="O81" i="8"/>
  <c r="O84" i="8"/>
  <c r="F55" i="2"/>
  <c r="F51" i="2"/>
  <c r="I37" i="8"/>
  <c r="I50" i="8" s="1"/>
  <c r="I53" i="8" s="1"/>
  <c r="O49" i="8"/>
  <c r="M37" i="8"/>
  <c r="M50" i="8" s="1"/>
  <c r="M53" i="8" s="1"/>
  <c r="K50" i="8"/>
  <c r="K53" i="8" s="1"/>
  <c r="F50" i="8"/>
  <c r="F53" i="8" s="1"/>
  <c r="J50" i="8"/>
  <c r="J53" i="8" s="1"/>
  <c r="C37" i="8"/>
  <c r="C50" i="8" s="1"/>
  <c r="E37" i="8"/>
  <c r="E50" i="8" s="1"/>
  <c r="E53" i="8" s="1"/>
  <c r="L50" i="8"/>
  <c r="L53" i="8" s="1"/>
  <c r="G50" i="8"/>
  <c r="G53" i="8" s="1"/>
  <c r="D37" i="8"/>
  <c r="H37" i="8"/>
  <c r="E34" i="3"/>
  <c r="E33" i="3"/>
  <c r="E28" i="3"/>
  <c r="E20" i="3"/>
  <c r="E15" i="3"/>
  <c r="E13" i="3"/>
  <c r="D13" i="3"/>
  <c r="C13" i="3"/>
  <c r="D33" i="3"/>
  <c r="D34" i="3" s="1"/>
  <c r="C33" i="3"/>
  <c r="C34" i="3" s="1"/>
  <c r="D28" i="3"/>
  <c r="C28" i="3"/>
  <c r="D20" i="3"/>
  <c r="C20" i="3"/>
  <c r="C9" i="2"/>
  <c r="C13" i="2" s="1"/>
  <c r="C38" i="2" s="1"/>
  <c r="C51" i="2" s="1"/>
  <c r="C55" i="2" s="1"/>
  <c r="D9" i="2"/>
  <c r="E9" i="2"/>
  <c r="E13" i="2" s="1"/>
  <c r="C12" i="2"/>
  <c r="D12" i="2"/>
  <c r="D13" i="2" s="1"/>
  <c r="E12" i="2"/>
  <c r="C17" i="2"/>
  <c r="D17" i="2"/>
  <c r="E17" i="2"/>
  <c r="C20" i="2"/>
  <c r="D20" i="2"/>
  <c r="D30" i="2" s="1"/>
  <c r="E20" i="2"/>
  <c r="C26" i="2"/>
  <c r="D26" i="2"/>
  <c r="E26" i="2"/>
  <c r="C29" i="2"/>
  <c r="D29" i="2"/>
  <c r="E29" i="2"/>
  <c r="C30" i="2"/>
  <c r="C32" i="2"/>
  <c r="D32" i="2"/>
  <c r="E32" i="2"/>
  <c r="C37" i="2"/>
  <c r="D37" i="2"/>
  <c r="E37" i="2"/>
  <c r="C43" i="2"/>
  <c r="D43" i="2"/>
  <c r="E43" i="2"/>
  <c r="C46" i="2"/>
  <c r="C50" i="2" s="1"/>
  <c r="D46" i="2"/>
  <c r="E46" i="2"/>
  <c r="C49" i="2"/>
  <c r="D49" i="2"/>
  <c r="D50" i="2" s="1"/>
  <c r="E49" i="2"/>
  <c r="E50" i="2"/>
  <c r="C53" i="2"/>
  <c r="C54" i="2" s="1"/>
  <c r="D53" i="2"/>
  <c r="E53" i="2"/>
  <c r="D54" i="2"/>
  <c r="D26" i="1"/>
  <c r="D28" i="1" s="1"/>
  <c r="D19" i="1"/>
  <c r="D21" i="1" s="1"/>
  <c r="C28" i="1"/>
  <c r="C26" i="1"/>
  <c r="B26" i="1"/>
  <c r="B28" i="1" s="1"/>
  <c r="C19" i="1"/>
  <c r="C21" i="1" s="1"/>
  <c r="B19" i="1"/>
  <c r="B21" i="1" s="1"/>
  <c r="D38" i="2" l="1"/>
  <c r="D51" i="2" s="1"/>
  <c r="D55" i="2" s="1"/>
  <c r="E30" i="2"/>
  <c r="E38" i="2" s="1"/>
  <c r="E29" i="3"/>
  <c r="E35" i="3"/>
  <c r="H50" i="8"/>
  <c r="H53" i="8" s="1"/>
  <c r="D50" i="8"/>
  <c r="D53" i="8" s="1"/>
  <c r="C53" i="8"/>
  <c r="O37" i="8"/>
  <c r="C29" i="3"/>
  <c r="C35" i="3" s="1"/>
  <c r="D29" i="3"/>
  <c r="D35" i="3" s="1"/>
  <c r="E51" i="2" l="1"/>
  <c r="E55" i="2"/>
  <c r="O50" i="8"/>
  <c r="O53" i="8" s="1"/>
</calcChain>
</file>

<file path=xl/sharedStrings.xml><?xml version="1.0" encoding="utf-8"?>
<sst xmlns="http://schemas.openxmlformats.org/spreadsheetml/2006/main" count="474" uniqueCount="268">
  <si>
    <t>Völcsej Község Önkormányzatának  2020. évi költségvetése</t>
  </si>
  <si>
    <t>Az egységes rovatrend szerint a kiemelt kiadási és bevételi jogcímek</t>
  </si>
  <si>
    <t>forint</t>
  </si>
  <si>
    <t>Rovat</t>
  </si>
  <si>
    <t>Eredeti ei</t>
  </si>
  <si>
    <t>Módosított ei. 2020.06.30.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</si>
  <si>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</si>
  <si>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</si>
  <si>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</si>
  <si>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</si>
  <si>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</si>
  <si>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</si>
  <si>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</si>
  <si>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</si>
  <si>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</si>
  <si>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</si>
  <si>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</si>
  <si>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</si>
  <si>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</si>
  <si>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</si>
  <si>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</si>
  <si>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</si>
  <si>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</si>
  <si>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>B2. Felhalmozási célú támogatások bevételei</t>
  </si>
  <si>
    <t>Völcsej Község Önkormányzat  2020. évi költségvetése</t>
  </si>
  <si>
    <t>Rovat megnevezése</t>
  </si>
  <si>
    <t>Rovat-szám</t>
  </si>
  <si>
    <t>Eredeti ei.</t>
  </si>
  <si>
    <t>Kötelező feladatok</t>
  </si>
  <si>
    <t>Önként vállalat feladatok</t>
  </si>
  <si>
    <t>Törvény szerinti illetmények, munkabérek</t>
  </si>
  <si>
    <t>K1101</t>
  </si>
  <si>
    <t>Béren kívüli juttatások</t>
  </si>
  <si>
    <t>K1107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</si>
  <si>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</si>
  <si>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</si>
  <si>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</si>
  <si>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</si>
  <si>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</si>
  <si>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</si>
  <si>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</si>
  <si>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</si>
  <si>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</si>
  <si>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</si>
  <si>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</si>
  <si>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</si>
  <si>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</si>
  <si>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</si>
  <si>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</si>
  <si>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</si>
  <si>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</si>
  <si>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</si>
  <si>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</si>
  <si>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</si>
  <si>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</si>
  <si>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</si>
  <si>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</si>
  <si>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</si>
  <si>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</si>
  <si>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</si>
  <si>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</si>
  <si>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</si>
  <si>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</si>
  <si>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</si>
  <si>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</si>
  <si>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</si>
  <si>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</si>
  <si>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</si>
  <si>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összesen </t>
  </si>
  <si>
    <t>K33</t>
  </si>
  <si>
    <t>Működési áfa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</si>
  <si>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</si>
  <si>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</si>
  <si>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</si>
  <si>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</si>
  <si>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</si>
  <si>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</si>
  <si>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</si>
  <si>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</si>
  <si>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</si>
  <si>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</si>
  <si>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</si>
  <si>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elvonások,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</si>
  <si>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</si>
  <si>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</si>
  <si>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</si>
  <si>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</si>
  <si>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</si>
  <si>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</si>
  <si>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</si>
  <si>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</si>
  <si>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</si>
  <si>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</si>
  <si>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</si>
  <si>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</si>
  <si>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Egyéb tárgyi eszköz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</si>
  <si>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</si>
  <si>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</si>
  <si>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</si>
  <si>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</si>
  <si>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</si>
  <si>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</si>
  <si>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</si>
  <si>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</si>
  <si>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</si>
  <si>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</si>
  <si>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</si>
  <si>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Felhalmozási célú támogatás áh.kívülre - háztartásoknak</t>
  </si>
  <si>
    <t>K89</t>
  </si>
  <si>
    <t>Egyéb felhalmozási célú kiadások</t>
  </si>
  <si>
    <t xml:space="preserve">K8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</si>
  <si>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</si>
  <si>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</si>
  <si>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</si>
  <si>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</si>
  <si>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</si>
  <si>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</si>
  <si>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</si>
  <si>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</si>
  <si>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</si>
  <si>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>Foglalkoztatottak egéb személyi juttatása</t>
  </si>
  <si>
    <t>K1113</t>
  </si>
  <si>
    <t>Immateriális javak beszerzése, létesítése</t>
  </si>
  <si>
    <t>K61</t>
  </si>
  <si>
    <t>Egyéb felhalmozási célú támogatás áh. belülre</t>
  </si>
  <si>
    <t>K84</t>
  </si>
  <si>
    <t xml:space="preserve">Kiadási előirányzatok </t>
  </si>
  <si>
    <t>Rovat-
szám</t>
  </si>
  <si>
    <t xml:space="preserve">Eredeti ei. </t>
  </si>
  <si>
    <t>Önként v. feladatok</t>
  </si>
  <si>
    <t xml:space="preserve">állami (államigazgatási) feladatok 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</si>
  <si>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</si>
  <si>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</si>
  <si>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</si>
  <si>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</si>
  <si>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</si>
  <si>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</si>
  <si>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</si>
  <si>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</si>
  <si>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</si>
  <si>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 xml:space="preserve">Közhatalmi bevételek </t>
  </si>
  <si>
    <t>B3</t>
  </si>
  <si>
    <t>Szolgáltatások ellenértéke</t>
  </si>
  <si>
    <t>B402</t>
  </si>
  <si>
    <t>Közvetített szolgáltatások</t>
  </si>
  <si>
    <t>B403</t>
  </si>
  <si>
    <t>Ellátási díjak</t>
  </si>
  <si>
    <t>B405</t>
  </si>
  <si>
    <t>Kiszámlázott általános forgalmi adó</t>
  </si>
  <si>
    <t>B406</t>
  </si>
  <si>
    <t>Általános forgalmi adó visszatérülése</t>
  </si>
  <si>
    <t>B407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</si>
  <si>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</si>
  <si>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</si>
  <si>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</si>
  <si>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</si>
  <si>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</si>
  <si>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</si>
  <si>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</si>
  <si>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</si>
  <si>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</si>
  <si>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</si>
  <si>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</si>
  <si>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</si>
  <si>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</si>
  <si>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</si>
  <si>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 xml:space="preserve">Bevételi előirányzatok </t>
  </si>
  <si>
    <t>Helyi önkormányzatok működésének támogatása</t>
  </si>
  <si>
    <t>B111</t>
  </si>
  <si>
    <t>B1131</t>
  </si>
  <si>
    <t>Települési önkormányzatok egyes szociális,  gyermekjóléti feldatának támogatása</t>
  </si>
  <si>
    <t>Települési önkormányzatok kulturális feladatainak támogatása</t>
  </si>
  <si>
    <t>B114</t>
  </si>
  <si>
    <t xml:space="preserve">Elszámolásból származó bevételek </t>
  </si>
  <si>
    <t>B116</t>
  </si>
  <si>
    <t xml:space="preserve">Egyéb felhalmozási célú támogatás áh-n belülről </t>
  </si>
  <si>
    <t>B25</t>
  </si>
  <si>
    <t xml:space="preserve">Felhalmozási célú támogatások áh. belülről </t>
  </si>
  <si>
    <t>B2</t>
  </si>
  <si>
    <t>B404</t>
  </si>
  <si>
    <t xml:space="preserve">                                    </t>
  </si>
  <si>
    <t xml:space="preserve">Tulajdonosi bevételek </t>
  </si>
  <si>
    <t xml:space="preserve">3.sz.melléklet a  2/2020.(II.26.) sz. önkormányzati rendelethez </t>
  </si>
  <si>
    <t xml:space="preserve">Beruházások, Felújítások </t>
  </si>
  <si>
    <t>KÖLTSÉGVETÉSI SZERV</t>
  </si>
  <si>
    <t>MINDÖSSZESEN</t>
  </si>
  <si>
    <t xml:space="preserve">Ingatlanok beszerzése, létesítése </t>
  </si>
  <si>
    <t>Soproni Vízmű Zrt. Saját rezsis beruházása szennyvíz-csatorna hálózat</t>
  </si>
  <si>
    <t>Soproni Vízmű Zrt. Saját rezsis beruházás vízközmű hálózat</t>
  </si>
  <si>
    <t>Fő utca 50. Redndezvény szín építése</t>
  </si>
  <si>
    <t>Ravatalozó széfogó építés</t>
  </si>
  <si>
    <t>Egyéb tárgyi eszköz beszerzés, létesítés</t>
  </si>
  <si>
    <t>Husqarna fűnyíró traktor beszerezése falugondnoki szolgálat számára</t>
  </si>
  <si>
    <t>Ford típusú gépkocsi vásárlása falugondnoki szologálat számára</t>
  </si>
  <si>
    <t>Soproni Vízmű Zrt. Saját rezsis beruházása szvcs., vízközmű hálózat számára egyéb gép beszerzése</t>
  </si>
  <si>
    <t>Fő u.38-44., 79-99. házszámok előtti  járda felújítás</t>
  </si>
  <si>
    <t>Járdafelújítás anyagköltsége MVH pályázata szerint</t>
  </si>
  <si>
    <t>Járdafelújítás munkadíja</t>
  </si>
  <si>
    <t>Temetőkerítés északi oldal felújítása</t>
  </si>
  <si>
    <t xml:space="preserve">Szvcs saját rezsis felújítás </t>
  </si>
  <si>
    <t>Soproni Vízmű Zrt. Saját rezsis beruházása</t>
  </si>
  <si>
    <t>Módosított ei. 2020.11.30.</t>
  </si>
  <si>
    <t>TOP-2.1.3-16-GMI-2019-00005 kódsz. Települési környezetvéd.infrastruktúra-fejlesztések (ároklefedés, csapadékvíz elvezetés</t>
  </si>
  <si>
    <t xml:space="preserve">MFP-BJA/2020 Önkorm. Járdaépítés/felújítás anyagtámogatás Völcsej, Fő utca 216/1 hrsz. </t>
  </si>
  <si>
    <t>Általános- és céltartalékok (forint)</t>
  </si>
  <si>
    <t>Eredeti előirányzat</t>
  </si>
  <si>
    <t>Általános tartalékok</t>
  </si>
  <si>
    <t>Céltartalékok-</t>
  </si>
  <si>
    <t>Völcsej Község Önkormányzat 2020. évi költségvetése</t>
  </si>
  <si>
    <t>Lakosságnak juttatott támogatások, szociális, rászorultsági jellegű ellátások (forint)</t>
  </si>
  <si>
    <t>Megnevezés</t>
  </si>
  <si>
    <t>önkormányzat által saját hatáskörben (nem szociális és gyermekvédelmi előírások alapján) adott pénzügyi ellátás</t>
  </si>
  <si>
    <t>K488</t>
  </si>
  <si>
    <t>Működési célú támogatások államháztartáson belülre - központi költségvetési szervnek</t>
  </si>
  <si>
    <t xml:space="preserve">Egyéb felhalmozási célú támogatások államháztartáson kívülre - háztartásoknak </t>
  </si>
  <si>
    <t>Helyi adó és egyéb közhatalmi bevételek (forint)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</si>
  <si>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</si>
  <si>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</si>
  <si>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</si>
  <si>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</si>
  <si>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 xml:space="preserve">Termékek és szolgáltatások adói </t>
  </si>
  <si>
    <t>B35</t>
  </si>
  <si>
    <t xml:space="preserve"> Völcsej Község Önkormányzata 2020. évi költségvetése</t>
  </si>
  <si>
    <t>Előirányzat felhasználási terv (forint)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</si>
  <si>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</si>
  <si>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</si>
  <si>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</si>
  <si>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</si>
  <si>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</si>
  <si>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</si>
  <si>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</si>
  <si>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</si>
  <si>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</si>
  <si>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</si>
  <si>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</si>
  <si>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</si>
  <si>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</si>
  <si>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Szakmai anyag</t>
  </si>
  <si>
    <t xml:space="preserve">Egyéb üzemelétetési anyagok </t>
  </si>
  <si>
    <t xml:space="preserve">Szolgáltatási kiadások </t>
  </si>
  <si>
    <t>Működési célú előzetesen felszámított általános forgalmi adó</t>
  </si>
  <si>
    <t>Egyéb dologi kiadás</t>
  </si>
  <si>
    <t>Elvonások és befizetések</t>
  </si>
  <si>
    <t>Rovat
száma</t>
  </si>
  <si>
    <t>Helyi önkormányzatok működésének általános támogatása</t>
  </si>
  <si>
    <t>Települési önkormányzatok szociális és gyermekjóléti  feladatainak támogatása</t>
  </si>
  <si>
    <t>B113</t>
  </si>
  <si>
    <t>Elszámolásból származó bevételek</t>
  </si>
  <si>
    <t xml:space="preserve">Önkormányzatok működési támogatásai </t>
  </si>
  <si>
    <t>Közvetített szolgáltatás</t>
  </si>
  <si>
    <t>Előző évi kv.maradvány igénybevétele</t>
  </si>
  <si>
    <t>Finanszírozási bevételek</t>
  </si>
  <si>
    <t>Foglalkoztatottak egyéb személyi juttatása</t>
  </si>
  <si>
    <t>Egyéb felhalmozási c. támogatás áh. Belülre</t>
  </si>
  <si>
    <t>Egyéb felhalmozás c. támogatások áh. kívülre</t>
  </si>
  <si>
    <t xml:space="preserve">Egyéb felhalmozási célú kiadások </t>
  </si>
  <si>
    <t xml:space="preserve">K8  </t>
  </si>
  <si>
    <t>Egyéb felhalmozási célú támogatás áh-on belülről</t>
  </si>
  <si>
    <t xml:space="preserve">Felhalmozási célú támogatás áh. belülről </t>
  </si>
  <si>
    <t>Tulajdonosi bevételek</t>
  </si>
  <si>
    <t>9. melléklet a  9/2020.(XII.21.) önkormányzati rendelethez</t>
  </si>
  <si>
    <t>8. melléklet a  9 /2020.(XII. 21.) önkormányzati rendelethez</t>
  </si>
  <si>
    <t>6. melléklet a   9/2020.(XII. 21.) önkormányzati rendelethez</t>
  </si>
  <si>
    <t xml:space="preserve">5. melléklet a 9/2020.(XII.21.)    önkormányzati rendelethez </t>
  </si>
  <si>
    <t xml:space="preserve">4.melléklet a  9/2020.(XII.21.)  önkormányzati rendelethez </t>
  </si>
  <si>
    <t xml:space="preserve">2.2. melléklet a 9/2020.(XII.21.)  önkormányzati rendelethez </t>
  </si>
  <si>
    <t xml:space="preserve">2.1. melléklet a 79/2020.(XII.21 .)  önkormányzati rendelethez </t>
  </si>
  <si>
    <t xml:space="preserve">1.  melléklet a    9/ 2020.(XII.21.)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</si>
</sst>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[$-40E]yyyy/\ mmmm;@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i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3" borderId="0" applyNumberFormat="0" applyBorder="0" applyAlignment="0" applyProtection="0"/>
  </cellStyleXfs>
  <cellXfs count="2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8" fillId="0" borderId="0" xfId="0" applyFont="1"/>
    <xf numFmtId="3" fontId="1" fillId="0" borderId="0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/>
    <xf numFmtId="0" fontId="10" fillId="0" borderId="0" xfId="0" applyFont="1"/>
    <xf numFmtId="0" fontId="5" fillId="0" borderId="0" xfId="0" applyFont="1"/>
    <xf numFmtId="3" fontId="9" fillId="0" borderId="1" xfId="0" applyNumberFormat="1" applyFont="1" applyBorder="1"/>
    <xf numFmtId="0" fontId="11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4" fillId="2" borderId="1" xfId="0" applyFont="1" applyFill="1" applyBorder="1"/>
    <xf numFmtId="3" fontId="15" fillId="0" borderId="1" xfId="0" applyNumberFormat="1" applyFont="1" applyBorder="1"/>
    <xf numFmtId="165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3" fontId="16" fillId="0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8" fillId="2" borderId="1" xfId="0" applyFont="1" applyFill="1" applyBorder="1"/>
    <xf numFmtId="0" fontId="8" fillId="2" borderId="1" xfId="0" applyFont="1" applyFill="1" applyBorder="1"/>
    <xf numFmtId="0" fontId="10" fillId="0" borderId="1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left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/>
    <xf numFmtId="3" fontId="6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17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/>
    <xf numFmtId="3" fontId="8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1" fillId="2" borderId="0" xfId="0" applyFont="1" applyFill="1"/>
    <xf numFmtId="0" fontId="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/>
    <xf numFmtId="0" fontId="1" fillId="2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0" fontId="10" fillId="2" borderId="1" xfId="0" applyFont="1" applyFill="1" applyBorder="1"/>
    <xf numFmtId="0" fontId="10" fillId="2" borderId="0" xfId="0" applyFont="1" applyFill="1"/>
    <xf numFmtId="0" fontId="21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/>
    <xf numFmtId="0" fontId="19" fillId="2" borderId="0" xfId="1" applyFill="1"/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0" fontId="7" fillId="0" borderId="0" xfId="0" applyFont="1"/>
    <xf numFmtId="0" fontId="1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27" fillId="0" borderId="0" xfId="0" applyFont="1"/>
    <xf numFmtId="0" fontId="3" fillId="0" borderId="0" xfId="0" applyFont="1"/>
    <xf numFmtId="3" fontId="3" fillId="0" borderId="0" xfId="0" applyNumberFormat="1" applyFont="1"/>
    <xf numFmtId="0" fontId="6" fillId="0" borderId="1" xfId="0" applyFont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3" fontId="22" fillId="0" borderId="1" xfId="0" applyNumberFormat="1" applyFont="1" applyBorder="1"/>
    <xf numFmtId="0" fontId="22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29" fillId="0" borderId="1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center"/>
    </xf>
    <xf numFmtId="3" fontId="7" fillId="0" borderId="0" xfId="0" applyNumberFormat="1" applyFont="1"/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vertical="center"/>
    </xf>
    <xf numFmtId="0" fontId="31" fillId="0" borderId="0" xfId="0" applyFont="1"/>
    <xf numFmtId="0" fontId="32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33" fillId="2" borderId="1" xfId="0" applyFont="1" applyFill="1" applyBorder="1"/>
    <xf numFmtId="164" fontId="33" fillId="2" borderId="1" xfId="0" applyNumberFormat="1" applyFont="1" applyFill="1" applyBorder="1" applyAlignment="1">
      <alignment vertical="center"/>
    </xf>
    <xf numFmtId="3" fontId="33" fillId="2" borderId="1" xfId="0" applyNumberFormat="1" applyFont="1" applyFill="1" applyBorder="1"/>
    <xf numFmtId="0" fontId="34" fillId="2" borderId="0" xfId="0" applyFont="1" applyFill="1"/>
    <xf numFmtId="165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2" borderId="0" xfId="0" applyFont="1" applyFill="1"/>
    <xf numFmtId="0" fontId="2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/>
    <xf numFmtId="0" fontId="6" fillId="2" borderId="0" xfId="0" applyFont="1" applyFill="1" applyBorder="1"/>
    <xf numFmtId="3" fontId="6" fillId="2" borderId="0" xfId="0" applyNumberFormat="1" applyFont="1" applyFill="1" applyBorder="1"/>
    <xf numFmtId="3" fontId="6" fillId="0" borderId="0" xfId="0" applyNumberFormat="1" applyFont="1" applyBorder="1"/>
    <xf numFmtId="0" fontId="7" fillId="2" borderId="1" xfId="0" applyFont="1" applyFill="1" applyBorder="1"/>
    <xf numFmtId="3" fontId="33" fillId="0" borderId="0" xfId="0" applyNumberFormat="1" applyFont="1"/>
    <xf numFmtId="3" fontId="34" fillId="0" borderId="0" xfId="0" applyNumberFormat="1" applyFont="1"/>
    <xf numFmtId="0" fontId="34" fillId="0" borderId="0" xfId="0" applyFont="1"/>
    <xf numFmtId="3" fontId="15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164" fontId="7" fillId="2" borderId="1" xfId="0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3" fontId="33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2" fontId="1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2">
    <cellStyle name="Jó" xfId="1" builtinId="26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8"/>
  <sheetViews>
    <sheetView workbookViewId="0">
      <selection activeCell="K19" sqref="K19"/>
    </sheetView>
  </sheetViews>
  <sheetFormatPr defaultColWidth="75" defaultRowHeight="15" x14ac:dyDescent="0.25"/>
  <cols>
    <col min="1" max="1" width="56.42578125" style="2" customWidth="1"/>
    <col min="2" max="2" width="11.7109375" style="3" customWidth="1"/>
    <col min="3" max="3" width="14.42578125" style="2" customWidth="1"/>
    <col min="4" max="4" width="15" style="2" customWidth="1"/>
    <col min="5" max="255" width="9.140625" style="2" customWidth="1"/>
    <col min="256" max="256" width="75" style="2"/>
    <col min="257" max="257" width="62.140625" style="2" customWidth="1"/>
    <col min="258" max="258" width="14.85546875" style="2" customWidth="1"/>
    <col min="259" max="259" width="14.42578125" style="2" customWidth="1"/>
    <col min="260" max="511" width="9.140625" style="2" customWidth="1"/>
    <col min="512" max="512" width="75" style="2"/>
    <col min="513" max="513" width="62.140625" style="2" customWidth="1"/>
    <col min="514" max="514" width="14.85546875" style="2" customWidth="1"/>
    <col min="515" max="515" width="14.42578125" style="2" customWidth="1"/>
    <col min="516" max="767" width="9.140625" style="2" customWidth="1"/>
    <col min="768" max="768" width="75" style="2"/>
    <col min="769" max="769" width="62.140625" style="2" customWidth="1"/>
    <col min="770" max="770" width="14.85546875" style="2" customWidth="1"/>
    <col min="771" max="771" width="14.42578125" style="2" customWidth="1"/>
    <col min="772" max="1023" width="9.140625" style="2" customWidth="1"/>
    <col min="1024" max="1024" width="75" style="2"/>
    <col min="1025" max="1025" width="62.140625" style="2" customWidth="1"/>
    <col min="1026" max="1026" width="14.85546875" style="2" customWidth="1"/>
    <col min="1027" max="1027" width="14.42578125" style="2" customWidth="1"/>
    <col min="1028" max="1279" width="9.140625" style="2" customWidth="1"/>
    <col min="1280" max="1280" width="75" style="2"/>
    <col min="1281" max="1281" width="62.140625" style="2" customWidth="1"/>
    <col min="1282" max="1282" width="14.85546875" style="2" customWidth="1"/>
    <col min="1283" max="1283" width="14.42578125" style="2" customWidth="1"/>
    <col min="1284" max="1535" width="9.140625" style="2" customWidth="1"/>
    <col min="1536" max="1536" width="75" style="2"/>
    <col min="1537" max="1537" width="62.140625" style="2" customWidth="1"/>
    <col min="1538" max="1538" width="14.85546875" style="2" customWidth="1"/>
    <col min="1539" max="1539" width="14.42578125" style="2" customWidth="1"/>
    <col min="1540" max="1791" width="9.140625" style="2" customWidth="1"/>
    <col min="1792" max="1792" width="75" style="2"/>
    <col min="1793" max="1793" width="62.140625" style="2" customWidth="1"/>
    <col min="1794" max="1794" width="14.85546875" style="2" customWidth="1"/>
    <col min="1795" max="1795" width="14.42578125" style="2" customWidth="1"/>
    <col min="1796" max="2047" width="9.140625" style="2" customWidth="1"/>
    <col min="2048" max="2048" width="75" style="2"/>
    <col min="2049" max="2049" width="62.140625" style="2" customWidth="1"/>
    <col min="2050" max="2050" width="14.85546875" style="2" customWidth="1"/>
    <col min="2051" max="2051" width="14.42578125" style="2" customWidth="1"/>
    <col min="2052" max="2303" width="9.140625" style="2" customWidth="1"/>
    <col min="2304" max="2304" width="75" style="2"/>
    <col min="2305" max="2305" width="62.140625" style="2" customWidth="1"/>
    <col min="2306" max="2306" width="14.85546875" style="2" customWidth="1"/>
    <col min="2307" max="2307" width="14.42578125" style="2" customWidth="1"/>
    <col min="2308" max="2559" width="9.140625" style="2" customWidth="1"/>
    <col min="2560" max="2560" width="75" style="2"/>
    <col min="2561" max="2561" width="62.140625" style="2" customWidth="1"/>
    <col min="2562" max="2562" width="14.85546875" style="2" customWidth="1"/>
    <col min="2563" max="2563" width="14.42578125" style="2" customWidth="1"/>
    <col min="2564" max="2815" width="9.140625" style="2" customWidth="1"/>
    <col min="2816" max="2816" width="75" style="2"/>
    <col min="2817" max="2817" width="62.140625" style="2" customWidth="1"/>
    <col min="2818" max="2818" width="14.85546875" style="2" customWidth="1"/>
    <col min="2819" max="2819" width="14.42578125" style="2" customWidth="1"/>
    <col min="2820" max="3071" width="9.140625" style="2" customWidth="1"/>
    <col min="3072" max="3072" width="75" style="2"/>
    <col min="3073" max="3073" width="62.140625" style="2" customWidth="1"/>
    <col min="3074" max="3074" width="14.85546875" style="2" customWidth="1"/>
    <col min="3075" max="3075" width="14.42578125" style="2" customWidth="1"/>
    <col min="3076" max="3327" width="9.140625" style="2" customWidth="1"/>
    <col min="3328" max="3328" width="75" style="2"/>
    <col min="3329" max="3329" width="62.140625" style="2" customWidth="1"/>
    <col min="3330" max="3330" width="14.85546875" style="2" customWidth="1"/>
    <col min="3331" max="3331" width="14.42578125" style="2" customWidth="1"/>
    <col min="3332" max="3583" width="9.140625" style="2" customWidth="1"/>
    <col min="3584" max="3584" width="75" style="2"/>
    <col min="3585" max="3585" width="62.140625" style="2" customWidth="1"/>
    <col min="3586" max="3586" width="14.85546875" style="2" customWidth="1"/>
    <col min="3587" max="3587" width="14.42578125" style="2" customWidth="1"/>
    <col min="3588" max="3839" width="9.140625" style="2" customWidth="1"/>
    <col min="3840" max="3840" width="75" style="2"/>
    <col min="3841" max="3841" width="62.140625" style="2" customWidth="1"/>
    <col min="3842" max="3842" width="14.85546875" style="2" customWidth="1"/>
    <col min="3843" max="3843" width="14.42578125" style="2" customWidth="1"/>
    <col min="3844" max="4095" width="9.140625" style="2" customWidth="1"/>
    <col min="4096" max="4096" width="75" style="2"/>
    <col min="4097" max="4097" width="62.140625" style="2" customWidth="1"/>
    <col min="4098" max="4098" width="14.85546875" style="2" customWidth="1"/>
    <col min="4099" max="4099" width="14.42578125" style="2" customWidth="1"/>
    <col min="4100" max="4351" width="9.140625" style="2" customWidth="1"/>
    <col min="4352" max="4352" width="75" style="2"/>
    <col min="4353" max="4353" width="62.140625" style="2" customWidth="1"/>
    <col min="4354" max="4354" width="14.85546875" style="2" customWidth="1"/>
    <col min="4355" max="4355" width="14.42578125" style="2" customWidth="1"/>
    <col min="4356" max="4607" width="9.140625" style="2" customWidth="1"/>
    <col min="4608" max="4608" width="75" style="2"/>
    <col min="4609" max="4609" width="62.140625" style="2" customWidth="1"/>
    <col min="4610" max="4610" width="14.85546875" style="2" customWidth="1"/>
    <col min="4611" max="4611" width="14.42578125" style="2" customWidth="1"/>
    <col min="4612" max="4863" width="9.140625" style="2" customWidth="1"/>
    <col min="4864" max="4864" width="75" style="2"/>
    <col min="4865" max="4865" width="62.140625" style="2" customWidth="1"/>
    <col min="4866" max="4866" width="14.85546875" style="2" customWidth="1"/>
    <col min="4867" max="4867" width="14.42578125" style="2" customWidth="1"/>
    <col min="4868" max="5119" width="9.140625" style="2" customWidth="1"/>
    <col min="5120" max="5120" width="75" style="2"/>
    <col min="5121" max="5121" width="62.140625" style="2" customWidth="1"/>
    <col min="5122" max="5122" width="14.85546875" style="2" customWidth="1"/>
    <col min="5123" max="5123" width="14.42578125" style="2" customWidth="1"/>
    <col min="5124" max="5375" width="9.140625" style="2" customWidth="1"/>
    <col min="5376" max="5376" width="75" style="2"/>
    <col min="5377" max="5377" width="62.140625" style="2" customWidth="1"/>
    <col min="5378" max="5378" width="14.85546875" style="2" customWidth="1"/>
    <col min="5379" max="5379" width="14.42578125" style="2" customWidth="1"/>
    <col min="5380" max="5631" width="9.140625" style="2" customWidth="1"/>
    <col min="5632" max="5632" width="75" style="2"/>
    <col min="5633" max="5633" width="62.140625" style="2" customWidth="1"/>
    <col min="5634" max="5634" width="14.85546875" style="2" customWidth="1"/>
    <col min="5635" max="5635" width="14.42578125" style="2" customWidth="1"/>
    <col min="5636" max="5887" width="9.140625" style="2" customWidth="1"/>
    <col min="5888" max="5888" width="75" style="2"/>
    <col min="5889" max="5889" width="62.140625" style="2" customWidth="1"/>
    <col min="5890" max="5890" width="14.85546875" style="2" customWidth="1"/>
    <col min="5891" max="5891" width="14.42578125" style="2" customWidth="1"/>
    <col min="5892" max="6143" width="9.140625" style="2" customWidth="1"/>
    <col min="6144" max="6144" width="75" style="2"/>
    <col min="6145" max="6145" width="62.140625" style="2" customWidth="1"/>
    <col min="6146" max="6146" width="14.85546875" style="2" customWidth="1"/>
    <col min="6147" max="6147" width="14.42578125" style="2" customWidth="1"/>
    <col min="6148" max="6399" width="9.140625" style="2" customWidth="1"/>
    <col min="6400" max="6400" width="75" style="2"/>
    <col min="6401" max="6401" width="62.140625" style="2" customWidth="1"/>
    <col min="6402" max="6402" width="14.85546875" style="2" customWidth="1"/>
    <col min="6403" max="6403" width="14.42578125" style="2" customWidth="1"/>
    <col min="6404" max="6655" width="9.140625" style="2" customWidth="1"/>
    <col min="6656" max="6656" width="75" style="2"/>
    <col min="6657" max="6657" width="62.140625" style="2" customWidth="1"/>
    <col min="6658" max="6658" width="14.85546875" style="2" customWidth="1"/>
    <col min="6659" max="6659" width="14.42578125" style="2" customWidth="1"/>
    <col min="6660" max="6911" width="9.140625" style="2" customWidth="1"/>
    <col min="6912" max="6912" width="75" style="2"/>
    <col min="6913" max="6913" width="62.140625" style="2" customWidth="1"/>
    <col min="6914" max="6914" width="14.85546875" style="2" customWidth="1"/>
    <col min="6915" max="6915" width="14.42578125" style="2" customWidth="1"/>
    <col min="6916" max="7167" width="9.140625" style="2" customWidth="1"/>
    <col min="7168" max="7168" width="75" style="2"/>
    <col min="7169" max="7169" width="62.140625" style="2" customWidth="1"/>
    <col min="7170" max="7170" width="14.85546875" style="2" customWidth="1"/>
    <col min="7171" max="7171" width="14.42578125" style="2" customWidth="1"/>
    <col min="7172" max="7423" width="9.140625" style="2" customWidth="1"/>
    <col min="7424" max="7424" width="75" style="2"/>
    <col min="7425" max="7425" width="62.140625" style="2" customWidth="1"/>
    <col min="7426" max="7426" width="14.85546875" style="2" customWidth="1"/>
    <col min="7427" max="7427" width="14.42578125" style="2" customWidth="1"/>
    <col min="7428" max="7679" width="9.140625" style="2" customWidth="1"/>
    <col min="7680" max="7680" width="75" style="2"/>
    <col min="7681" max="7681" width="62.140625" style="2" customWidth="1"/>
    <col min="7682" max="7682" width="14.85546875" style="2" customWidth="1"/>
    <col min="7683" max="7683" width="14.42578125" style="2" customWidth="1"/>
    <col min="7684" max="7935" width="9.140625" style="2" customWidth="1"/>
    <col min="7936" max="7936" width="75" style="2"/>
    <col min="7937" max="7937" width="62.140625" style="2" customWidth="1"/>
    <col min="7938" max="7938" width="14.85546875" style="2" customWidth="1"/>
    <col min="7939" max="7939" width="14.42578125" style="2" customWidth="1"/>
    <col min="7940" max="8191" width="9.140625" style="2" customWidth="1"/>
    <col min="8192" max="8192" width="75" style="2"/>
    <col min="8193" max="8193" width="62.140625" style="2" customWidth="1"/>
    <col min="8194" max="8194" width="14.85546875" style="2" customWidth="1"/>
    <col min="8195" max="8195" width="14.42578125" style="2" customWidth="1"/>
    <col min="8196" max="8447" width="9.140625" style="2" customWidth="1"/>
    <col min="8448" max="8448" width="75" style="2"/>
    <col min="8449" max="8449" width="62.140625" style="2" customWidth="1"/>
    <col min="8450" max="8450" width="14.85546875" style="2" customWidth="1"/>
    <col min="8451" max="8451" width="14.42578125" style="2" customWidth="1"/>
    <col min="8452" max="8703" width="9.140625" style="2" customWidth="1"/>
    <col min="8704" max="8704" width="75" style="2"/>
    <col min="8705" max="8705" width="62.140625" style="2" customWidth="1"/>
    <col min="8706" max="8706" width="14.85546875" style="2" customWidth="1"/>
    <col min="8707" max="8707" width="14.42578125" style="2" customWidth="1"/>
    <col min="8708" max="8959" width="9.140625" style="2" customWidth="1"/>
    <col min="8960" max="8960" width="75" style="2"/>
    <col min="8961" max="8961" width="62.140625" style="2" customWidth="1"/>
    <col min="8962" max="8962" width="14.85546875" style="2" customWidth="1"/>
    <col min="8963" max="8963" width="14.42578125" style="2" customWidth="1"/>
    <col min="8964" max="9215" width="9.140625" style="2" customWidth="1"/>
    <col min="9216" max="9216" width="75" style="2"/>
    <col min="9217" max="9217" width="62.140625" style="2" customWidth="1"/>
    <col min="9218" max="9218" width="14.85546875" style="2" customWidth="1"/>
    <col min="9219" max="9219" width="14.42578125" style="2" customWidth="1"/>
    <col min="9220" max="9471" width="9.140625" style="2" customWidth="1"/>
    <col min="9472" max="9472" width="75" style="2"/>
    <col min="9473" max="9473" width="62.140625" style="2" customWidth="1"/>
    <col min="9474" max="9474" width="14.85546875" style="2" customWidth="1"/>
    <col min="9475" max="9475" width="14.42578125" style="2" customWidth="1"/>
    <col min="9476" max="9727" width="9.140625" style="2" customWidth="1"/>
    <col min="9728" max="9728" width="75" style="2"/>
    <col min="9729" max="9729" width="62.140625" style="2" customWidth="1"/>
    <col min="9730" max="9730" width="14.85546875" style="2" customWidth="1"/>
    <col min="9731" max="9731" width="14.42578125" style="2" customWidth="1"/>
    <col min="9732" max="9983" width="9.140625" style="2" customWidth="1"/>
    <col min="9984" max="9984" width="75" style="2"/>
    <col min="9985" max="9985" width="62.140625" style="2" customWidth="1"/>
    <col min="9986" max="9986" width="14.85546875" style="2" customWidth="1"/>
    <col min="9987" max="9987" width="14.42578125" style="2" customWidth="1"/>
    <col min="9988" max="10239" width="9.140625" style="2" customWidth="1"/>
    <col min="10240" max="10240" width="75" style="2"/>
    <col min="10241" max="10241" width="62.140625" style="2" customWidth="1"/>
    <col min="10242" max="10242" width="14.85546875" style="2" customWidth="1"/>
    <col min="10243" max="10243" width="14.42578125" style="2" customWidth="1"/>
    <col min="10244" max="10495" width="9.140625" style="2" customWidth="1"/>
    <col min="10496" max="10496" width="75" style="2"/>
    <col min="10497" max="10497" width="62.140625" style="2" customWidth="1"/>
    <col min="10498" max="10498" width="14.85546875" style="2" customWidth="1"/>
    <col min="10499" max="10499" width="14.42578125" style="2" customWidth="1"/>
    <col min="10500" max="10751" width="9.140625" style="2" customWidth="1"/>
    <col min="10752" max="10752" width="75" style="2"/>
    <col min="10753" max="10753" width="62.140625" style="2" customWidth="1"/>
    <col min="10754" max="10754" width="14.85546875" style="2" customWidth="1"/>
    <col min="10755" max="10755" width="14.42578125" style="2" customWidth="1"/>
    <col min="10756" max="11007" width="9.140625" style="2" customWidth="1"/>
    <col min="11008" max="11008" width="75" style="2"/>
    <col min="11009" max="11009" width="62.140625" style="2" customWidth="1"/>
    <col min="11010" max="11010" width="14.85546875" style="2" customWidth="1"/>
    <col min="11011" max="11011" width="14.42578125" style="2" customWidth="1"/>
    <col min="11012" max="11263" width="9.140625" style="2" customWidth="1"/>
    <col min="11264" max="11264" width="75" style="2"/>
    <col min="11265" max="11265" width="62.140625" style="2" customWidth="1"/>
    <col min="11266" max="11266" width="14.85546875" style="2" customWidth="1"/>
    <col min="11267" max="11267" width="14.42578125" style="2" customWidth="1"/>
    <col min="11268" max="11519" width="9.140625" style="2" customWidth="1"/>
    <col min="11520" max="11520" width="75" style="2"/>
    <col min="11521" max="11521" width="62.140625" style="2" customWidth="1"/>
    <col min="11522" max="11522" width="14.85546875" style="2" customWidth="1"/>
    <col min="11523" max="11523" width="14.42578125" style="2" customWidth="1"/>
    <col min="11524" max="11775" width="9.140625" style="2" customWidth="1"/>
    <col min="11776" max="11776" width="75" style="2"/>
    <col min="11777" max="11777" width="62.140625" style="2" customWidth="1"/>
    <col min="11778" max="11778" width="14.85546875" style="2" customWidth="1"/>
    <col min="11779" max="11779" width="14.42578125" style="2" customWidth="1"/>
    <col min="11780" max="12031" width="9.140625" style="2" customWidth="1"/>
    <col min="12032" max="12032" width="75" style="2"/>
    <col min="12033" max="12033" width="62.140625" style="2" customWidth="1"/>
    <col min="12034" max="12034" width="14.85546875" style="2" customWidth="1"/>
    <col min="12035" max="12035" width="14.42578125" style="2" customWidth="1"/>
    <col min="12036" max="12287" width="9.140625" style="2" customWidth="1"/>
    <col min="12288" max="12288" width="75" style="2"/>
    <col min="12289" max="12289" width="62.140625" style="2" customWidth="1"/>
    <col min="12290" max="12290" width="14.85546875" style="2" customWidth="1"/>
    <col min="12291" max="12291" width="14.42578125" style="2" customWidth="1"/>
    <col min="12292" max="12543" width="9.140625" style="2" customWidth="1"/>
    <col min="12544" max="12544" width="75" style="2"/>
    <col min="12545" max="12545" width="62.140625" style="2" customWidth="1"/>
    <col min="12546" max="12546" width="14.85546875" style="2" customWidth="1"/>
    <col min="12547" max="12547" width="14.42578125" style="2" customWidth="1"/>
    <col min="12548" max="12799" width="9.140625" style="2" customWidth="1"/>
    <col min="12800" max="12800" width="75" style="2"/>
    <col min="12801" max="12801" width="62.140625" style="2" customWidth="1"/>
    <col min="12802" max="12802" width="14.85546875" style="2" customWidth="1"/>
    <col min="12803" max="12803" width="14.42578125" style="2" customWidth="1"/>
    <col min="12804" max="13055" width="9.140625" style="2" customWidth="1"/>
    <col min="13056" max="13056" width="75" style="2"/>
    <col min="13057" max="13057" width="62.140625" style="2" customWidth="1"/>
    <col min="13058" max="13058" width="14.85546875" style="2" customWidth="1"/>
    <col min="13059" max="13059" width="14.42578125" style="2" customWidth="1"/>
    <col min="13060" max="13311" width="9.140625" style="2" customWidth="1"/>
    <col min="13312" max="13312" width="75" style="2"/>
    <col min="13313" max="13313" width="62.140625" style="2" customWidth="1"/>
    <col min="13314" max="13314" width="14.85546875" style="2" customWidth="1"/>
    <col min="13315" max="13315" width="14.42578125" style="2" customWidth="1"/>
    <col min="13316" max="13567" width="9.140625" style="2" customWidth="1"/>
    <col min="13568" max="13568" width="75" style="2"/>
    <col min="13569" max="13569" width="62.140625" style="2" customWidth="1"/>
    <col min="13570" max="13570" width="14.85546875" style="2" customWidth="1"/>
    <col min="13571" max="13571" width="14.42578125" style="2" customWidth="1"/>
    <col min="13572" max="13823" width="9.140625" style="2" customWidth="1"/>
    <col min="13824" max="13824" width="75" style="2"/>
    <col min="13825" max="13825" width="62.140625" style="2" customWidth="1"/>
    <col min="13826" max="13826" width="14.85546875" style="2" customWidth="1"/>
    <col min="13827" max="13827" width="14.42578125" style="2" customWidth="1"/>
    <col min="13828" max="14079" width="9.140625" style="2" customWidth="1"/>
    <col min="14080" max="14080" width="75" style="2"/>
    <col min="14081" max="14081" width="62.140625" style="2" customWidth="1"/>
    <col min="14082" max="14082" width="14.85546875" style="2" customWidth="1"/>
    <col min="14083" max="14083" width="14.42578125" style="2" customWidth="1"/>
    <col min="14084" max="14335" width="9.140625" style="2" customWidth="1"/>
    <col min="14336" max="14336" width="75" style="2"/>
    <col min="14337" max="14337" width="62.140625" style="2" customWidth="1"/>
    <col min="14338" max="14338" width="14.85546875" style="2" customWidth="1"/>
    <col min="14339" max="14339" width="14.42578125" style="2" customWidth="1"/>
    <col min="14340" max="14591" width="9.140625" style="2" customWidth="1"/>
    <col min="14592" max="14592" width="75" style="2"/>
    <col min="14593" max="14593" width="62.140625" style="2" customWidth="1"/>
    <col min="14594" max="14594" width="14.85546875" style="2" customWidth="1"/>
    <col min="14595" max="14595" width="14.42578125" style="2" customWidth="1"/>
    <col min="14596" max="14847" width="9.140625" style="2" customWidth="1"/>
    <col min="14848" max="14848" width="75" style="2"/>
    <col min="14849" max="14849" width="62.140625" style="2" customWidth="1"/>
    <col min="14850" max="14850" width="14.85546875" style="2" customWidth="1"/>
    <col min="14851" max="14851" width="14.42578125" style="2" customWidth="1"/>
    <col min="14852" max="15103" width="9.140625" style="2" customWidth="1"/>
    <col min="15104" max="15104" width="75" style="2"/>
    <col min="15105" max="15105" width="62.140625" style="2" customWidth="1"/>
    <col min="15106" max="15106" width="14.85546875" style="2" customWidth="1"/>
    <col min="15107" max="15107" width="14.42578125" style="2" customWidth="1"/>
    <col min="15108" max="15359" width="9.140625" style="2" customWidth="1"/>
    <col min="15360" max="15360" width="75" style="2"/>
    <col min="15361" max="15361" width="62.140625" style="2" customWidth="1"/>
    <col min="15362" max="15362" width="14.85546875" style="2" customWidth="1"/>
    <col min="15363" max="15363" width="14.42578125" style="2" customWidth="1"/>
    <col min="15364" max="15615" width="9.140625" style="2" customWidth="1"/>
    <col min="15616" max="15616" width="75" style="2"/>
    <col min="15617" max="15617" width="62.140625" style="2" customWidth="1"/>
    <col min="15618" max="15618" width="14.85546875" style="2" customWidth="1"/>
    <col min="15619" max="15619" width="14.42578125" style="2" customWidth="1"/>
    <col min="15620" max="15871" width="9.140625" style="2" customWidth="1"/>
    <col min="15872" max="15872" width="75" style="2"/>
    <col min="15873" max="15873" width="62.140625" style="2" customWidth="1"/>
    <col min="15874" max="15874" width="14.85546875" style="2" customWidth="1"/>
    <col min="15875" max="15875" width="14.42578125" style="2" customWidth="1"/>
    <col min="15876" max="16127" width="9.140625" style="2" customWidth="1"/>
    <col min="16128" max="16128" width="75" style="2"/>
    <col min="16129" max="16129" width="62.140625" style="2" customWidth="1"/>
    <col min="16130" max="16130" width="14.85546875" style="2" customWidth="1"/>
    <col min="16131" max="16131" width="14.42578125" style="2" customWidth="1"/>
    <col min="16132" max="16383" width="9.140625" style="2" customWidth="1"/>
    <col min="16384" max="16384" width="75" style="2"/>
  </cols>
  <sheetData>
    <row r="3" spans="1:13" x14ac:dyDescent="0.25">
      <c r="A3" s="193" t="s">
        <v>267</v>
      </c>
      <c r="B3" s="193"/>
      <c r="C3" s="194"/>
      <c r="D3" s="194"/>
      <c r="M3" s="105"/>
    </row>
    <row r="4" spans="1:13" ht="15.75" x14ac:dyDescent="0.25">
      <c r="A4" s="195" t="s">
        <v>0</v>
      </c>
      <c r="B4" s="196"/>
      <c r="C4" s="197"/>
      <c r="D4" s="197"/>
    </row>
    <row r="5" spans="1:13" ht="20.25" customHeight="1" x14ac:dyDescent="0.25">
      <c r="A5" s="198" t="s">
        <v>1</v>
      </c>
      <c r="B5" s="196"/>
      <c r="C5" s="197"/>
      <c r="D5" s="197"/>
    </row>
    <row r="9" spans="1:13" x14ac:dyDescent="0.25">
      <c r="D9" s="4" t="s">
        <v>2</v>
      </c>
    </row>
    <row r="10" spans="1:13" ht="28.5" x14ac:dyDescent="0.25">
      <c r="A10" s="5" t="s">
        <v>3</v>
      </c>
      <c r="B10" s="6" t="s">
        <v>4</v>
      </c>
      <c r="C10" s="7" t="s">
        <v>5</v>
      </c>
      <c r="D10" s="7" t="s">
        <v>201</v>
      </c>
    </row>
    <row r="11" spans="1:13" x14ac:dyDescent="0.25">
      <c r="A11" s="8" t="s">
        <v>6</v>
      </c>
      <c r="B11" s="9">
        <v>6421200</v>
      </c>
      <c r="C11" s="9">
        <v>6616152</v>
      </c>
      <c r="D11" s="9">
        <v>7237128</v>
      </c>
    </row>
    <row r="12" spans="1:13" x14ac:dyDescent="0.25">
      <c r="A12" s="8" t="s">
        <v>7</v>
      </c>
      <c r="B12" s="9">
        <v>1072910</v>
      </c>
      <c r="C12" s="9">
        <v>1107028</v>
      </c>
      <c r="D12" s="9">
        <v>1191771</v>
      </c>
    </row>
    <row r="13" spans="1:13" x14ac:dyDescent="0.25">
      <c r="A13" s="8" t="s">
        <v>8</v>
      </c>
      <c r="B13" s="9">
        <v>20105283</v>
      </c>
      <c r="C13" s="9">
        <v>20245283</v>
      </c>
      <c r="D13" s="9">
        <v>22914090</v>
      </c>
    </row>
    <row r="14" spans="1:13" x14ac:dyDescent="0.25">
      <c r="A14" s="8" t="s">
        <v>9</v>
      </c>
      <c r="B14" s="9">
        <v>500000</v>
      </c>
      <c r="C14" s="9">
        <v>500000</v>
      </c>
      <c r="D14" s="9">
        <v>920000</v>
      </c>
    </row>
    <row r="15" spans="1:13" x14ac:dyDescent="0.25">
      <c r="A15" s="8" t="s">
        <v>10</v>
      </c>
      <c r="B15" s="9">
        <v>19177837</v>
      </c>
      <c r="C15" s="9">
        <v>19259277</v>
      </c>
      <c r="D15" s="9">
        <v>15490336</v>
      </c>
    </row>
    <row r="16" spans="1:13" x14ac:dyDescent="0.25">
      <c r="A16" s="8" t="s">
        <v>11</v>
      </c>
      <c r="B16" s="9">
        <v>21042500</v>
      </c>
      <c r="C16" s="9">
        <v>21042500</v>
      </c>
      <c r="D16" s="9">
        <v>23027827</v>
      </c>
    </row>
    <row r="17" spans="1:4" x14ac:dyDescent="0.25">
      <c r="A17" s="8" t="s">
        <v>12</v>
      </c>
      <c r="B17" s="9">
        <v>21696249</v>
      </c>
      <c r="C17" s="9">
        <v>21696249</v>
      </c>
      <c r="D17" s="9">
        <v>46071249</v>
      </c>
    </row>
    <row r="18" spans="1:4" x14ac:dyDescent="0.25">
      <c r="A18" s="8" t="s">
        <v>13</v>
      </c>
      <c r="B18" s="9">
        <v>450000</v>
      </c>
      <c r="C18" s="9">
        <v>450000</v>
      </c>
      <c r="D18" s="9">
        <v>600000</v>
      </c>
    </row>
    <row r="19" spans="1:4" x14ac:dyDescent="0.25">
      <c r="A19" s="10" t="s">
        <v>14</v>
      </c>
      <c r="B19" s="11">
        <f>SUM(B11:B18)</f>
        <v>90465979</v>
      </c>
      <c r="C19" s="11">
        <f>SUM(C11:C18)</f>
        <v>90916489</v>
      </c>
      <c r="D19" s="11">
        <f>SUM(D11:D18)</f>
        <v>117452401</v>
      </c>
    </row>
    <row r="20" spans="1:4" x14ac:dyDescent="0.25">
      <c r="A20" s="10" t="s">
        <v>15</v>
      </c>
      <c r="B20" s="11">
        <v>924994</v>
      </c>
      <c r="C20" s="11">
        <v>924994</v>
      </c>
      <c r="D20" s="11">
        <v>924994</v>
      </c>
    </row>
    <row r="21" spans="1:4" s="105" customFormat="1" x14ac:dyDescent="0.25">
      <c r="A21" s="103" t="s">
        <v>16</v>
      </c>
      <c r="B21" s="104">
        <f>SUM(B19:B20)</f>
        <v>91390973</v>
      </c>
      <c r="C21" s="104">
        <f>SUM(C19:C20)</f>
        <v>91841483</v>
      </c>
      <c r="D21" s="104">
        <f>SUM(D19+D20)</f>
        <v>118377395</v>
      </c>
    </row>
    <row r="22" spans="1:4" x14ac:dyDescent="0.25">
      <c r="A22" s="8" t="s">
        <v>17</v>
      </c>
      <c r="B22" s="9">
        <v>23124834</v>
      </c>
      <c r="C22" s="9">
        <v>23575344</v>
      </c>
      <c r="D22" s="9">
        <v>24218563</v>
      </c>
    </row>
    <row r="23" spans="1:4" x14ac:dyDescent="0.25">
      <c r="A23" s="8" t="s">
        <v>23</v>
      </c>
      <c r="B23" s="9"/>
      <c r="C23" s="9"/>
      <c r="D23" s="9">
        <v>26360327</v>
      </c>
    </row>
    <row r="24" spans="1:4" x14ac:dyDescent="0.25">
      <c r="A24" s="8" t="s">
        <v>18</v>
      </c>
      <c r="B24" s="9">
        <v>4921634</v>
      </c>
      <c r="C24" s="9">
        <v>4921634</v>
      </c>
      <c r="D24" s="9">
        <v>3750000</v>
      </c>
    </row>
    <row r="25" spans="1:4" x14ac:dyDescent="0.25">
      <c r="A25" s="8" t="s">
        <v>19</v>
      </c>
      <c r="B25" s="9">
        <v>9101013</v>
      </c>
      <c r="C25" s="9">
        <v>9101013</v>
      </c>
      <c r="D25" s="9">
        <v>9805013</v>
      </c>
    </row>
    <row r="26" spans="1:4" x14ac:dyDescent="0.25">
      <c r="A26" s="10" t="s">
        <v>20</v>
      </c>
      <c r="B26" s="11">
        <f>SUM(B22:B25)</f>
        <v>37147481</v>
      </c>
      <c r="C26" s="11">
        <f>SUM(C22:C25)</f>
        <v>37597991</v>
      </c>
      <c r="D26" s="11">
        <f>SUM(D22:D25)</f>
        <v>64133903</v>
      </c>
    </row>
    <row r="27" spans="1:4" x14ac:dyDescent="0.25">
      <c r="A27" s="10" t="s">
        <v>21</v>
      </c>
      <c r="B27" s="11">
        <v>54243492</v>
      </c>
      <c r="C27" s="11">
        <v>54243492</v>
      </c>
      <c r="D27" s="11">
        <v>54243492</v>
      </c>
    </row>
    <row r="28" spans="1:4" s="105" customFormat="1" x14ac:dyDescent="0.25">
      <c r="A28" s="103" t="s">
        <v>22</v>
      </c>
      <c r="B28" s="104">
        <f>SUM(B26:B27)</f>
        <v>91390973</v>
      </c>
      <c r="C28" s="104">
        <f>SUM(C26:C27)</f>
        <v>91841483</v>
      </c>
      <c r="D28" s="104">
        <f>SUM(D26:D27)</f>
        <v>118377395</v>
      </c>
    </row>
  </sheetData>
  <mergeCells count="3">
    <mergeCell ref="A3:D3"/>
    <mergeCell ref="A4:D4"/>
    <mergeCell ref="A5:D5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workbookViewId="0">
      <selection activeCell="J14" sqref="J14"/>
    </sheetView>
  </sheetViews>
  <sheetFormatPr defaultColWidth="58.42578125" defaultRowHeight="15" x14ac:dyDescent="0.25"/>
  <cols>
    <col min="1" max="1" width="58.42578125" style="2" customWidth="1"/>
    <col min="2" max="2" width="9" style="2" customWidth="1"/>
    <col min="3" max="3" width="11.85546875" style="3" bestFit="1" customWidth="1"/>
    <col min="4" max="5" width="17" style="3" customWidth="1"/>
    <col min="6" max="6" width="12.42578125" style="3" bestFit="1" customWidth="1"/>
    <col min="7" max="7" width="10" style="2" customWidth="1"/>
    <col min="8" max="255" width="9.140625" style="2" customWidth="1"/>
    <col min="256" max="257" width="58.42578125" style="2"/>
    <col min="258" max="258" width="58.42578125" style="2" customWidth="1"/>
    <col min="259" max="259" width="9" style="2" customWidth="1"/>
    <col min="260" max="260" width="11.85546875" style="2" bestFit="1" customWidth="1"/>
    <col min="261" max="261" width="17" style="2" customWidth="1"/>
    <col min="262" max="262" width="11.85546875" style="2" bestFit="1" customWidth="1"/>
    <col min="263" max="263" width="10" style="2" customWidth="1"/>
    <col min="264" max="511" width="9.140625" style="2" customWidth="1"/>
    <col min="512" max="513" width="58.42578125" style="2"/>
    <col min="514" max="514" width="58.42578125" style="2" customWidth="1"/>
    <col min="515" max="515" width="9" style="2" customWidth="1"/>
    <col min="516" max="516" width="11.85546875" style="2" bestFit="1" customWidth="1"/>
    <col min="517" max="517" width="17" style="2" customWidth="1"/>
    <col min="518" max="518" width="11.85546875" style="2" bestFit="1" customWidth="1"/>
    <col min="519" max="519" width="10" style="2" customWidth="1"/>
    <col min="520" max="767" width="9.140625" style="2" customWidth="1"/>
    <col min="768" max="769" width="58.42578125" style="2"/>
    <col min="770" max="770" width="58.42578125" style="2" customWidth="1"/>
    <col min="771" max="771" width="9" style="2" customWidth="1"/>
    <col min="772" max="772" width="11.85546875" style="2" bestFit="1" customWidth="1"/>
    <col min="773" max="773" width="17" style="2" customWidth="1"/>
    <col min="774" max="774" width="11.85546875" style="2" bestFit="1" customWidth="1"/>
    <col min="775" max="775" width="10" style="2" customWidth="1"/>
    <col min="776" max="1023" width="9.140625" style="2" customWidth="1"/>
    <col min="1024" max="1025" width="58.42578125" style="2"/>
    <col min="1026" max="1026" width="58.42578125" style="2" customWidth="1"/>
    <col min="1027" max="1027" width="9" style="2" customWidth="1"/>
    <col min="1028" max="1028" width="11.85546875" style="2" bestFit="1" customWidth="1"/>
    <col min="1029" max="1029" width="17" style="2" customWidth="1"/>
    <col min="1030" max="1030" width="11.85546875" style="2" bestFit="1" customWidth="1"/>
    <col min="1031" max="1031" width="10" style="2" customWidth="1"/>
    <col min="1032" max="1279" width="9.140625" style="2" customWidth="1"/>
    <col min="1280" max="1281" width="58.42578125" style="2"/>
    <col min="1282" max="1282" width="58.42578125" style="2" customWidth="1"/>
    <col min="1283" max="1283" width="9" style="2" customWidth="1"/>
    <col min="1284" max="1284" width="11.85546875" style="2" bestFit="1" customWidth="1"/>
    <col min="1285" max="1285" width="17" style="2" customWidth="1"/>
    <col min="1286" max="1286" width="11.85546875" style="2" bestFit="1" customWidth="1"/>
    <col min="1287" max="1287" width="10" style="2" customWidth="1"/>
    <col min="1288" max="1535" width="9.140625" style="2" customWidth="1"/>
    <col min="1536" max="1537" width="58.42578125" style="2"/>
    <col min="1538" max="1538" width="58.42578125" style="2" customWidth="1"/>
    <col min="1539" max="1539" width="9" style="2" customWidth="1"/>
    <col min="1540" max="1540" width="11.85546875" style="2" bestFit="1" customWidth="1"/>
    <col min="1541" max="1541" width="17" style="2" customWidth="1"/>
    <col min="1542" max="1542" width="11.85546875" style="2" bestFit="1" customWidth="1"/>
    <col min="1543" max="1543" width="10" style="2" customWidth="1"/>
    <col min="1544" max="1791" width="9.140625" style="2" customWidth="1"/>
    <col min="1792" max="1793" width="58.42578125" style="2"/>
    <col min="1794" max="1794" width="58.42578125" style="2" customWidth="1"/>
    <col min="1795" max="1795" width="9" style="2" customWidth="1"/>
    <col min="1796" max="1796" width="11.85546875" style="2" bestFit="1" customWidth="1"/>
    <col min="1797" max="1797" width="17" style="2" customWidth="1"/>
    <col min="1798" max="1798" width="11.85546875" style="2" bestFit="1" customWidth="1"/>
    <col min="1799" max="1799" width="10" style="2" customWidth="1"/>
    <col min="1800" max="2047" width="9.140625" style="2" customWidth="1"/>
    <col min="2048" max="2049" width="58.42578125" style="2"/>
    <col min="2050" max="2050" width="58.42578125" style="2" customWidth="1"/>
    <col min="2051" max="2051" width="9" style="2" customWidth="1"/>
    <col min="2052" max="2052" width="11.85546875" style="2" bestFit="1" customWidth="1"/>
    <col min="2053" max="2053" width="17" style="2" customWidth="1"/>
    <col min="2054" max="2054" width="11.85546875" style="2" bestFit="1" customWidth="1"/>
    <col min="2055" max="2055" width="10" style="2" customWidth="1"/>
    <col min="2056" max="2303" width="9.140625" style="2" customWidth="1"/>
    <col min="2304" max="2305" width="58.42578125" style="2"/>
    <col min="2306" max="2306" width="58.42578125" style="2" customWidth="1"/>
    <col min="2307" max="2307" width="9" style="2" customWidth="1"/>
    <col min="2308" max="2308" width="11.85546875" style="2" bestFit="1" customWidth="1"/>
    <col min="2309" max="2309" width="17" style="2" customWidth="1"/>
    <col min="2310" max="2310" width="11.85546875" style="2" bestFit="1" customWidth="1"/>
    <col min="2311" max="2311" width="10" style="2" customWidth="1"/>
    <col min="2312" max="2559" width="9.140625" style="2" customWidth="1"/>
    <col min="2560" max="2561" width="58.42578125" style="2"/>
    <col min="2562" max="2562" width="58.42578125" style="2" customWidth="1"/>
    <col min="2563" max="2563" width="9" style="2" customWidth="1"/>
    <col min="2564" max="2564" width="11.85546875" style="2" bestFit="1" customWidth="1"/>
    <col min="2565" max="2565" width="17" style="2" customWidth="1"/>
    <col min="2566" max="2566" width="11.85546875" style="2" bestFit="1" customWidth="1"/>
    <col min="2567" max="2567" width="10" style="2" customWidth="1"/>
    <col min="2568" max="2815" width="9.140625" style="2" customWidth="1"/>
    <col min="2816" max="2817" width="58.42578125" style="2"/>
    <col min="2818" max="2818" width="58.42578125" style="2" customWidth="1"/>
    <col min="2819" max="2819" width="9" style="2" customWidth="1"/>
    <col min="2820" max="2820" width="11.85546875" style="2" bestFit="1" customWidth="1"/>
    <col min="2821" max="2821" width="17" style="2" customWidth="1"/>
    <col min="2822" max="2822" width="11.85546875" style="2" bestFit="1" customWidth="1"/>
    <col min="2823" max="2823" width="10" style="2" customWidth="1"/>
    <col min="2824" max="3071" width="9.140625" style="2" customWidth="1"/>
    <col min="3072" max="3073" width="58.42578125" style="2"/>
    <col min="3074" max="3074" width="58.42578125" style="2" customWidth="1"/>
    <col min="3075" max="3075" width="9" style="2" customWidth="1"/>
    <col min="3076" max="3076" width="11.85546875" style="2" bestFit="1" customWidth="1"/>
    <col min="3077" max="3077" width="17" style="2" customWidth="1"/>
    <col min="3078" max="3078" width="11.85546875" style="2" bestFit="1" customWidth="1"/>
    <col min="3079" max="3079" width="10" style="2" customWidth="1"/>
    <col min="3080" max="3327" width="9.140625" style="2" customWidth="1"/>
    <col min="3328" max="3329" width="58.42578125" style="2"/>
    <col min="3330" max="3330" width="58.42578125" style="2" customWidth="1"/>
    <col min="3331" max="3331" width="9" style="2" customWidth="1"/>
    <col min="3332" max="3332" width="11.85546875" style="2" bestFit="1" customWidth="1"/>
    <col min="3333" max="3333" width="17" style="2" customWidth="1"/>
    <col min="3334" max="3334" width="11.85546875" style="2" bestFit="1" customWidth="1"/>
    <col min="3335" max="3335" width="10" style="2" customWidth="1"/>
    <col min="3336" max="3583" width="9.140625" style="2" customWidth="1"/>
    <col min="3584" max="3585" width="58.42578125" style="2"/>
    <col min="3586" max="3586" width="58.42578125" style="2" customWidth="1"/>
    <col min="3587" max="3587" width="9" style="2" customWidth="1"/>
    <col min="3588" max="3588" width="11.85546875" style="2" bestFit="1" customWidth="1"/>
    <col min="3589" max="3589" width="17" style="2" customWidth="1"/>
    <col min="3590" max="3590" width="11.85546875" style="2" bestFit="1" customWidth="1"/>
    <col min="3591" max="3591" width="10" style="2" customWidth="1"/>
    <col min="3592" max="3839" width="9.140625" style="2" customWidth="1"/>
    <col min="3840" max="3841" width="58.42578125" style="2"/>
    <col min="3842" max="3842" width="58.42578125" style="2" customWidth="1"/>
    <col min="3843" max="3843" width="9" style="2" customWidth="1"/>
    <col min="3844" max="3844" width="11.85546875" style="2" bestFit="1" customWidth="1"/>
    <col min="3845" max="3845" width="17" style="2" customWidth="1"/>
    <col min="3846" max="3846" width="11.85546875" style="2" bestFit="1" customWidth="1"/>
    <col min="3847" max="3847" width="10" style="2" customWidth="1"/>
    <col min="3848" max="4095" width="9.140625" style="2" customWidth="1"/>
    <col min="4096" max="4097" width="58.42578125" style="2"/>
    <col min="4098" max="4098" width="58.42578125" style="2" customWidth="1"/>
    <col min="4099" max="4099" width="9" style="2" customWidth="1"/>
    <col min="4100" max="4100" width="11.85546875" style="2" bestFit="1" customWidth="1"/>
    <col min="4101" max="4101" width="17" style="2" customWidth="1"/>
    <col min="4102" max="4102" width="11.85546875" style="2" bestFit="1" customWidth="1"/>
    <col min="4103" max="4103" width="10" style="2" customWidth="1"/>
    <col min="4104" max="4351" width="9.140625" style="2" customWidth="1"/>
    <col min="4352" max="4353" width="58.42578125" style="2"/>
    <col min="4354" max="4354" width="58.42578125" style="2" customWidth="1"/>
    <col min="4355" max="4355" width="9" style="2" customWidth="1"/>
    <col min="4356" max="4356" width="11.85546875" style="2" bestFit="1" customWidth="1"/>
    <col min="4357" max="4357" width="17" style="2" customWidth="1"/>
    <col min="4358" max="4358" width="11.85546875" style="2" bestFit="1" customWidth="1"/>
    <col min="4359" max="4359" width="10" style="2" customWidth="1"/>
    <col min="4360" max="4607" width="9.140625" style="2" customWidth="1"/>
    <col min="4608" max="4609" width="58.42578125" style="2"/>
    <col min="4610" max="4610" width="58.42578125" style="2" customWidth="1"/>
    <col min="4611" max="4611" width="9" style="2" customWidth="1"/>
    <col min="4612" max="4612" width="11.85546875" style="2" bestFit="1" customWidth="1"/>
    <col min="4613" max="4613" width="17" style="2" customWidth="1"/>
    <col min="4614" max="4614" width="11.85546875" style="2" bestFit="1" customWidth="1"/>
    <col min="4615" max="4615" width="10" style="2" customWidth="1"/>
    <col min="4616" max="4863" width="9.140625" style="2" customWidth="1"/>
    <col min="4864" max="4865" width="58.42578125" style="2"/>
    <col min="4866" max="4866" width="58.42578125" style="2" customWidth="1"/>
    <col min="4867" max="4867" width="9" style="2" customWidth="1"/>
    <col min="4868" max="4868" width="11.85546875" style="2" bestFit="1" customWidth="1"/>
    <col min="4869" max="4869" width="17" style="2" customWidth="1"/>
    <col min="4870" max="4870" width="11.85546875" style="2" bestFit="1" customWidth="1"/>
    <col min="4871" max="4871" width="10" style="2" customWidth="1"/>
    <col min="4872" max="5119" width="9.140625" style="2" customWidth="1"/>
    <col min="5120" max="5121" width="58.42578125" style="2"/>
    <col min="5122" max="5122" width="58.42578125" style="2" customWidth="1"/>
    <col min="5123" max="5123" width="9" style="2" customWidth="1"/>
    <col min="5124" max="5124" width="11.85546875" style="2" bestFit="1" customWidth="1"/>
    <col min="5125" max="5125" width="17" style="2" customWidth="1"/>
    <col min="5126" max="5126" width="11.85546875" style="2" bestFit="1" customWidth="1"/>
    <col min="5127" max="5127" width="10" style="2" customWidth="1"/>
    <col min="5128" max="5375" width="9.140625" style="2" customWidth="1"/>
    <col min="5376" max="5377" width="58.42578125" style="2"/>
    <col min="5378" max="5378" width="58.42578125" style="2" customWidth="1"/>
    <col min="5379" max="5379" width="9" style="2" customWidth="1"/>
    <col min="5380" max="5380" width="11.85546875" style="2" bestFit="1" customWidth="1"/>
    <col min="5381" max="5381" width="17" style="2" customWidth="1"/>
    <col min="5382" max="5382" width="11.85546875" style="2" bestFit="1" customWidth="1"/>
    <col min="5383" max="5383" width="10" style="2" customWidth="1"/>
    <col min="5384" max="5631" width="9.140625" style="2" customWidth="1"/>
    <col min="5632" max="5633" width="58.42578125" style="2"/>
    <col min="5634" max="5634" width="58.42578125" style="2" customWidth="1"/>
    <col min="5635" max="5635" width="9" style="2" customWidth="1"/>
    <col min="5636" max="5636" width="11.85546875" style="2" bestFit="1" customWidth="1"/>
    <col min="5637" max="5637" width="17" style="2" customWidth="1"/>
    <col min="5638" max="5638" width="11.85546875" style="2" bestFit="1" customWidth="1"/>
    <col min="5639" max="5639" width="10" style="2" customWidth="1"/>
    <col min="5640" max="5887" width="9.140625" style="2" customWidth="1"/>
    <col min="5888" max="5889" width="58.42578125" style="2"/>
    <col min="5890" max="5890" width="58.42578125" style="2" customWidth="1"/>
    <col min="5891" max="5891" width="9" style="2" customWidth="1"/>
    <col min="5892" max="5892" width="11.85546875" style="2" bestFit="1" customWidth="1"/>
    <col min="5893" max="5893" width="17" style="2" customWidth="1"/>
    <col min="5894" max="5894" width="11.85546875" style="2" bestFit="1" customWidth="1"/>
    <col min="5895" max="5895" width="10" style="2" customWidth="1"/>
    <col min="5896" max="6143" width="9.140625" style="2" customWidth="1"/>
    <col min="6144" max="6145" width="58.42578125" style="2"/>
    <col min="6146" max="6146" width="58.42578125" style="2" customWidth="1"/>
    <col min="6147" max="6147" width="9" style="2" customWidth="1"/>
    <col min="6148" max="6148" width="11.85546875" style="2" bestFit="1" customWidth="1"/>
    <col min="6149" max="6149" width="17" style="2" customWidth="1"/>
    <col min="6150" max="6150" width="11.85546875" style="2" bestFit="1" customWidth="1"/>
    <col min="6151" max="6151" width="10" style="2" customWidth="1"/>
    <col min="6152" max="6399" width="9.140625" style="2" customWidth="1"/>
    <col min="6400" max="6401" width="58.42578125" style="2"/>
    <col min="6402" max="6402" width="58.42578125" style="2" customWidth="1"/>
    <col min="6403" max="6403" width="9" style="2" customWidth="1"/>
    <col min="6404" max="6404" width="11.85546875" style="2" bestFit="1" customWidth="1"/>
    <col min="6405" max="6405" width="17" style="2" customWidth="1"/>
    <col min="6406" max="6406" width="11.85546875" style="2" bestFit="1" customWidth="1"/>
    <col min="6407" max="6407" width="10" style="2" customWidth="1"/>
    <col min="6408" max="6655" width="9.140625" style="2" customWidth="1"/>
    <col min="6656" max="6657" width="58.42578125" style="2"/>
    <col min="6658" max="6658" width="58.42578125" style="2" customWidth="1"/>
    <col min="6659" max="6659" width="9" style="2" customWidth="1"/>
    <col min="6660" max="6660" width="11.85546875" style="2" bestFit="1" customWidth="1"/>
    <col min="6661" max="6661" width="17" style="2" customWidth="1"/>
    <col min="6662" max="6662" width="11.85546875" style="2" bestFit="1" customWidth="1"/>
    <col min="6663" max="6663" width="10" style="2" customWidth="1"/>
    <col min="6664" max="6911" width="9.140625" style="2" customWidth="1"/>
    <col min="6912" max="6913" width="58.42578125" style="2"/>
    <col min="6914" max="6914" width="58.42578125" style="2" customWidth="1"/>
    <col min="6915" max="6915" width="9" style="2" customWidth="1"/>
    <col min="6916" max="6916" width="11.85546875" style="2" bestFit="1" customWidth="1"/>
    <col min="6917" max="6917" width="17" style="2" customWidth="1"/>
    <col min="6918" max="6918" width="11.85546875" style="2" bestFit="1" customWidth="1"/>
    <col min="6919" max="6919" width="10" style="2" customWidth="1"/>
    <col min="6920" max="7167" width="9.140625" style="2" customWidth="1"/>
    <col min="7168" max="7169" width="58.42578125" style="2"/>
    <col min="7170" max="7170" width="58.42578125" style="2" customWidth="1"/>
    <col min="7171" max="7171" width="9" style="2" customWidth="1"/>
    <col min="7172" max="7172" width="11.85546875" style="2" bestFit="1" customWidth="1"/>
    <col min="7173" max="7173" width="17" style="2" customWidth="1"/>
    <col min="7174" max="7174" width="11.85546875" style="2" bestFit="1" customWidth="1"/>
    <col min="7175" max="7175" width="10" style="2" customWidth="1"/>
    <col min="7176" max="7423" width="9.140625" style="2" customWidth="1"/>
    <col min="7424" max="7425" width="58.42578125" style="2"/>
    <col min="7426" max="7426" width="58.42578125" style="2" customWidth="1"/>
    <col min="7427" max="7427" width="9" style="2" customWidth="1"/>
    <col min="7428" max="7428" width="11.85546875" style="2" bestFit="1" customWidth="1"/>
    <col min="7429" max="7429" width="17" style="2" customWidth="1"/>
    <col min="7430" max="7430" width="11.85546875" style="2" bestFit="1" customWidth="1"/>
    <col min="7431" max="7431" width="10" style="2" customWidth="1"/>
    <col min="7432" max="7679" width="9.140625" style="2" customWidth="1"/>
    <col min="7680" max="7681" width="58.42578125" style="2"/>
    <col min="7682" max="7682" width="58.42578125" style="2" customWidth="1"/>
    <col min="7683" max="7683" width="9" style="2" customWidth="1"/>
    <col min="7684" max="7684" width="11.85546875" style="2" bestFit="1" customWidth="1"/>
    <col min="7685" max="7685" width="17" style="2" customWidth="1"/>
    <col min="7686" max="7686" width="11.85546875" style="2" bestFit="1" customWidth="1"/>
    <col min="7687" max="7687" width="10" style="2" customWidth="1"/>
    <col min="7688" max="7935" width="9.140625" style="2" customWidth="1"/>
    <col min="7936" max="7937" width="58.42578125" style="2"/>
    <col min="7938" max="7938" width="58.42578125" style="2" customWidth="1"/>
    <col min="7939" max="7939" width="9" style="2" customWidth="1"/>
    <col min="7940" max="7940" width="11.85546875" style="2" bestFit="1" customWidth="1"/>
    <col min="7941" max="7941" width="17" style="2" customWidth="1"/>
    <col min="7942" max="7942" width="11.85546875" style="2" bestFit="1" customWidth="1"/>
    <col min="7943" max="7943" width="10" style="2" customWidth="1"/>
    <col min="7944" max="8191" width="9.140625" style="2" customWidth="1"/>
    <col min="8192" max="8193" width="58.42578125" style="2"/>
    <col min="8194" max="8194" width="58.42578125" style="2" customWidth="1"/>
    <col min="8195" max="8195" width="9" style="2" customWidth="1"/>
    <col min="8196" max="8196" width="11.85546875" style="2" bestFit="1" customWidth="1"/>
    <col min="8197" max="8197" width="17" style="2" customWidth="1"/>
    <col min="8198" max="8198" width="11.85546875" style="2" bestFit="1" customWidth="1"/>
    <col min="8199" max="8199" width="10" style="2" customWidth="1"/>
    <col min="8200" max="8447" width="9.140625" style="2" customWidth="1"/>
    <col min="8448" max="8449" width="58.42578125" style="2"/>
    <col min="8450" max="8450" width="58.42578125" style="2" customWidth="1"/>
    <col min="8451" max="8451" width="9" style="2" customWidth="1"/>
    <col min="8452" max="8452" width="11.85546875" style="2" bestFit="1" customWidth="1"/>
    <col min="8453" max="8453" width="17" style="2" customWidth="1"/>
    <col min="8454" max="8454" width="11.85546875" style="2" bestFit="1" customWidth="1"/>
    <col min="8455" max="8455" width="10" style="2" customWidth="1"/>
    <col min="8456" max="8703" width="9.140625" style="2" customWidth="1"/>
    <col min="8704" max="8705" width="58.42578125" style="2"/>
    <col min="8706" max="8706" width="58.42578125" style="2" customWidth="1"/>
    <col min="8707" max="8707" width="9" style="2" customWidth="1"/>
    <col min="8708" max="8708" width="11.85546875" style="2" bestFit="1" customWidth="1"/>
    <col min="8709" max="8709" width="17" style="2" customWidth="1"/>
    <col min="8710" max="8710" width="11.85546875" style="2" bestFit="1" customWidth="1"/>
    <col min="8711" max="8711" width="10" style="2" customWidth="1"/>
    <col min="8712" max="8959" width="9.140625" style="2" customWidth="1"/>
    <col min="8960" max="8961" width="58.42578125" style="2"/>
    <col min="8962" max="8962" width="58.42578125" style="2" customWidth="1"/>
    <col min="8963" max="8963" width="9" style="2" customWidth="1"/>
    <col min="8964" max="8964" width="11.85546875" style="2" bestFit="1" customWidth="1"/>
    <col min="8965" max="8965" width="17" style="2" customWidth="1"/>
    <col min="8966" max="8966" width="11.85546875" style="2" bestFit="1" customWidth="1"/>
    <col min="8967" max="8967" width="10" style="2" customWidth="1"/>
    <col min="8968" max="9215" width="9.140625" style="2" customWidth="1"/>
    <col min="9216" max="9217" width="58.42578125" style="2"/>
    <col min="9218" max="9218" width="58.42578125" style="2" customWidth="1"/>
    <col min="9219" max="9219" width="9" style="2" customWidth="1"/>
    <col min="9220" max="9220" width="11.85546875" style="2" bestFit="1" customWidth="1"/>
    <col min="9221" max="9221" width="17" style="2" customWidth="1"/>
    <col min="9222" max="9222" width="11.85546875" style="2" bestFit="1" customWidth="1"/>
    <col min="9223" max="9223" width="10" style="2" customWidth="1"/>
    <col min="9224" max="9471" width="9.140625" style="2" customWidth="1"/>
    <col min="9472" max="9473" width="58.42578125" style="2"/>
    <col min="9474" max="9474" width="58.42578125" style="2" customWidth="1"/>
    <col min="9475" max="9475" width="9" style="2" customWidth="1"/>
    <col min="9476" max="9476" width="11.85546875" style="2" bestFit="1" customWidth="1"/>
    <col min="9477" max="9477" width="17" style="2" customWidth="1"/>
    <col min="9478" max="9478" width="11.85546875" style="2" bestFit="1" customWidth="1"/>
    <col min="9479" max="9479" width="10" style="2" customWidth="1"/>
    <col min="9480" max="9727" width="9.140625" style="2" customWidth="1"/>
    <col min="9728" max="9729" width="58.42578125" style="2"/>
    <col min="9730" max="9730" width="58.42578125" style="2" customWidth="1"/>
    <col min="9731" max="9731" width="9" style="2" customWidth="1"/>
    <col min="9732" max="9732" width="11.85546875" style="2" bestFit="1" customWidth="1"/>
    <col min="9733" max="9733" width="17" style="2" customWidth="1"/>
    <col min="9734" max="9734" width="11.85546875" style="2" bestFit="1" customWidth="1"/>
    <col min="9735" max="9735" width="10" style="2" customWidth="1"/>
    <col min="9736" max="9983" width="9.140625" style="2" customWidth="1"/>
    <col min="9984" max="9985" width="58.42578125" style="2"/>
    <col min="9986" max="9986" width="58.42578125" style="2" customWidth="1"/>
    <col min="9987" max="9987" width="9" style="2" customWidth="1"/>
    <col min="9988" max="9988" width="11.85546875" style="2" bestFit="1" customWidth="1"/>
    <col min="9989" max="9989" width="17" style="2" customWidth="1"/>
    <col min="9990" max="9990" width="11.85546875" style="2" bestFit="1" customWidth="1"/>
    <col min="9991" max="9991" width="10" style="2" customWidth="1"/>
    <col min="9992" max="10239" width="9.140625" style="2" customWidth="1"/>
    <col min="10240" max="10241" width="58.42578125" style="2"/>
    <col min="10242" max="10242" width="58.42578125" style="2" customWidth="1"/>
    <col min="10243" max="10243" width="9" style="2" customWidth="1"/>
    <col min="10244" max="10244" width="11.85546875" style="2" bestFit="1" customWidth="1"/>
    <col min="10245" max="10245" width="17" style="2" customWidth="1"/>
    <col min="10246" max="10246" width="11.85546875" style="2" bestFit="1" customWidth="1"/>
    <col min="10247" max="10247" width="10" style="2" customWidth="1"/>
    <col min="10248" max="10495" width="9.140625" style="2" customWidth="1"/>
    <col min="10496" max="10497" width="58.42578125" style="2"/>
    <col min="10498" max="10498" width="58.42578125" style="2" customWidth="1"/>
    <col min="10499" max="10499" width="9" style="2" customWidth="1"/>
    <col min="10500" max="10500" width="11.85546875" style="2" bestFit="1" customWidth="1"/>
    <col min="10501" max="10501" width="17" style="2" customWidth="1"/>
    <col min="10502" max="10502" width="11.85546875" style="2" bestFit="1" customWidth="1"/>
    <col min="10503" max="10503" width="10" style="2" customWidth="1"/>
    <col min="10504" max="10751" width="9.140625" style="2" customWidth="1"/>
    <col min="10752" max="10753" width="58.42578125" style="2"/>
    <col min="10754" max="10754" width="58.42578125" style="2" customWidth="1"/>
    <col min="10755" max="10755" width="9" style="2" customWidth="1"/>
    <col min="10756" max="10756" width="11.85546875" style="2" bestFit="1" customWidth="1"/>
    <col min="10757" max="10757" width="17" style="2" customWidth="1"/>
    <col min="10758" max="10758" width="11.85546875" style="2" bestFit="1" customWidth="1"/>
    <col min="10759" max="10759" width="10" style="2" customWidth="1"/>
    <col min="10760" max="11007" width="9.140625" style="2" customWidth="1"/>
    <col min="11008" max="11009" width="58.42578125" style="2"/>
    <col min="11010" max="11010" width="58.42578125" style="2" customWidth="1"/>
    <col min="11011" max="11011" width="9" style="2" customWidth="1"/>
    <col min="11012" max="11012" width="11.85546875" style="2" bestFit="1" customWidth="1"/>
    <col min="11013" max="11013" width="17" style="2" customWidth="1"/>
    <col min="11014" max="11014" width="11.85546875" style="2" bestFit="1" customWidth="1"/>
    <col min="11015" max="11015" width="10" style="2" customWidth="1"/>
    <col min="11016" max="11263" width="9.140625" style="2" customWidth="1"/>
    <col min="11264" max="11265" width="58.42578125" style="2"/>
    <col min="11266" max="11266" width="58.42578125" style="2" customWidth="1"/>
    <col min="11267" max="11267" width="9" style="2" customWidth="1"/>
    <col min="11268" max="11268" width="11.85546875" style="2" bestFit="1" customWidth="1"/>
    <col min="11269" max="11269" width="17" style="2" customWidth="1"/>
    <col min="11270" max="11270" width="11.85546875" style="2" bestFit="1" customWidth="1"/>
    <col min="11271" max="11271" width="10" style="2" customWidth="1"/>
    <col min="11272" max="11519" width="9.140625" style="2" customWidth="1"/>
    <col min="11520" max="11521" width="58.42578125" style="2"/>
    <col min="11522" max="11522" width="58.42578125" style="2" customWidth="1"/>
    <col min="11523" max="11523" width="9" style="2" customWidth="1"/>
    <col min="11524" max="11524" width="11.85546875" style="2" bestFit="1" customWidth="1"/>
    <col min="11525" max="11525" width="17" style="2" customWidth="1"/>
    <col min="11526" max="11526" width="11.85546875" style="2" bestFit="1" customWidth="1"/>
    <col min="11527" max="11527" width="10" style="2" customWidth="1"/>
    <col min="11528" max="11775" width="9.140625" style="2" customWidth="1"/>
    <col min="11776" max="11777" width="58.42578125" style="2"/>
    <col min="11778" max="11778" width="58.42578125" style="2" customWidth="1"/>
    <col min="11779" max="11779" width="9" style="2" customWidth="1"/>
    <col min="11780" max="11780" width="11.85546875" style="2" bestFit="1" customWidth="1"/>
    <col min="11781" max="11781" width="17" style="2" customWidth="1"/>
    <col min="11782" max="11782" width="11.85546875" style="2" bestFit="1" customWidth="1"/>
    <col min="11783" max="11783" width="10" style="2" customWidth="1"/>
    <col min="11784" max="12031" width="9.140625" style="2" customWidth="1"/>
    <col min="12032" max="12033" width="58.42578125" style="2"/>
    <col min="12034" max="12034" width="58.42578125" style="2" customWidth="1"/>
    <col min="12035" max="12035" width="9" style="2" customWidth="1"/>
    <col min="12036" max="12036" width="11.85546875" style="2" bestFit="1" customWidth="1"/>
    <col min="12037" max="12037" width="17" style="2" customWidth="1"/>
    <col min="12038" max="12038" width="11.85546875" style="2" bestFit="1" customWidth="1"/>
    <col min="12039" max="12039" width="10" style="2" customWidth="1"/>
    <col min="12040" max="12287" width="9.140625" style="2" customWidth="1"/>
    <col min="12288" max="12289" width="58.42578125" style="2"/>
    <col min="12290" max="12290" width="58.42578125" style="2" customWidth="1"/>
    <col min="12291" max="12291" width="9" style="2" customWidth="1"/>
    <col min="12292" max="12292" width="11.85546875" style="2" bestFit="1" customWidth="1"/>
    <col min="12293" max="12293" width="17" style="2" customWidth="1"/>
    <col min="12294" max="12294" width="11.85546875" style="2" bestFit="1" customWidth="1"/>
    <col min="12295" max="12295" width="10" style="2" customWidth="1"/>
    <col min="12296" max="12543" width="9.140625" style="2" customWidth="1"/>
    <col min="12544" max="12545" width="58.42578125" style="2"/>
    <col min="12546" max="12546" width="58.42578125" style="2" customWidth="1"/>
    <col min="12547" max="12547" width="9" style="2" customWidth="1"/>
    <col min="12548" max="12548" width="11.85546875" style="2" bestFit="1" customWidth="1"/>
    <col min="12549" max="12549" width="17" style="2" customWidth="1"/>
    <col min="12550" max="12550" width="11.85546875" style="2" bestFit="1" customWidth="1"/>
    <col min="12551" max="12551" width="10" style="2" customWidth="1"/>
    <col min="12552" max="12799" width="9.140625" style="2" customWidth="1"/>
    <col min="12800" max="12801" width="58.42578125" style="2"/>
    <col min="12802" max="12802" width="58.42578125" style="2" customWidth="1"/>
    <col min="12803" max="12803" width="9" style="2" customWidth="1"/>
    <col min="12804" max="12804" width="11.85546875" style="2" bestFit="1" customWidth="1"/>
    <col min="12805" max="12805" width="17" style="2" customWidth="1"/>
    <col min="12806" max="12806" width="11.85546875" style="2" bestFit="1" customWidth="1"/>
    <col min="12807" max="12807" width="10" style="2" customWidth="1"/>
    <col min="12808" max="13055" width="9.140625" style="2" customWidth="1"/>
    <col min="13056" max="13057" width="58.42578125" style="2"/>
    <col min="13058" max="13058" width="58.42578125" style="2" customWidth="1"/>
    <col min="13059" max="13059" width="9" style="2" customWidth="1"/>
    <col min="13060" max="13060" width="11.85546875" style="2" bestFit="1" customWidth="1"/>
    <col min="13061" max="13061" width="17" style="2" customWidth="1"/>
    <col min="13062" max="13062" width="11.85546875" style="2" bestFit="1" customWidth="1"/>
    <col min="13063" max="13063" width="10" style="2" customWidth="1"/>
    <col min="13064" max="13311" width="9.140625" style="2" customWidth="1"/>
    <col min="13312" max="13313" width="58.42578125" style="2"/>
    <col min="13314" max="13314" width="58.42578125" style="2" customWidth="1"/>
    <col min="13315" max="13315" width="9" style="2" customWidth="1"/>
    <col min="13316" max="13316" width="11.85546875" style="2" bestFit="1" customWidth="1"/>
    <col min="13317" max="13317" width="17" style="2" customWidth="1"/>
    <col min="13318" max="13318" width="11.85546875" style="2" bestFit="1" customWidth="1"/>
    <col min="13319" max="13319" width="10" style="2" customWidth="1"/>
    <col min="13320" max="13567" width="9.140625" style="2" customWidth="1"/>
    <col min="13568" max="13569" width="58.42578125" style="2"/>
    <col min="13570" max="13570" width="58.42578125" style="2" customWidth="1"/>
    <col min="13571" max="13571" width="9" style="2" customWidth="1"/>
    <col min="13572" max="13572" width="11.85546875" style="2" bestFit="1" customWidth="1"/>
    <col min="13573" max="13573" width="17" style="2" customWidth="1"/>
    <col min="13574" max="13574" width="11.85546875" style="2" bestFit="1" customWidth="1"/>
    <col min="13575" max="13575" width="10" style="2" customWidth="1"/>
    <col min="13576" max="13823" width="9.140625" style="2" customWidth="1"/>
    <col min="13824" max="13825" width="58.42578125" style="2"/>
    <col min="13826" max="13826" width="58.42578125" style="2" customWidth="1"/>
    <col min="13827" max="13827" width="9" style="2" customWidth="1"/>
    <col min="13828" max="13828" width="11.85546875" style="2" bestFit="1" customWidth="1"/>
    <col min="13829" max="13829" width="17" style="2" customWidth="1"/>
    <col min="13830" max="13830" width="11.85546875" style="2" bestFit="1" customWidth="1"/>
    <col min="13831" max="13831" width="10" style="2" customWidth="1"/>
    <col min="13832" max="14079" width="9.140625" style="2" customWidth="1"/>
    <col min="14080" max="14081" width="58.42578125" style="2"/>
    <col min="14082" max="14082" width="58.42578125" style="2" customWidth="1"/>
    <col min="14083" max="14083" width="9" style="2" customWidth="1"/>
    <col min="14084" max="14084" width="11.85546875" style="2" bestFit="1" customWidth="1"/>
    <col min="14085" max="14085" width="17" style="2" customWidth="1"/>
    <col min="14086" max="14086" width="11.85546875" style="2" bestFit="1" customWidth="1"/>
    <col min="14087" max="14087" width="10" style="2" customWidth="1"/>
    <col min="14088" max="14335" width="9.140625" style="2" customWidth="1"/>
    <col min="14336" max="14337" width="58.42578125" style="2"/>
    <col min="14338" max="14338" width="58.42578125" style="2" customWidth="1"/>
    <col min="14339" max="14339" width="9" style="2" customWidth="1"/>
    <col min="14340" max="14340" width="11.85546875" style="2" bestFit="1" customWidth="1"/>
    <col min="14341" max="14341" width="17" style="2" customWidth="1"/>
    <col min="14342" max="14342" width="11.85546875" style="2" bestFit="1" customWidth="1"/>
    <col min="14343" max="14343" width="10" style="2" customWidth="1"/>
    <col min="14344" max="14591" width="9.140625" style="2" customWidth="1"/>
    <col min="14592" max="14593" width="58.42578125" style="2"/>
    <col min="14594" max="14594" width="58.42578125" style="2" customWidth="1"/>
    <col min="14595" max="14595" width="9" style="2" customWidth="1"/>
    <col min="14596" max="14596" width="11.85546875" style="2" bestFit="1" customWidth="1"/>
    <col min="14597" max="14597" width="17" style="2" customWidth="1"/>
    <col min="14598" max="14598" width="11.85546875" style="2" bestFit="1" customWidth="1"/>
    <col min="14599" max="14599" width="10" style="2" customWidth="1"/>
    <col min="14600" max="14847" width="9.140625" style="2" customWidth="1"/>
    <col min="14848" max="14849" width="58.42578125" style="2"/>
    <col min="14850" max="14850" width="58.42578125" style="2" customWidth="1"/>
    <col min="14851" max="14851" width="9" style="2" customWidth="1"/>
    <col min="14852" max="14852" width="11.85546875" style="2" bestFit="1" customWidth="1"/>
    <col min="14853" max="14853" width="17" style="2" customWidth="1"/>
    <col min="14854" max="14854" width="11.85546875" style="2" bestFit="1" customWidth="1"/>
    <col min="14855" max="14855" width="10" style="2" customWidth="1"/>
    <col min="14856" max="15103" width="9.140625" style="2" customWidth="1"/>
    <col min="15104" max="15105" width="58.42578125" style="2"/>
    <col min="15106" max="15106" width="58.42578125" style="2" customWidth="1"/>
    <col min="15107" max="15107" width="9" style="2" customWidth="1"/>
    <col min="15108" max="15108" width="11.85546875" style="2" bestFit="1" customWidth="1"/>
    <col min="15109" max="15109" width="17" style="2" customWidth="1"/>
    <col min="15110" max="15110" width="11.85546875" style="2" bestFit="1" customWidth="1"/>
    <col min="15111" max="15111" width="10" style="2" customWidth="1"/>
    <col min="15112" max="15359" width="9.140625" style="2" customWidth="1"/>
    <col min="15360" max="15361" width="58.42578125" style="2"/>
    <col min="15362" max="15362" width="58.42578125" style="2" customWidth="1"/>
    <col min="15363" max="15363" width="9" style="2" customWidth="1"/>
    <col min="15364" max="15364" width="11.85546875" style="2" bestFit="1" customWidth="1"/>
    <col min="15365" max="15365" width="17" style="2" customWidth="1"/>
    <col min="15366" max="15366" width="11.85546875" style="2" bestFit="1" customWidth="1"/>
    <col min="15367" max="15367" width="10" style="2" customWidth="1"/>
    <col min="15368" max="15615" width="9.140625" style="2" customWidth="1"/>
    <col min="15616" max="15617" width="58.42578125" style="2"/>
    <col min="15618" max="15618" width="58.42578125" style="2" customWidth="1"/>
    <col min="15619" max="15619" width="9" style="2" customWidth="1"/>
    <col min="15620" max="15620" width="11.85546875" style="2" bestFit="1" customWidth="1"/>
    <col min="15621" max="15621" width="17" style="2" customWidth="1"/>
    <col min="15622" max="15622" width="11.85546875" style="2" bestFit="1" customWidth="1"/>
    <col min="15623" max="15623" width="10" style="2" customWidth="1"/>
    <col min="15624" max="15871" width="9.140625" style="2" customWidth="1"/>
    <col min="15872" max="15873" width="58.42578125" style="2"/>
    <col min="15874" max="15874" width="58.42578125" style="2" customWidth="1"/>
    <col min="15875" max="15875" width="9" style="2" customWidth="1"/>
    <col min="15876" max="15876" width="11.85546875" style="2" bestFit="1" customWidth="1"/>
    <col min="15877" max="15877" width="17" style="2" customWidth="1"/>
    <col min="15878" max="15878" width="11.85546875" style="2" bestFit="1" customWidth="1"/>
    <col min="15879" max="15879" width="10" style="2" customWidth="1"/>
    <col min="15880" max="16127" width="9.140625" style="2" customWidth="1"/>
    <col min="16128" max="16129" width="58.42578125" style="2"/>
    <col min="16130" max="16130" width="58.42578125" style="2" customWidth="1"/>
    <col min="16131" max="16131" width="9" style="2" customWidth="1"/>
    <col min="16132" max="16132" width="11.85546875" style="2" bestFit="1" customWidth="1"/>
    <col min="16133" max="16133" width="17" style="2" customWidth="1"/>
    <col min="16134" max="16134" width="11.85546875" style="2" bestFit="1" customWidth="1"/>
    <col min="16135" max="16135" width="10" style="2" customWidth="1"/>
    <col min="16136" max="16383" width="9.140625" style="2" customWidth="1"/>
    <col min="16384" max="16384" width="58.42578125" style="2"/>
  </cols>
  <sheetData>
    <row r="1" spans="1:7" x14ac:dyDescent="0.25">
      <c r="A1" s="193" t="s">
        <v>266</v>
      </c>
      <c r="B1" s="193"/>
      <c r="C1" s="193"/>
      <c r="D1" s="193"/>
      <c r="E1" s="193"/>
      <c r="F1" s="193"/>
      <c r="G1" s="197"/>
    </row>
    <row r="2" spans="1:7" ht="15.75" x14ac:dyDescent="0.25">
      <c r="A2" s="199" t="s">
        <v>24</v>
      </c>
      <c r="B2" s="199"/>
      <c r="C2" s="199"/>
      <c r="D2" s="199"/>
      <c r="E2" s="199"/>
      <c r="F2" s="199"/>
      <c r="G2" s="197"/>
    </row>
    <row r="3" spans="1:7" ht="15.75" x14ac:dyDescent="0.25">
      <c r="A3" s="199" t="s">
        <v>126</v>
      </c>
      <c r="B3" s="199"/>
      <c r="C3" s="199"/>
      <c r="D3" s="199"/>
      <c r="E3" s="199"/>
      <c r="F3" s="199"/>
      <c r="G3" s="197"/>
    </row>
    <row r="4" spans="1:7" x14ac:dyDescent="0.25">
      <c r="A4" s="12"/>
      <c r="D4" s="2"/>
      <c r="E4" s="2"/>
      <c r="G4" s="13" t="s">
        <v>2</v>
      </c>
    </row>
    <row r="5" spans="1:7" ht="43.5" x14ac:dyDescent="0.25">
      <c r="A5" s="14" t="s">
        <v>25</v>
      </c>
      <c r="B5" s="15" t="s">
        <v>26</v>
      </c>
      <c r="C5" s="16" t="s">
        <v>27</v>
      </c>
      <c r="D5" s="16" t="s">
        <v>5</v>
      </c>
      <c r="E5" s="16" t="s">
        <v>201</v>
      </c>
      <c r="F5" s="16" t="s">
        <v>28</v>
      </c>
      <c r="G5" s="17" t="s">
        <v>29</v>
      </c>
    </row>
    <row r="6" spans="1:7" x14ac:dyDescent="0.25">
      <c r="A6" s="18" t="s">
        <v>30</v>
      </c>
      <c r="B6" s="19" t="s">
        <v>31</v>
      </c>
      <c r="C6" s="9">
        <v>3772056</v>
      </c>
      <c r="D6" s="9">
        <v>3967008</v>
      </c>
      <c r="E6" s="9">
        <v>4432984</v>
      </c>
      <c r="F6" s="9">
        <v>4432984</v>
      </c>
      <c r="G6" s="20">
        <v>0</v>
      </c>
    </row>
    <row r="7" spans="1:7" x14ac:dyDescent="0.25">
      <c r="A7" s="21" t="s">
        <v>32</v>
      </c>
      <c r="B7" s="22" t="s">
        <v>33</v>
      </c>
      <c r="C7" s="9">
        <v>225000</v>
      </c>
      <c r="D7" s="9">
        <v>225000</v>
      </c>
      <c r="E7" s="9">
        <v>225000</v>
      </c>
      <c r="F7" s="9">
        <v>225000</v>
      </c>
      <c r="G7" s="20">
        <v>0</v>
      </c>
    </row>
    <row r="8" spans="1:7" x14ac:dyDescent="0.25">
      <c r="A8" s="21" t="s">
        <v>120</v>
      </c>
      <c r="B8" s="22" t="s">
        <v>121</v>
      </c>
      <c r="C8" s="9"/>
      <c r="D8" s="9"/>
      <c r="E8" s="9">
        <v>120000</v>
      </c>
      <c r="F8" s="9">
        <v>120000</v>
      </c>
      <c r="G8" s="20"/>
    </row>
    <row r="9" spans="1:7" x14ac:dyDescent="0.25">
      <c r="A9" s="23" t="s">
        <v>34</v>
      </c>
      <c r="B9" s="24" t="s">
        <v>35</v>
      </c>
      <c r="C9" s="11">
        <f>SUM(C6:C7)</f>
        <v>3997056</v>
      </c>
      <c r="D9" s="11">
        <f>SUM(D6:D7)</f>
        <v>4192008</v>
      </c>
      <c r="E9" s="11">
        <f>SUM(E6:E8)</f>
        <v>4777984</v>
      </c>
      <c r="F9" s="11">
        <f>SUM(F6:F8)</f>
        <v>4777984</v>
      </c>
      <c r="G9" s="20">
        <v>0</v>
      </c>
    </row>
    <row r="10" spans="1:7" x14ac:dyDescent="0.25">
      <c r="A10" s="25" t="s">
        <v>36</v>
      </c>
      <c r="B10" s="22" t="s">
        <v>37</v>
      </c>
      <c r="C10" s="9">
        <v>2064144</v>
      </c>
      <c r="D10" s="9">
        <v>2064144</v>
      </c>
      <c r="E10" s="9">
        <v>2064144</v>
      </c>
      <c r="F10" s="9">
        <v>2064144</v>
      </c>
      <c r="G10" s="20">
        <v>0</v>
      </c>
    </row>
    <row r="11" spans="1:7" ht="25.5" x14ac:dyDescent="0.25">
      <c r="A11" s="25" t="s">
        <v>38</v>
      </c>
      <c r="B11" s="22" t="s">
        <v>39</v>
      </c>
      <c r="C11" s="9">
        <v>360000</v>
      </c>
      <c r="D11" s="9">
        <v>360000</v>
      </c>
      <c r="E11" s="9">
        <v>395000</v>
      </c>
      <c r="F11" s="9">
        <v>395000</v>
      </c>
      <c r="G11" s="20">
        <v>0</v>
      </c>
    </row>
    <row r="12" spans="1:7" x14ac:dyDescent="0.25">
      <c r="A12" s="26" t="s">
        <v>40</v>
      </c>
      <c r="B12" s="24" t="s">
        <v>41</v>
      </c>
      <c r="C12" s="11">
        <f>SUM(C10:C11)</f>
        <v>2424144</v>
      </c>
      <c r="D12" s="11">
        <f>SUM(D10:D11)</f>
        <v>2424144</v>
      </c>
      <c r="E12" s="11">
        <f>SUM(E10:E11)</f>
        <v>2459144</v>
      </c>
      <c r="F12" s="11">
        <f>SUM(F10:F11)</f>
        <v>2459144</v>
      </c>
      <c r="G12" s="20">
        <v>0</v>
      </c>
    </row>
    <row r="13" spans="1:7" x14ac:dyDescent="0.25">
      <c r="A13" s="27" t="s">
        <v>42</v>
      </c>
      <c r="B13" s="28" t="s">
        <v>43</v>
      </c>
      <c r="C13" s="11">
        <f>SUM(C12,C9)</f>
        <v>6421200</v>
      </c>
      <c r="D13" s="11">
        <f>SUM(D12,D9)</f>
        <v>6616152</v>
      </c>
      <c r="E13" s="11">
        <f>SUM(E9+E12)</f>
        <v>7237128</v>
      </c>
      <c r="F13" s="11">
        <f>SUM(F9+F12)</f>
        <v>7237128</v>
      </c>
      <c r="G13" s="20">
        <v>0</v>
      </c>
    </row>
    <row r="14" spans="1:7" ht="28.5" x14ac:dyDescent="0.25">
      <c r="A14" s="29" t="s">
        <v>44</v>
      </c>
      <c r="B14" s="28" t="s">
        <v>45</v>
      </c>
      <c r="C14" s="11">
        <v>1072910</v>
      </c>
      <c r="D14" s="11">
        <v>1107028</v>
      </c>
      <c r="E14" s="11">
        <v>1191771</v>
      </c>
      <c r="F14" s="11">
        <v>1191771</v>
      </c>
      <c r="G14" s="20">
        <v>0</v>
      </c>
    </row>
    <row r="15" spans="1:7" s="31" customFormat="1" x14ac:dyDescent="0.25">
      <c r="A15" s="25" t="s">
        <v>46</v>
      </c>
      <c r="B15" s="22" t="s">
        <v>47</v>
      </c>
      <c r="C15" s="30">
        <v>180000</v>
      </c>
      <c r="D15" s="9">
        <v>180000</v>
      </c>
      <c r="E15" s="9">
        <v>180000</v>
      </c>
      <c r="F15" s="9">
        <v>180000</v>
      </c>
      <c r="G15" s="20">
        <v>0</v>
      </c>
    </row>
    <row r="16" spans="1:7" x14ac:dyDescent="0.25">
      <c r="A16" s="25" t="s">
        <v>48</v>
      </c>
      <c r="B16" s="22" t="s">
        <v>49</v>
      </c>
      <c r="C16" s="9">
        <v>1380000</v>
      </c>
      <c r="D16" s="9">
        <v>1380000</v>
      </c>
      <c r="E16" s="9">
        <v>2400000</v>
      </c>
      <c r="F16" s="9">
        <v>2400000</v>
      </c>
      <c r="G16" s="20">
        <v>0</v>
      </c>
    </row>
    <row r="17" spans="1:7" x14ac:dyDescent="0.25">
      <c r="A17" s="26" t="s">
        <v>50</v>
      </c>
      <c r="B17" s="24" t="s">
        <v>51</v>
      </c>
      <c r="C17" s="11">
        <f>SUM(C15:C16)</f>
        <v>1560000</v>
      </c>
      <c r="D17" s="11">
        <f>SUM(D15:D16)</f>
        <v>1560000</v>
      </c>
      <c r="E17" s="11">
        <f>SUM(E15:E16)</f>
        <v>2580000</v>
      </c>
      <c r="F17" s="11">
        <f>SUM(F15:F16)</f>
        <v>2580000</v>
      </c>
      <c r="G17" s="20">
        <v>0</v>
      </c>
    </row>
    <row r="18" spans="1:7" x14ac:dyDescent="0.25">
      <c r="A18" s="25" t="s">
        <v>52</v>
      </c>
      <c r="B18" s="22" t="s">
        <v>53</v>
      </c>
      <c r="C18" s="9">
        <v>60000</v>
      </c>
      <c r="D18" s="9">
        <v>60000</v>
      </c>
      <c r="E18" s="9">
        <v>60000</v>
      </c>
      <c r="F18" s="9">
        <v>60000</v>
      </c>
      <c r="G18" s="20">
        <v>0</v>
      </c>
    </row>
    <row r="19" spans="1:7" x14ac:dyDescent="0.25">
      <c r="A19" s="25" t="s">
        <v>54</v>
      </c>
      <c r="B19" s="22" t="s">
        <v>55</v>
      </c>
      <c r="C19" s="9">
        <v>200000</v>
      </c>
      <c r="D19" s="9">
        <v>200000</v>
      </c>
      <c r="E19" s="9">
        <v>227725</v>
      </c>
      <c r="F19" s="9">
        <v>227725</v>
      </c>
      <c r="G19" s="20">
        <v>0</v>
      </c>
    </row>
    <row r="20" spans="1:7" x14ac:dyDescent="0.25">
      <c r="A20" s="26" t="s">
        <v>56</v>
      </c>
      <c r="B20" s="24" t="s">
        <v>57</v>
      </c>
      <c r="C20" s="11">
        <f>SUM(C18:C19)</f>
        <v>260000</v>
      </c>
      <c r="D20" s="11">
        <f>SUM(D18:D19)</f>
        <v>260000</v>
      </c>
      <c r="E20" s="11">
        <f>SUM(E18:E19)</f>
        <v>287725</v>
      </c>
      <c r="F20" s="11">
        <f>SUM(F18:F19)</f>
        <v>287725</v>
      </c>
      <c r="G20" s="20">
        <v>0</v>
      </c>
    </row>
    <row r="21" spans="1:7" x14ac:dyDescent="0.25">
      <c r="A21" s="25" t="s">
        <v>58</v>
      </c>
      <c r="B21" s="22" t="s">
        <v>59</v>
      </c>
      <c r="C21" s="9">
        <v>3207682</v>
      </c>
      <c r="D21" s="9">
        <v>3207682</v>
      </c>
      <c r="E21" s="9">
        <v>3207682</v>
      </c>
      <c r="F21" s="9">
        <v>3207682</v>
      </c>
      <c r="G21" s="20">
        <v>0</v>
      </c>
    </row>
    <row r="22" spans="1:7" x14ac:dyDescent="0.25">
      <c r="A22" s="25" t="s">
        <v>60</v>
      </c>
      <c r="B22" s="22" t="s">
        <v>61</v>
      </c>
      <c r="C22" s="9">
        <v>2147000</v>
      </c>
      <c r="D22" s="9">
        <v>2147000</v>
      </c>
      <c r="E22" s="9">
        <v>2147000</v>
      </c>
      <c r="F22" s="9">
        <v>2147000</v>
      </c>
      <c r="G22" s="20">
        <v>0</v>
      </c>
    </row>
    <row r="23" spans="1:7" x14ac:dyDescent="0.25">
      <c r="A23" s="25" t="s">
        <v>62</v>
      </c>
      <c r="B23" s="22" t="s">
        <v>63</v>
      </c>
      <c r="C23" s="9">
        <v>3600000</v>
      </c>
      <c r="D23" s="9">
        <v>3600000</v>
      </c>
      <c r="E23" s="9">
        <v>3600000</v>
      </c>
      <c r="F23" s="9">
        <v>3600000</v>
      </c>
      <c r="G23" s="20">
        <v>0</v>
      </c>
    </row>
    <row r="24" spans="1:7" x14ac:dyDescent="0.25">
      <c r="A24" s="25" t="s">
        <v>64</v>
      </c>
      <c r="B24" s="22" t="s">
        <v>65</v>
      </c>
      <c r="C24" s="9">
        <v>148000</v>
      </c>
      <c r="D24" s="9">
        <v>148000</v>
      </c>
      <c r="E24" s="9">
        <v>399082</v>
      </c>
      <c r="F24" s="9">
        <v>399082</v>
      </c>
      <c r="G24" s="20">
        <v>0</v>
      </c>
    </row>
    <row r="25" spans="1:7" x14ac:dyDescent="0.25">
      <c r="A25" s="25" t="s">
        <v>66</v>
      </c>
      <c r="B25" s="22" t="s">
        <v>67</v>
      </c>
      <c r="C25" s="9">
        <v>5335200</v>
      </c>
      <c r="D25" s="9">
        <v>5335200</v>
      </c>
      <c r="E25" s="9">
        <v>6435200</v>
      </c>
      <c r="F25" s="9">
        <v>6435200</v>
      </c>
      <c r="G25" s="20">
        <v>0</v>
      </c>
    </row>
    <row r="26" spans="1:7" s="32" customFormat="1" x14ac:dyDescent="0.25">
      <c r="A26" s="26" t="s">
        <v>68</v>
      </c>
      <c r="B26" s="24" t="s">
        <v>69</v>
      </c>
      <c r="C26" s="11">
        <f>SUM(C21:C25)</f>
        <v>14437882</v>
      </c>
      <c r="D26" s="11">
        <f>SUM(D21:D25)</f>
        <v>14437882</v>
      </c>
      <c r="E26" s="11">
        <f>SUM(E21:E25)</f>
        <v>15788964</v>
      </c>
      <c r="F26" s="11">
        <f>SUM(F21:F25)</f>
        <v>15788964</v>
      </c>
      <c r="G26" s="20">
        <v>0</v>
      </c>
    </row>
    <row r="27" spans="1:7" x14ac:dyDescent="0.25">
      <c r="A27" s="25" t="s">
        <v>70</v>
      </c>
      <c r="B27" s="22" t="s">
        <v>71</v>
      </c>
      <c r="C27" s="9">
        <v>3847401</v>
      </c>
      <c r="D27" s="9">
        <v>3847401</v>
      </c>
      <c r="E27" s="9">
        <v>4117401</v>
      </c>
      <c r="F27" s="9">
        <v>4117401</v>
      </c>
      <c r="G27" s="20">
        <v>0</v>
      </c>
    </row>
    <row r="28" spans="1:7" x14ac:dyDescent="0.25">
      <c r="A28" s="25" t="s">
        <v>72</v>
      </c>
      <c r="B28" s="22" t="s">
        <v>73</v>
      </c>
      <c r="C28" s="9"/>
      <c r="D28" s="9">
        <v>140000</v>
      </c>
      <c r="E28" s="9">
        <v>140000</v>
      </c>
      <c r="F28" s="9">
        <v>140000</v>
      </c>
      <c r="G28" s="20">
        <v>0</v>
      </c>
    </row>
    <row r="29" spans="1:7" s="34" customFormat="1" x14ac:dyDescent="0.25">
      <c r="A29" s="26" t="s">
        <v>74</v>
      </c>
      <c r="B29" s="24" t="s">
        <v>75</v>
      </c>
      <c r="C29" s="33">
        <f>SUM(C27)</f>
        <v>3847401</v>
      </c>
      <c r="D29" s="11">
        <f>SUM(D27:D28)</f>
        <v>3987401</v>
      </c>
      <c r="E29" s="11">
        <f>SUM(E27:E28)</f>
        <v>4257401</v>
      </c>
      <c r="F29" s="11">
        <f>SUM(F27:F28)</f>
        <v>4257401</v>
      </c>
      <c r="G29" s="20">
        <v>0</v>
      </c>
    </row>
    <row r="30" spans="1:7" x14ac:dyDescent="0.25">
      <c r="A30" s="29" t="s">
        <v>76</v>
      </c>
      <c r="B30" s="28" t="s">
        <v>77</v>
      </c>
      <c r="C30" s="11">
        <f>SUM(C17+C20+C26+C29)</f>
        <v>20105283</v>
      </c>
      <c r="D30" s="11">
        <f>SUM(D17+D20+D26+D29)</f>
        <v>20245283</v>
      </c>
      <c r="E30" s="11">
        <f>SUM(E17+E20+E26+E29)</f>
        <v>22914090</v>
      </c>
      <c r="F30" s="11">
        <f>SUM(F17+F20+F26+F29)</f>
        <v>22914090</v>
      </c>
      <c r="G30" s="20">
        <v>0</v>
      </c>
    </row>
    <row r="31" spans="1:7" x14ac:dyDescent="0.25">
      <c r="A31" s="35" t="s">
        <v>78</v>
      </c>
      <c r="B31" s="22" t="s">
        <v>79</v>
      </c>
      <c r="C31" s="9">
        <v>500000</v>
      </c>
      <c r="D31" s="9">
        <v>500000</v>
      </c>
      <c r="E31" s="9">
        <v>920000</v>
      </c>
      <c r="F31" s="9">
        <v>920000</v>
      </c>
      <c r="G31" s="20">
        <v>0</v>
      </c>
    </row>
    <row r="32" spans="1:7" x14ac:dyDescent="0.25">
      <c r="A32" s="36" t="s">
        <v>80</v>
      </c>
      <c r="B32" s="28" t="s">
        <v>81</v>
      </c>
      <c r="C32" s="11">
        <f>SUM(C31)</f>
        <v>500000</v>
      </c>
      <c r="D32" s="11">
        <f>SUM(D31)</f>
        <v>500000</v>
      </c>
      <c r="E32" s="11">
        <f>SUM(E31)</f>
        <v>920000</v>
      </c>
      <c r="F32" s="11">
        <f>SUM(F31)</f>
        <v>920000</v>
      </c>
      <c r="G32" s="20">
        <v>0</v>
      </c>
    </row>
    <row r="33" spans="1:7" s="31" customFormat="1" x14ac:dyDescent="0.25">
      <c r="A33" s="35" t="s">
        <v>82</v>
      </c>
      <c r="B33" s="22" t="s">
        <v>83</v>
      </c>
      <c r="C33" s="30">
        <v>360000</v>
      </c>
      <c r="D33" s="9">
        <v>360000</v>
      </c>
      <c r="E33" s="9">
        <v>360000</v>
      </c>
      <c r="F33" s="9">
        <v>360000</v>
      </c>
      <c r="G33" s="20">
        <v>0</v>
      </c>
    </row>
    <row r="34" spans="1:7" x14ac:dyDescent="0.25">
      <c r="A34" s="37" t="s">
        <v>84</v>
      </c>
      <c r="B34" s="22" t="s">
        <v>85</v>
      </c>
      <c r="C34" s="30">
        <v>468805</v>
      </c>
      <c r="D34" s="9">
        <v>468805</v>
      </c>
      <c r="E34" s="9">
        <v>468805</v>
      </c>
      <c r="F34" s="9">
        <v>468805</v>
      </c>
      <c r="G34" s="20">
        <v>0</v>
      </c>
    </row>
    <row r="35" spans="1:7" x14ac:dyDescent="0.25">
      <c r="A35" s="37" t="s">
        <v>86</v>
      </c>
      <c r="B35" s="22" t="s">
        <v>87</v>
      </c>
      <c r="C35" s="30">
        <v>1360000</v>
      </c>
      <c r="D35" s="9">
        <v>1360000</v>
      </c>
      <c r="E35" s="9">
        <v>1360000</v>
      </c>
      <c r="F35" s="9">
        <v>1360000</v>
      </c>
      <c r="G35" s="20">
        <v>0</v>
      </c>
    </row>
    <row r="36" spans="1:7" x14ac:dyDescent="0.25">
      <c r="A36" s="38" t="s">
        <v>88</v>
      </c>
      <c r="B36" s="22" t="s">
        <v>89</v>
      </c>
      <c r="C36" s="30">
        <v>16989032</v>
      </c>
      <c r="D36" s="9">
        <v>17070472</v>
      </c>
      <c r="E36" s="9">
        <v>13301531</v>
      </c>
      <c r="F36" s="9">
        <v>13301531</v>
      </c>
      <c r="G36" s="20">
        <v>0</v>
      </c>
    </row>
    <row r="37" spans="1:7" x14ac:dyDescent="0.25">
      <c r="A37" s="36" t="s">
        <v>90</v>
      </c>
      <c r="B37" s="28" t="s">
        <v>91</v>
      </c>
      <c r="C37" s="11">
        <f>SUM(C33:C36)</f>
        <v>19177837</v>
      </c>
      <c r="D37" s="11">
        <f>SUM(D33:D36)</f>
        <v>19259277</v>
      </c>
      <c r="E37" s="11">
        <f>SUM(E33:E36)</f>
        <v>15490336</v>
      </c>
      <c r="F37" s="11">
        <f>SUM(F33:F36)</f>
        <v>15490336</v>
      </c>
      <c r="G37" s="20">
        <v>0</v>
      </c>
    </row>
    <row r="38" spans="1:7" ht="15.75" x14ac:dyDescent="0.25">
      <c r="A38" s="39" t="s">
        <v>92</v>
      </c>
      <c r="B38" s="28"/>
      <c r="C38" s="40">
        <f>SUM(C13+C14+C30+C32+C37)</f>
        <v>47277230</v>
      </c>
      <c r="D38" s="40">
        <f>SUM(D13+D14+D30+D32+D37)</f>
        <v>47727740</v>
      </c>
      <c r="E38" s="40">
        <f>SUM(E13+E14+E30+E32+E37)</f>
        <v>47753325</v>
      </c>
      <c r="F38" s="40">
        <f>SUM(F13+F14+F30+F32+F37)</f>
        <v>47753325</v>
      </c>
      <c r="G38" s="20">
        <v>0</v>
      </c>
    </row>
    <row r="39" spans="1:7" s="31" customFormat="1" x14ac:dyDescent="0.25">
      <c r="A39" s="57" t="s">
        <v>122</v>
      </c>
      <c r="B39" s="22" t="s">
        <v>123</v>
      </c>
      <c r="C39" s="30"/>
      <c r="D39" s="30"/>
      <c r="E39" s="9">
        <v>1563250</v>
      </c>
      <c r="F39" s="9">
        <v>1563250</v>
      </c>
      <c r="G39" s="58"/>
    </row>
    <row r="40" spans="1:7" x14ac:dyDescent="0.25">
      <c r="A40" s="41" t="s">
        <v>93</v>
      </c>
      <c r="B40" s="22" t="s">
        <v>94</v>
      </c>
      <c r="C40" s="9">
        <v>7543500</v>
      </c>
      <c r="D40" s="9">
        <v>7543500</v>
      </c>
      <c r="E40" s="9">
        <v>7543500</v>
      </c>
      <c r="F40" s="9">
        <v>7543500</v>
      </c>
      <c r="G40" s="20">
        <v>0</v>
      </c>
    </row>
    <row r="41" spans="1:7" x14ac:dyDescent="0.25">
      <c r="A41" s="41" t="s">
        <v>95</v>
      </c>
      <c r="B41" s="22" t="s">
        <v>96</v>
      </c>
      <c r="C41" s="9">
        <v>9025197</v>
      </c>
      <c r="D41" s="9">
        <v>9025197</v>
      </c>
      <c r="E41" s="9">
        <v>9025197</v>
      </c>
      <c r="F41" s="9">
        <v>9025197</v>
      </c>
      <c r="G41" s="20">
        <v>0</v>
      </c>
    </row>
    <row r="42" spans="1:7" x14ac:dyDescent="0.25">
      <c r="A42" s="42" t="s">
        <v>97</v>
      </c>
      <c r="B42" s="22" t="s">
        <v>98</v>
      </c>
      <c r="C42" s="9">
        <v>4473803</v>
      </c>
      <c r="D42" s="9">
        <v>4473803</v>
      </c>
      <c r="E42" s="9">
        <v>4895880</v>
      </c>
      <c r="F42" s="9">
        <v>4895880</v>
      </c>
      <c r="G42" s="20">
        <v>0</v>
      </c>
    </row>
    <row r="43" spans="1:7" x14ac:dyDescent="0.25">
      <c r="A43" s="43" t="s">
        <v>99</v>
      </c>
      <c r="B43" s="28" t="s">
        <v>100</v>
      </c>
      <c r="C43" s="11">
        <f>SUM(C40:C42)</f>
        <v>21042500</v>
      </c>
      <c r="D43" s="11">
        <f>SUM(D40:D42)</f>
        <v>21042500</v>
      </c>
      <c r="E43" s="11">
        <f>SUM(E39:E42)</f>
        <v>23027827</v>
      </c>
      <c r="F43" s="11">
        <f>SUM(F39:F42)</f>
        <v>23027827</v>
      </c>
      <c r="G43" s="20">
        <v>0</v>
      </c>
    </row>
    <row r="44" spans="1:7" x14ac:dyDescent="0.25">
      <c r="A44" s="35" t="s">
        <v>101</v>
      </c>
      <c r="B44" s="22" t="s">
        <v>102</v>
      </c>
      <c r="C44" s="9">
        <v>17088007</v>
      </c>
      <c r="D44" s="9">
        <v>17088007</v>
      </c>
      <c r="E44" s="9">
        <v>36280920</v>
      </c>
      <c r="F44" s="9">
        <v>36280920</v>
      </c>
      <c r="G44" s="20">
        <v>0</v>
      </c>
    </row>
    <row r="45" spans="1:7" x14ac:dyDescent="0.25">
      <c r="A45" s="35" t="s">
        <v>103</v>
      </c>
      <c r="B45" s="22" t="s">
        <v>104</v>
      </c>
      <c r="C45" s="9">
        <v>4608242</v>
      </c>
      <c r="D45" s="9">
        <v>4608242</v>
      </c>
      <c r="E45" s="9">
        <v>9790329</v>
      </c>
      <c r="F45" s="9">
        <v>9790329</v>
      </c>
      <c r="G45" s="20">
        <v>0</v>
      </c>
    </row>
    <row r="46" spans="1:7" x14ac:dyDescent="0.25">
      <c r="A46" s="36" t="s">
        <v>105</v>
      </c>
      <c r="B46" s="28" t="s">
        <v>106</v>
      </c>
      <c r="C46" s="11">
        <f>SUM(C44:C45)</f>
        <v>21696249</v>
      </c>
      <c r="D46" s="11">
        <f>SUM(D44:D45)</f>
        <v>21696249</v>
      </c>
      <c r="E46" s="11">
        <f>SUM(E44:E45)</f>
        <v>46071249</v>
      </c>
      <c r="F46" s="11">
        <f>SUM(F44:F45)</f>
        <v>46071249</v>
      </c>
      <c r="G46" s="20">
        <v>0</v>
      </c>
    </row>
    <row r="47" spans="1:7" s="31" customFormat="1" ht="12.75" x14ac:dyDescent="0.2">
      <c r="A47" s="35" t="s">
        <v>124</v>
      </c>
      <c r="B47" s="22" t="s">
        <v>125</v>
      </c>
      <c r="C47" s="30"/>
      <c r="D47" s="30"/>
      <c r="E47" s="30">
        <v>150000</v>
      </c>
      <c r="F47" s="30">
        <v>150000</v>
      </c>
      <c r="G47" s="58"/>
    </row>
    <row r="48" spans="1:7" s="31" customFormat="1" x14ac:dyDescent="0.25">
      <c r="A48" s="35" t="s">
        <v>107</v>
      </c>
      <c r="B48" s="22" t="s">
        <v>108</v>
      </c>
      <c r="C48" s="30">
        <v>450000</v>
      </c>
      <c r="D48" s="9">
        <v>450000</v>
      </c>
      <c r="E48" s="9">
        <v>450000</v>
      </c>
      <c r="F48" s="9">
        <v>450000</v>
      </c>
      <c r="G48" s="20">
        <v>0</v>
      </c>
    </row>
    <row r="49" spans="1:7" x14ac:dyDescent="0.25">
      <c r="A49" s="36" t="s">
        <v>109</v>
      </c>
      <c r="B49" s="28" t="s">
        <v>110</v>
      </c>
      <c r="C49" s="11">
        <f>SUM(C48)</f>
        <v>450000</v>
      </c>
      <c r="D49" s="11">
        <f>SUM(D48)</f>
        <v>450000</v>
      </c>
      <c r="E49" s="11">
        <f>SUM(E47:E48)</f>
        <v>600000</v>
      </c>
      <c r="F49" s="11">
        <f>SUM(F47:F48)</f>
        <v>600000</v>
      </c>
      <c r="G49" s="20">
        <v>0</v>
      </c>
    </row>
    <row r="50" spans="1:7" ht="15.75" x14ac:dyDescent="0.25">
      <c r="A50" s="39" t="s">
        <v>111</v>
      </c>
      <c r="B50" s="44"/>
      <c r="C50" s="40">
        <f>SUM(C49,C46,C43)</f>
        <v>43188749</v>
      </c>
      <c r="D50" s="40">
        <f>SUM(D49,D46,D43)</f>
        <v>43188749</v>
      </c>
      <c r="E50" s="40">
        <f>SUM(E43+E46+E49)</f>
        <v>69699076</v>
      </c>
      <c r="F50" s="40">
        <f>SUM(F43+F46+F49)</f>
        <v>69699076</v>
      </c>
      <c r="G50" s="20">
        <v>0</v>
      </c>
    </row>
    <row r="51" spans="1:7" ht="15.75" x14ac:dyDescent="0.25">
      <c r="A51" s="45" t="s">
        <v>112</v>
      </c>
      <c r="B51" s="46" t="s">
        <v>113</v>
      </c>
      <c r="C51" s="11">
        <f>SUM(C38+C50)</f>
        <v>90465979</v>
      </c>
      <c r="D51" s="11">
        <f>SUM(D38+D50)</f>
        <v>90916489</v>
      </c>
      <c r="E51" s="11">
        <f>SUM(E38+E50)</f>
        <v>117452401</v>
      </c>
      <c r="F51" s="11">
        <f>SUM(F38+F50)</f>
        <v>117452401</v>
      </c>
      <c r="G51" s="20">
        <v>0</v>
      </c>
    </row>
    <row r="52" spans="1:7" x14ac:dyDescent="0.25">
      <c r="A52" s="47" t="s">
        <v>114</v>
      </c>
      <c r="B52" s="48" t="s">
        <v>115</v>
      </c>
      <c r="C52" s="49">
        <v>924994</v>
      </c>
      <c r="D52" s="9">
        <v>924994</v>
      </c>
      <c r="E52" s="9">
        <v>924994</v>
      </c>
      <c r="F52" s="9">
        <v>924994</v>
      </c>
      <c r="G52" s="20">
        <v>0</v>
      </c>
    </row>
    <row r="53" spans="1:7" x14ac:dyDescent="0.25">
      <c r="A53" s="50" t="s">
        <v>116</v>
      </c>
      <c r="B53" s="51" t="s">
        <v>117</v>
      </c>
      <c r="C53" s="52">
        <f t="shared" ref="C53:D54" si="0">SUM(C52)</f>
        <v>924994</v>
      </c>
      <c r="D53" s="11">
        <f t="shared" si="0"/>
        <v>924994</v>
      </c>
      <c r="E53" s="11">
        <f>SUM(E52)</f>
        <v>924994</v>
      </c>
      <c r="F53" s="11">
        <f>SUM(F52)</f>
        <v>924994</v>
      </c>
      <c r="G53" s="20">
        <v>0</v>
      </c>
    </row>
    <row r="54" spans="1:7" ht="15.75" x14ac:dyDescent="0.25">
      <c r="A54" s="53" t="s">
        <v>118</v>
      </c>
      <c r="B54" s="54" t="s">
        <v>119</v>
      </c>
      <c r="C54" s="52">
        <f t="shared" si="0"/>
        <v>924994</v>
      </c>
      <c r="D54" s="11">
        <f t="shared" si="0"/>
        <v>924994</v>
      </c>
      <c r="E54" s="11">
        <v>924994</v>
      </c>
      <c r="F54" s="11">
        <v>924994</v>
      </c>
      <c r="G54" s="20">
        <v>0</v>
      </c>
    </row>
    <row r="55" spans="1:7" ht="15.75" x14ac:dyDescent="0.25">
      <c r="A55" s="55" t="s">
        <v>16</v>
      </c>
      <c r="B55" s="56"/>
      <c r="C55" s="11">
        <f>SUM(C51+C54)</f>
        <v>91390973</v>
      </c>
      <c r="D55" s="11">
        <f>SUM(D51+D54)</f>
        <v>91841483</v>
      </c>
      <c r="E55" s="11">
        <f>SUM(E38+E50+E54)</f>
        <v>118377395</v>
      </c>
      <c r="F55" s="11">
        <f>SUM(F38+F50+F54)</f>
        <v>118377395</v>
      </c>
      <c r="G55" s="20">
        <v>0</v>
      </c>
    </row>
  </sheetData>
  <mergeCells count="3">
    <mergeCell ref="A1:G1"/>
    <mergeCell ref="A2:G2"/>
    <mergeCell ref="A3:G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selection activeCell="N17" sqref="N17:N18"/>
    </sheetView>
  </sheetViews>
  <sheetFormatPr defaultRowHeight="15" x14ac:dyDescent="0.25"/>
  <cols>
    <col min="1" max="1" width="59.140625" style="2" customWidth="1"/>
    <col min="2" max="2" width="9.140625" style="2"/>
    <col min="3" max="3" width="14" style="3" customWidth="1"/>
    <col min="4" max="4" width="17" style="2" customWidth="1"/>
    <col min="5" max="5" width="17" style="1" customWidth="1"/>
    <col min="6" max="6" width="16.140625" style="2" customWidth="1"/>
    <col min="7" max="7" width="13.140625" style="3" bestFit="1" customWidth="1"/>
    <col min="8" max="8" width="11.28515625" style="2" hidden="1" customWidth="1"/>
    <col min="9" max="257" width="9.140625" style="2"/>
    <col min="258" max="258" width="55.7109375" style="2" customWidth="1"/>
    <col min="259" max="259" width="9.140625" style="2"/>
    <col min="260" max="260" width="14" style="2" customWidth="1"/>
    <col min="261" max="261" width="17" style="2" customWidth="1"/>
    <col min="262" max="262" width="16.140625" style="2" customWidth="1"/>
    <col min="263" max="263" width="13.140625" style="2" bestFit="1" customWidth="1"/>
    <col min="264" max="264" width="0" style="2" hidden="1" customWidth="1"/>
    <col min="265" max="513" width="9.140625" style="2"/>
    <col min="514" max="514" width="55.7109375" style="2" customWidth="1"/>
    <col min="515" max="515" width="9.140625" style="2"/>
    <col min="516" max="516" width="14" style="2" customWidth="1"/>
    <col min="517" max="517" width="17" style="2" customWidth="1"/>
    <col min="518" max="518" width="16.140625" style="2" customWidth="1"/>
    <col min="519" max="519" width="13.140625" style="2" bestFit="1" customWidth="1"/>
    <col min="520" max="520" width="0" style="2" hidden="1" customWidth="1"/>
    <col min="521" max="769" width="9.140625" style="2"/>
    <col min="770" max="770" width="55.7109375" style="2" customWidth="1"/>
    <col min="771" max="771" width="9.140625" style="2"/>
    <col min="772" max="772" width="14" style="2" customWidth="1"/>
    <col min="773" max="773" width="17" style="2" customWidth="1"/>
    <col min="774" max="774" width="16.140625" style="2" customWidth="1"/>
    <col min="775" max="775" width="13.140625" style="2" bestFit="1" customWidth="1"/>
    <col min="776" max="776" width="0" style="2" hidden="1" customWidth="1"/>
    <col min="777" max="1025" width="9.140625" style="2"/>
    <col min="1026" max="1026" width="55.7109375" style="2" customWidth="1"/>
    <col min="1027" max="1027" width="9.140625" style="2"/>
    <col min="1028" max="1028" width="14" style="2" customWidth="1"/>
    <col min="1029" max="1029" width="17" style="2" customWidth="1"/>
    <col min="1030" max="1030" width="16.140625" style="2" customWidth="1"/>
    <col min="1031" max="1031" width="13.140625" style="2" bestFit="1" customWidth="1"/>
    <col min="1032" max="1032" width="0" style="2" hidden="1" customWidth="1"/>
    <col min="1033" max="1281" width="9.140625" style="2"/>
    <col min="1282" max="1282" width="55.7109375" style="2" customWidth="1"/>
    <col min="1283" max="1283" width="9.140625" style="2"/>
    <col min="1284" max="1284" width="14" style="2" customWidth="1"/>
    <col min="1285" max="1285" width="17" style="2" customWidth="1"/>
    <col min="1286" max="1286" width="16.140625" style="2" customWidth="1"/>
    <col min="1287" max="1287" width="13.140625" style="2" bestFit="1" customWidth="1"/>
    <col min="1288" max="1288" width="0" style="2" hidden="1" customWidth="1"/>
    <col min="1289" max="1537" width="9.140625" style="2"/>
    <col min="1538" max="1538" width="55.7109375" style="2" customWidth="1"/>
    <col min="1539" max="1539" width="9.140625" style="2"/>
    <col min="1540" max="1540" width="14" style="2" customWidth="1"/>
    <col min="1541" max="1541" width="17" style="2" customWidth="1"/>
    <col min="1542" max="1542" width="16.140625" style="2" customWidth="1"/>
    <col min="1543" max="1543" width="13.140625" style="2" bestFit="1" customWidth="1"/>
    <col min="1544" max="1544" width="0" style="2" hidden="1" customWidth="1"/>
    <col min="1545" max="1793" width="9.140625" style="2"/>
    <col min="1794" max="1794" width="55.7109375" style="2" customWidth="1"/>
    <col min="1795" max="1795" width="9.140625" style="2"/>
    <col min="1796" max="1796" width="14" style="2" customWidth="1"/>
    <col min="1797" max="1797" width="17" style="2" customWidth="1"/>
    <col min="1798" max="1798" width="16.140625" style="2" customWidth="1"/>
    <col min="1799" max="1799" width="13.140625" style="2" bestFit="1" customWidth="1"/>
    <col min="1800" max="1800" width="0" style="2" hidden="1" customWidth="1"/>
    <col min="1801" max="2049" width="9.140625" style="2"/>
    <col min="2050" max="2050" width="55.7109375" style="2" customWidth="1"/>
    <col min="2051" max="2051" width="9.140625" style="2"/>
    <col min="2052" max="2052" width="14" style="2" customWidth="1"/>
    <col min="2053" max="2053" width="17" style="2" customWidth="1"/>
    <col min="2054" max="2054" width="16.140625" style="2" customWidth="1"/>
    <col min="2055" max="2055" width="13.140625" style="2" bestFit="1" customWidth="1"/>
    <col min="2056" max="2056" width="0" style="2" hidden="1" customWidth="1"/>
    <col min="2057" max="2305" width="9.140625" style="2"/>
    <col min="2306" max="2306" width="55.7109375" style="2" customWidth="1"/>
    <col min="2307" max="2307" width="9.140625" style="2"/>
    <col min="2308" max="2308" width="14" style="2" customWidth="1"/>
    <col min="2309" max="2309" width="17" style="2" customWidth="1"/>
    <col min="2310" max="2310" width="16.140625" style="2" customWidth="1"/>
    <col min="2311" max="2311" width="13.140625" style="2" bestFit="1" customWidth="1"/>
    <col min="2312" max="2312" width="0" style="2" hidden="1" customWidth="1"/>
    <col min="2313" max="2561" width="9.140625" style="2"/>
    <col min="2562" max="2562" width="55.7109375" style="2" customWidth="1"/>
    <col min="2563" max="2563" width="9.140625" style="2"/>
    <col min="2564" max="2564" width="14" style="2" customWidth="1"/>
    <col min="2565" max="2565" width="17" style="2" customWidth="1"/>
    <col min="2566" max="2566" width="16.140625" style="2" customWidth="1"/>
    <col min="2567" max="2567" width="13.140625" style="2" bestFit="1" customWidth="1"/>
    <col min="2568" max="2568" width="0" style="2" hidden="1" customWidth="1"/>
    <col min="2569" max="2817" width="9.140625" style="2"/>
    <col min="2818" max="2818" width="55.7109375" style="2" customWidth="1"/>
    <col min="2819" max="2819" width="9.140625" style="2"/>
    <col min="2820" max="2820" width="14" style="2" customWidth="1"/>
    <col min="2821" max="2821" width="17" style="2" customWidth="1"/>
    <col min="2822" max="2822" width="16.140625" style="2" customWidth="1"/>
    <col min="2823" max="2823" width="13.140625" style="2" bestFit="1" customWidth="1"/>
    <col min="2824" max="2824" width="0" style="2" hidden="1" customWidth="1"/>
    <col min="2825" max="3073" width="9.140625" style="2"/>
    <col min="3074" max="3074" width="55.7109375" style="2" customWidth="1"/>
    <col min="3075" max="3075" width="9.140625" style="2"/>
    <col min="3076" max="3076" width="14" style="2" customWidth="1"/>
    <col min="3077" max="3077" width="17" style="2" customWidth="1"/>
    <col min="3078" max="3078" width="16.140625" style="2" customWidth="1"/>
    <col min="3079" max="3079" width="13.140625" style="2" bestFit="1" customWidth="1"/>
    <col min="3080" max="3080" width="0" style="2" hidden="1" customWidth="1"/>
    <col min="3081" max="3329" width="9.140625" style="2"/>
    <col min="3330" max="3330" width="55.7109375" style="2" customWidth="1"/>
    <col min="3331" max="3331" width="9.140625" style="2"/>
    <col min="3332" max="3332" width="14" style="2" customWidth="1"/>
    <col min="3333" max="3333" width="17" style="2" customWidth="1"/>
    <col min="3334" max="3334" width="16.140625" style="2" customWidth="1"/>
    <col min="3335" max="3335" width="13.140625" style="2" bestFit="1" customWidth="1"/>
    <col min="3336" max="3336" width="0" style="2" hidden="1" customWidth="1"/>
    <col min="3337" max="3585" width="9.140625" style="2"/>
    <col min="3586" max="3586" width="55.7109375" style="2" customWidth="1"/>
    <col min="3587" max="3587" width="9.140625" style="2"/>
    <col min="3588" max="3588" width="14" style="2" customWidth="1"/>
    <col min="3589" max="3589" width="17" style="2" customWidth="1"/>
    <col min="3590" max="3590" width="16.140625" style="2" customWidth="1"/>
    <col min="3591" max="3591" width="13.140625" style="2" bestFit="1" customWidth="1"/>
    <col min="3592" max="3592" width="0" style="2" hidden="1" customWidth="1"/>
    <col min="3593" max="3841" width="9.140625" style="2"/>
    <col min="3842" max="3842" width="55.7109375" style="2" customWidth="1"/>
    <col min="3843" max="3843" width="9.140625" style="2"/>
    <col min="3844" max="3844" width="14" style="2" customWidth="1"/>
    <col min="3845" max="3845" width="17" style="2" customWidth="1"/>
    <col min="3846" max="3846" width="16.140625" style="2" customWidth="1"/>
    <col min="3847" max="3847" width="13.140625" style="2" bestFit="1" customWidth="1"/>
    <col min="3848" max="3848" width="0" style="2" hidden="1" customWidth="1"/>
    <col min="3849" max="4097" width="9.140625" style="2"/>
    <col min="4098" max="4098" width="55.7109375" style="2" customWidth="1"/>
    <col min="4099" max="4099" width="9.140625" style="2"/>
    <col min="4100" max="4100" width="14" style="2" customWidth="1"/>
    <col min="4101" max="4101" width="17" style="2" customWidth="1"/>
    <col min="4102" max="4102" width="16.140625" style="2" customWidth="1"/>
    <col min="4103" max="4103" width="13.140625" style="2" bestFit="1" customWidth="1"/>
    <col min="4104" max="4104" width="0" style="2" hidden="1" customWidth="1"/>
    <col min="4105" max="4353" width="9.140625" style="2"/>
    <col min="4354" max="4354" width="55.7109375" style="2" customWidth="1"/>
    <col min="4355" max="4355" width="9.140625" style="2"/>
    <col min="4356" max="4356" width="14" style="2" customWidth="1"/>
    <col min="4357" max="4357" width="17" style="2" customWidth="1"/>
    <col min="4358" max="4358" width="16.140625" style="2" customWidth="1"/>
    <col min="4359" max="4359" width="13.140625" style="2" bestFit="1" customWidth="1"/>
    <col min="4360" max="4360" width="0" style="2" hidden="1" customWidth="1"/>
    <col min="4361" max="4609" width="9.140625" style="2"/>
    <col min="4610" max="4610" width="55.7109375" style="2" customWidth="1"/>
    <col min="4611" max="4611" width="9.140625" style="2"/>
    <col min="4612" max="4612" width="14" style="2" customWidth="1"/>
    <col min="4613" max="4613" width="17" style="2" customWidth="1"/>
    <col min="4614" max="4614" width="16.140625" style="2" customWidth="1"/>
    <col min="4615" max="4615" width="13.140625" style="2" bestFit="1" customWidth="1"/>
    <col min="4616" max="4616" width="0" style="2" hidden="1" customWidth="1"/>
    <col min="4617" max="4865" width="9.140625" style="2"/>
    <col min="4866" max="4866" width="55.7109375" style="2" customWidth="1"/>
    <col min="4867" max="4867" width="9.140625" style="2"/>
    <col min="4868" max="4868" width="14" style="2" customWidth="1"/>
    <col min="4869" max="4869" width="17" style="2" customWidth="1"/>
    <col min="4870" max="4870" width="16.140625" style="2" customWidth="1"/>
    <col min="4871" max="4871" width="13.140625" style="2" bestFit="1" customWidth="1"/>
    <col min="4872" max="4872" width="0" style="2" hidden="1" customWidth="1"/>
    <col min="4873" max="5121" width="9.140625" style="2"/>
    <col min="5122" max="5122" width="55.7109375" style="2" customWidth="1"/>
    <col min="5123" max="5123" width="9.140625" style="2"/>
    <col min="5124" max="5124" width="14" style="2" customWidth="1"/>
    <col min="5125" max="5125" width="17" style="2" customWidth="1"/>
    <col min="5126" max="5126" width="16.140625" style="2" customWidth="1"/>
    <col min="5127" max="5127" width="13.140625" style="2" bestFit="1" customWidth="1"/>
    <col min="5128" max="5128" width="0" style="2" hidden="1" customWidth="1"/>
    <col min="5129" max="5377" width="9.140625" style="2"/>
    <col min="5378" max="5378" width="55.7109375" style="2" customWidth="1"/>
    <col min="5379" max="5379" width="9.140625" style="2"/>
    <col min="5380" max="5380" width="14" style="2" customWidth="1"/>
    <col min="5381" max="5381" width="17" style="2" customWidth="1"/>
    <col min="5382" max="5382" width="16.140625" style="2" customWidth="1"/>
    <col min="5383" max="5383" width="13.140625" style="2" bestFit="1" customWidth="1"/>
    <col min="5384" max="5384" width="0" style="2" hidden="1" customWidth="1"/>
    <col min="5385" max="5633" width="9.140625" style="2"/>
    <col min="5634" max="5634" width="55.7109375" style="2" customWidth="1"/>
    <col min="5635" max="5635" width="9.140625" style="2"/>
    <col min="5636" max="5636" width="14" style="2" customWidth="1"/>
    <col min="5637" max="5637" width="17" style="2" customWidth="1"/>
    <col min="5638" max="5638" width="16.140625" style="2" customWidth="1"/>
    <col min="5639" max="5639" width="13.140625" style="2" bestFit="1" customWidth="1"/>
    <col min="5640" max="5640" width="0" style="2" hidden="1" customWidth="1"/>
    <col min="5641" max="5889" width="9.140625" style="2"/>
    <col min="5890" max="5890" width="55.7109375" style="2" customWidth="1"/>
    <col min="5891" max="5891" width="9.140625" style="2"/>
    <col min="5892" max="5892" width="14" style="2" customWidth="1"/>
    <col min="5893" max="5893" width="17" style="2" customWidth="1"/>
    <col min="5894" max="5894" width="16.140625" style="2" customWidth="1"/>
    <col min="5895" max="5895" width="13.140625" style="2" bestFit="1" customWidth="1"/>
    <col min="5896" max="5896" width="0" style="2" hidden="1" customWidth="1"/>
    <col min="5897" max="6145" width="9.140625" style="2"/>
    <col min="6146" max="6146" width="55.7109375" style="2" customWidth="1"/>
    <col min="6147" max="6147" width="9.140625" style="2"/>
    <col min="6148" max="6148" width="14" style="2" customWidth="1"/>
    <col min="6149" max="6149" width="17" style="2" customWidth="1"/>
    <col min="6150" max="6150" width="16.140625" style="2" customWidth="1"/>
    <col min="6151" max="6151" width="13.140625" style="2" bestFit="1" customWidth="1"/>
    <col min="6152" max="6152" width="0" style="2" hidden="1" customWidth="1"/>
    <col min="6153" max="6401" width="9.140625" style="2"/>
    <col min="6402" max="6402" width="55.7109375" style="2" customWidth="1"/>
    <col min="6403" max="6403" width="9.140625" style="2"/>
    <col min="6404" max="6404" width="14" style="2" customWidth="1"/>
    <col min="6405" max="6405" width="17" style="2" customWidth="1"/>
    <col min="6406" max="6406" width="16.140625" style="2" customWidth="1"/>
    <col min="6407" max="6407" width="13.140625" style="2" bestFit="1" customWidth="1"/>
    <col min="6408" max="6408" width="0" style="2" hidden="1" customWidth="1"/>
    <col min="6409" max="6657" width="9.140625" style="2"/>
    <col min="6658" max="6658" width="55.7109375" style="2" customWidth="1"/>
    <col min="6659" max="6659" width="9.140625" style="2"/>
    <col min="6660" max="6660" width="14" style="2" customWidth="1"/>
    <col min="6661" max="6661" width="17" style="2" customWidth="1"/>
    <col min="6662" max="6662" width="16.140625" style="2" customWidth="1"/>
    <col min="6663" max="6663" width="13.140625" style="2" bestFit="1" customWidth="1"/>
    <col min="6664" max="6664" width="0" style="2" hidden="1" customWidth="1"/>
    <col min="6665" max="6913" width="9.140625" style="2"/>
    <col min="6914" max="6914" width="55.7109375" style="2" customWidth="1"/>
    <col min="6915" max="6915" width="9.140625" style="2"/>
    <col min="6916" max="6916" width="14" style="2" customWidth="1"/>
    <col min="6917" max="6917" width="17" style="2" customWidth="1"/>
    <col min="6918" max="6918" width="16.140625" style="2" customWidth="1"/>
    <col min="6919" max="6919" width="13.140625" style="2" bestFit="1" customWidth="1"/>
    <col min="6920" max="6920" width="0" style="2" hidden="1" customWidth="1"/>
    <col min="6921" max="7169" width="9.140625" style="2"/>
    <col min="7170" max="7170" width="55.7109375" style="2" customWidth="1"/>
    <col min="7171" max="7171" width="9.140625" style="2"/>
    <col min="7172" max="7172" width="14" style="2" customWidth="1"/>
    <col min="7173" max="7173" width="17" style="2" customWidth="1"/>
    <col min="7174" max="7174" width="16.140625" style="2" customWidth="1"/>
    <col min="7175" max="7175" width="13.140625" style="2" bestFit="1" customWidth="1"/>
    <col min="7176" max="7176" width="0" style="2" hidden="1" customWidth="1"/>
    <col min="7177" max="7425" width="9.140625" style="2"/>
    <col min="7426" max="7426" width="55.7109375" style="2" customWidth="1"/>
    <col min="7427" max="7427" width="9.140625" style="2"/>
    <col min="7428" max="7428" width="14" style="2" customWidth="1"/>
    <col min="7429" max="7429" width="17" style="2" customWidth="1"/>
    <col min="7430" max="7430" width="16.140625" style="2" customWidth="1"/>
    <col min="7431" max="7431" width="13.140625" style="2" bestFit="1" customWidth="1"/>
    <col min="7432" max="7432" width="0" style="2" hidden="1" customWidth="1"/>
    <col min="7433" max="7681" width="9.140625" style="2"/>
    <col min="7682" max="7682" width="55.7109375" style="2" customWidth="1"/>
    <col min="7683" max="7683" width="9.140625" style="2"/>
    <col min="7684" max="7684" width="14" style="2" customWidth="1"/>
    <col min="7685" max="7685" width="17" style="2" customWidth="1"/>
    <col min="7686" max="7686" width="16.140625" style="2" customWidth="1"/>
    <col min="7687" max="7687" width="13.140625" style="2" bestFit="1" customWidth="1"/>
    <col min="7688" max="7688" width="0" style="2" hidden="1" customWidth="1"/>
    <col min="7689" max="7937" width="9.140625" style="2"/>
    <col min="7938" max="7938" width="55.7109375" style="2" customWidth="1"/>
    <col min="7939" max="7939" width="9.140625" style="2"/>
    <col min="7940" max="7940" width="14" style="2" customWidth="1"/>
    <col min="7941" max="7941" width="17" style="2" customWidth="1"/>
    <col min="7942" max="7942" width="16.140625" style="2" customWidth="1"/>
    <col min="7943" max="7943" width="13.140625" style="2" bestFit="1" customWidth="1"/>
    <col min="7944" max="7944" width="0" style="2" hidden="1" customWidth="1"/>
    <col min="7945" max="8193" width="9.140625" style="2"/>
    <col min="8194" max="8194" width="55.7109375" style="2" customWidth="1"/>
    <col min="8195" max="8195" width="9.140625" style="2"/>
    <col min="8196" max="8196" width="14" style="2" customWidth="1"/>
    <col min="8197" max="8197" width="17" style="2" customWidth="1"/>
    <col min="8198" max="8198" width="16.140625" style="2" customWidth="1"/>
    <col min="8199" max="8199" width="13.140625" style="2" bestFit="1" customWidth="1"/>
    <col min="8200" max="8200" width="0" style="2" hidden="1" customWidth="1"/>
    <col min="8201" max="8449" width="9.140625" style="2"/>
    <col min="8450" max="8450" width="55.7109375" style="2" customWidth="1"/>
    <col min="8451" max="8451" width="9.140625" style="2"/>
    <col min="8452" max="8452" width="14" style="2" customWidth="1"/>
    <col min="8453" max="8453" width="17" style="2" customWidth="1"/>
    <col min="8454" max="8454" width="16.140625" style="2" customWidth="1"/>
    <col min="8455" max="8455" width="13.140625" style="2" bestFit="1" customWidth="1"/>
    <col min="8456" max="8456" width="0" style="2" hidden="1" customWidth="1"/>
    <col min="8457" max="8705" width="9.140625" style="2"/>
    <col min="8706" max="8706" width="55.7109375" style="2" customWidth="1"/>
    <col min="8707" max="8707" width="9.140625" style="2"/>
    <col min="8708" max="8708" width="14" style="2" customWidth="1"/>
    <col min="8709" max="8709" width="17" style="2" customWidth="1"/>
    <col min="8710" max="8710" width="16.140625" style="2" customWidth="1"/>
    <col min="8711" max="8711" width="13.140625" style="2" bestFit="1" customWidth="1"/>
    <col min="8712" max="8712" width="0" style="2" hidden="1" customWidth="1"/>
    <col min="8713" max="8961" width="9.140625" style="2"/>
    <col min="8962" max="8962" width="55.7109375" style="2" customWidth="1"/>
    <col min="8963" max="8963" width="9.140625" style="2"/>
    <col min="8964" max="8964" width="14" style="2" customWidth="1"/>
    <col min="8965" max="8965" width="17" style="2" customWidth="1"/>
    <col min="8966" max="8966" width="16.140625" style="2" customWidth="1"/>
    <col min="8967" max="8967" width="13.140625" style="2" bestFit="1" customWidth="1"/>
    <col min="8968" max="8968" width="0" style="2" hidden="1" customWidth="1"/>
    <col min="8969" max="9217" width="9.140625" style="2"/>
    <col min="9218" max="9218" width="55.7109375" style="2" customWidth="1"/>
    <col min="9219" max="9219" width="9.140625" style="2"/>
    <col min="9220" max="9220" width="14" style="2" customWidth="1"/>
    <col min="9221" max="9221" width="17" style="2" customWidth="1"/>
    <col min="9222" max="9222" width="16.140625" style="2" customWidth="1"/>
    <col min="9223" max="9223" width="13.140625" style="2" bestFit="1" customWidth="1"/>
    <col min="9224" max="9224" width="0" style="2" hidden="1" customWidth="1"/>
    <col min="9225" max="9473" width="9.140625" style="2"/>
    <col min="9474" max="9474" width="55.7109375" style="2" customWidth="1"/>
    <col min="9475" max="9475" width="9.140625" style="2"/>
    <col min="9476" max="9476" width="14" style="2" customWidth="1"/>
    <col min="9477" max="9477" width="17" style="2" customWidth="1"/>
    <col min="9478" max="9478" width="16.140625" style="2" customWidth="1"/>
    <col min="9479" max="9479" width="13.140625" style="2" bestFit="1" customWidth="1"/>
    <col min="9480" max="9480" width="0" style="2" hidden="1" customWidth="1"/>
    <col min="9481" max="9729" width="9.140625" style="2"/>
    <col min="9730" max="9730" width="55.7109375" style="2" customWidth="1"/>
    <col min="9731" max="9731" width="9.140625" style="2"/>
    <col min="9732" max="9732" width="14" style="2" customWidth="1"/>
    <col min="9733" max="9733" width="17" style="2" customWidth="1"/>
    <col min="9734" max="9734" width="16.140625" style="2" customWidth="1"/>
    <col min="9735" max="9735" width="13.140625" style="2" bestFit="1" customWidth="1"/>
    <col min="9736" max="9736" width="0" style="2" hidden="1" customWidth="1"/>
    <col min="9737" max="9985" width="9.140625" style="2"/>
    <col min="9986" max="9986" width="55.7109375" style="2" customWidth="1"/>
    <col min="9987" max="9987" width="9.140625" style="2"/>
    <col min="9988" max="9988" width="14" style="2" customWidth="1"/>
    <col min="9989" max="9989" width="17" style="2" customWidth="1"/>
    <col min="9990" max="9990" width="16.140625" style="2" customWidth="1"/>
    <col min="9991" max="9991" width="13.140625" style="2" bestFit="1" customWidth="1"/>
    <col min="9992" max="9992" width="0" style="2" hidden="1" customWidth="1"/>
    <col min="9993" max="10241" width="9.140625" style="2"/>
    <col min="10242" max="10242" width="55.7109375" style="2" customWidth="1"/>
    <col min="10243" max="10243" width="9.140625" style="2"/>
    <col min="10244" max="10244" width="14" style="2" customWidth="1"/>
    <col min="10245" max="10245" width="17" style="2" customWidth="1"/>
    <col min="10246" max="10246" width="16.140625" style="2" customWidth="1"/>
    <col min="10247" max="10247" width="13.140625" style="2" bestFit="1" customWidth="1"/>
    <col min="10248" max="10248" width="0" style="2" hidden="1" customWidth="1"/>
    <col min="10249" max="10497" width="9.140625" style="2"/>
    <col min="10498" max="10498" width="55.7109375" style="2" customWidth="1"/>
    <col min="10499" max="10499" width="9.140625" style="2"/>
    <col min="10500" max="10500" width="14" style="2" customWidth="1"/>
    <col min="10501" max="10501" width="17" style="2" customWidth="1"/>
    <col min="10502" max="10502" width="16.140625" style="2" customWidth="1"/>
    <col min="10503" max="10503" width="13.140625" style="2" bestFit="1" customWidth="1"/>
    <col min="10504" max="10504" width="0" style="2" hidden="1" customWidth="1"/>
    <col min="10505" max="10753" width="9.140625" style="2"/>
    <col min="10754" max="10754" width="55.7109375" style="2" customWidth="1"/>
    <col min="10755" max="10755" width="9.140625" style="2"/>
    <col min="10756" max="10756" width="14" style="2" customWidth="1"/>
    <col min="10757" max="10757" width="17" style="2" customWidth="1"/>
    <col min="10758" max="10758" width="16.140625" style="2" customWidth="1"/>
    <col min="10759" max="10759" width="13.140625" style="2" bestFit="1" customWidth="1"/>
    <col min="10760" max="10760" width="0" style="2" hidden="1" customWidth="1"/>
    <col min="10761" max="11009" width="9.140625" style="2"/>
    <col min="11010" max="11010" width="55.7109375" style="2" customWidth="1"/>
    <col min="11011" max="11011" width="9.140625" style="2"/>
    <col min="11012" max="11012" width="14" style="2" customWidth="1"/>
    <col min="11013" max="11013" width="17" style="2" customWidth="1"/>
    <col min="11014" max="11014" width="16.140625" style="2" customWidth="1"/>
    <col min="11015" max="11015" width="13.140625" style="2" bestFit="1" customWidth="1"/>
    <col min="11016" max="11016" width="0" style="2" hidden="1" customWidth="1"/>
    <col min="11017" max="11265" width="9.140625" style="2"/>
    <col min="11266" max="11266" width="55.7109375" style="2" customWidth="1"/>
    <col min="11267" max="11267" width="9.140625" style="2"/>
    <col min="11268" max="11268" width="14" style="2" customWidth="1"/>
    <col min="11269" max="11269" width="17" style="2" customWidth="1"/>
    <col min="11270" max="11270" width="16.140625" style="2" customWidth="1"/>
    <col min="11271" max="11271" width="13.140625" style="2" bestFit="1" customWidth="1"/>
    <col min="11272" max="11272" width="0" style="2" hidden="1" customWidth="1"/>
    <col min="11273" max="11521" width="9.140625" style="2"/>
    <col min="11522" max="11522" width="55.7109375" style="2" customWidth="1"/>
    <col min="11523" max="11523" width="9.140625" style="2"/>
    <col min="11524" max="11524" width="14" style="2" customWidth="1"/>
    <col min="11525" max="11525" width="17" style="2" customWidth="1"/>
    <col min="11526" max="11526" width="16.140625" style="2" customWidth="1"/>
    <col min="11527" max="11527" width="13.140625" style="2" bestFit="1" customWidth="1"/>
    <col min="11528" max="11528" width="0" style="2" hidden="1" customWidth="1"/>
    <col min="11529" max="11777" width="9.140625" style="2"/>
    <col min="11778" max="11778" width="55.7109375" style="2" customWidth="1"/>
    <col min="11779" max="11779" width="9.140625" style="2"/>
    <col min="11780" max="11780" width="14" style="2" customWidth="1"/>
    <col min="11781" max="11781" width="17" style="2" customWidth="1"/>
    <col min="11782" max="11782" width="16.140625" style="2" customWidth="1"/>
    <col min="11783" max="11783" width="13.140625" style="2" bestFit="1" customWidth="1"/>
    <col min="11784" max="11784" width="0" style="2" hidden="1" customWidth="1"/>
    <col min="11785" max="12033" width="9.140625" style="2"/>
    <col min="12034" max="12034" width="55.7109375" style="2" customWidth="1"/>
    <col min="12035" max="12035" width="9.140625" style="2"/>
    <col min="12036" max="12036" width="14" style="2" customWidth="1"/>
    <col min="12037" max="12037" width="17" style="2" customWidth="1"/>
    <col min="12038" max="12038" width="16.140625" style="2" customWidth="1"/>
    <col min="12039" max="12039" width="13.140625" style="2" bestFit="1" customWidth="1"/>
    <col min="12040" max="12040" width="0" style="2" hidden="1" customWidth="1"/>
    <col min="12041" max="12289" width="9.140625" style="2"/>
    <col min="12290" max="12290" width="55.7109375" style="2" customWidth="1"/>
    <col min="12291" max="12291" width="9.140625" style="2"/>
    <col min="12292" max="12292" width="14" style="2" customWidth="1"/>
    <col min="12293" max="12293" width="17" style="2" customWidth="1"/>
    <col min="12294" max="12294" width="16.140625" style="2" customWidth="1"/>
    <col min="12295" max="12295" width="13.140625" style="2" bestFit="1" customWidth="1"/>
    <col min="12296" max="12296" width="0" style="2" hidden="1" customWidth="1"/>
    <col min="12297" max="12545" width="9.140625" style="2"/>
    <col min="12546" max="12546" width="55.7109375" style="2" customWidth="1"/>
    <col min="12547" max="12547" width="9.140625" style="2"/>
    <col min="12548" max="12548" width="14" style="2" customWidth="1"/>
    <col min="12549" max="12549" width="17" style="2" customWidth="1"/>
    <col min="12550" max="12550" width="16.140625" style="2" customWidth="1"/>
    <col min="12551" max="12551" width="13.140625" style="2" bestFit="1" customWidth="1"/>
    <col min="12552" max="12552" width="0" style="2" hidden="1" customWidth="1"/>
    <col min="12553" max="12801" width="9.140625" style="2"/>
    <col min="12802" max="12802" width="55.7109375" style="2" customWidth="1"/>
    <col min="12803" max="12803" width="9.140625" style="2"/>
    <col min="12804" max="12804" width="14" style="2" customWidth="1"/>
    <col min="12805" max="12805" width="17" style="2" customWidth="1"/>
    <col min="12806" max="12806" width="16.140625" style="2" customWidth="1"/>
    <col min="12807" max="12807" width="13.140625" style="2" bestFit="1" customWidth="1"/>
    <col min="12808" max="12808" width="0" style="2" hidden="1" customWidth="1"/>
    <col min="12809" max="13057" width="9.140625" style="2"/>
    <col min="13058" max="13058" width="55.7109375" style="2" customWidth="1"/>
    <col min="13059" max="13059" width="9.140625" style="2"/>
    <col min="13060" max="13060" width="14" style="2" customWidth="1"/>
    <col min="13061" max="13061" width="17" style="2" customWidth="1"/>
    <col min="13062" max="13062" width="16.140625" style="2" customWidth="1"/>
    <col min="13063" max="13063" width="13.140625" style="2" bestFit="1" customWidth="1"/>
    <col min="13064" max="13064" width="0" style="2" hidden="1" customWidth="1"/>
    <col min="13065" max="13313" width="9.140625" style="2"/>
    <col min="13314" max="13314" width="55.7109375" style="2" customWidth="1"/>
    <col min="13315" max="13315" width="9.140625" style="2"/>
    <col min="13316" max="13316" width="14" style="2" customWidth="1"/>
    <col min="13317" max="13317" width="17" style="2" customWidth="1"/>
    <col min="13318" max="13318" width="16.140625" style="2" customWidth="1"/>
    <col min="13319" max="13319" width="13.140625" style="2" bestFit="1" customWidth="1"/>
    <col min="13320" max="13320" width="0" style="2" hidden="1" customWidth="1"/>
    <col min="13321" max="13569" width="9.140625" style="2"/>
    <col min="13570" max="13570" width="55.7109375" style="2" customWidth="1"/>
    <col min="13571" max="13571" width="9.140625" style="2"/>
    <col min="13572" max="13572" width="14" style="2" customWidth="1"/>
    <col min="13573" max="13573" width="17" style="2" customWidth="1"/>
    <col min="13574" max="13574" width="16.140625" style="2" customWidth="1"/>
    <col min="13575" max="13575" width="13.140625" style="2" bestFit="1" customWidth="1"/>
    <col min="13576" max="13576" width="0" style="2" hidden="1" customWidth="1"/>
    <col min="13577" max="13825" width="9.140625" style="2"/>
    <col min="13826" max="13826" width="55.7109375" style="2" customWidth="1"/>
    <col min="13827" max="13827" width="9.140625" style="2"/>
    <col min="13828" max="13828" width="14" style="2" customWidth="1"/>
    <col min="13829" max="13829" width="17" style="2" customWidth="1"/>
    <col min="13830" max="13830" width="16.140625" style="2" customWidth="1"/>
    <col min="13831" max="13831" width="13.140625" style="2" bestFit="1" customWidth="1"/>
    <col min="13832" max="13832" width="0" style="2" hidden="1" customWidth="1"/>
    <col min="13833" max="14081" width="9.140625" style="2"/>
    <col min="14082" max="14082" width="55.7109375" style="2" customWidth="1"/>
    <col min="14083" max="14083" width="9.140625" style="2"/>
    <col min="14084" max="14084" width="14" style="2" customWidth="1"/>
    <col min="14085" max="14085" width="17" style="2" customWidth="1"/>
    <col min="14086" max="14086" width="16.140625" style="2" customWidth="1"/>
    <col min="14087" max="14087" width="13.140625" style="2" bestFit="1" customWidth="1"/>
    <col min="14088" max="14088" width="0" style="2" hidden="1" customWidth="1"/>
    <col min="14089" max="14337" width="9.140625" style="2"/>
    <col min="14338" max="14338" width="55.7109375" style="2" customWidth="1"/>
    <col min="14339" max="14339" width="9.140625" style="2"/>
    <col min="14340" max="14340" width="14" style="2" customWidth="1"/>
    <col min="14341" max="14341" width="17" style="2" customWidth="1"/>
    <col min="14342" max="14342" width="16.140625" style="2" customWidth="1"/>
    <col min="14343" max="14343" width="13.140625" style="2" bestFit="1" customWidth="1"/>
    <col min="14344" max="14344" width="0" style="2" hidden="1" customWidth="1"/>
    <col min="14345" max="14593" width="9.140625" style="2"/>
    <col min="14594" max="14594" width="55.7109375" style="2" customWidth="1"/>
    <col min="14595" max="14595" width="9.140625" style="2"/>
    <col min="14596" max="14596" width="14" style="2" customWidth="1"/>
    <col min="14597" max="14597" width="17" style="2" customWidth="1"/>
    <col min="14598" max="14598" width="16.140625" style="2" customWidth="1"/>
    <col min="14599" max="14599" width="13.140625" style="2" bestFit="1" customWidth="1"/>
    <col min="14600" max="14600" width="0" style="2" hidden="1" customWidth="1"/>
    <col min="14601" max="14849" width="9.140625" style="2"/>
    <col min="14850" max="14850" width="55.7109375" style="2" customWidth="1"/>
    <col min="14851" max="14851" width="9.140625" style="2"/>
    <col min="14852" max="14852" width="14" style="2" customWidth="1"/>
    <col min="14853" max="14853" width="17" style="2" customWidth="1"/>
    <col min="14854" max="14854" width="16.140625" style="2" customWidth="1"/>
    <col min="14855" max="14855" width="13.140625" style="2" bestFit="1" customWidth="1"/>
    <col min="14856" max="14856" width="0" style="2" hidden="1" customWidth="1"/>
    <col min="14857" max="15105" width="9.140625" style="2"/>
    <col min="15106" max="15106" width="55.7109375" style="2" customWidth="1"/>
    <col min="15107" max="15107" width="9.140625" style="2"/>
    <col min="15108" max="15108" width="14" style="2" customWidth="1"/>
    <col min="15109" max="15109" width="17" style="2" customWidth="1"/>
    <col min="15110" max="15110" width="16.140625" style="2" customWidth="1"/>
    <col min="15111" max="15111" width="13.140625" style="2" bestFit="1" customWidth="1"/>
    <col min="15112" max="15112" width="0" style="2" hidden="1" customWidth="1"/>
    <col min="15113" max="15361" width="9.140625" style="2"/>
    <col min="15362" max="15362" width="55.7109375" style="2" customWidth="1"/>
    <col min="15363" max="15363" width="9.140625" style="2"/>
    <col min="15364" max="15364" width="14" style="2" customWidth="1"/>
    <col min="15365" max="15365" width="17" style="2" customWidth="1"/>
    <col min="15366" max="15366" width="16.140625" style="2" customWidth="1"/>
    <col min="15367" max="15367" width="13.140625" style="2" bestFit="1" customWidth="1"/>
    <col min="15368" max="15368" width="0" style="2" hidden="1" customWidth="1"/>
    <col min="15369" max="15617" width="9.140625" style="2"/>
    <col min="15618" max="15618" width="55.7109375" style="2" customWidth="1"/>
    <col min="15619" max="15619" width="9.140625" style="2"/>
    <col min="15620" max="15620" width="14" style="2" customWidth="1"/>
    <col min="15621" max="15621" width="17" style="2" customWidth="1"/>
    <col min="15622" max="15622" width="16.140625" style="2" customWidth="1"/>
    <col min="15623" max="15623" width="13.140625" style="2" bestFit="1" customWidth="1"/>
    <col min="15624" max="15624" width="0" style="2" hidden="1" customWidth="1"/>
    <col min="15625" max="15873" width="9.140625" style="2"/>
    <col min="15874" max="15874" width="55.7109375" style="2" customWidth="1"/>
    <col min="15875" max="15875" width="9.140625" style="2"/>
    <col min="15876" max="15876" width="14" style="2" customWidth="1"/>
    <col min="15877" max="15877" width="17" style="2" customWidth="1"/>
    <col min="15878" max="15878" width="16.140625" style="2" customWidth="1"/>
    <col min="15879" max="15879" width="13.140625" style="2" bestFit="1" customWidth="1"/>
    <col min="15880" max="15880" width="0" style="2" hidden="1" customWidth="1"/>
    <col min="15881" max="16129" width="9.140625" style="2"/>
    <col min="16130" max="16130" width="55.7109375" style="2" customWidth="1"/>
    <col min="16131" max="16131" width="9.140625" style="2"/>
    <col min="16132" max="16132" width="14" style="2" customWidth="1"/>
    <col min="16133" max="16133" width="17" style="2" customWidth="1"/>
    <col min="16134" max="16134" width="16.140625" style="2" customWidth="1"/>
    <col min="16135" max="16135" width="13.140625" style="2" bestFit="1" customWidth="1"/>
    <col min="16136" max="16136" width="0" style="2" hidden="1" customWidth="1"/>
    <col min="16137" max="16384" width="9.140625" style="2"/>
  </cols>
  <sheetData>
    <row r="1" spans="1:16" x14ac:dyDescent="0.25">
      <c r="A1" s="200"/>
      <c r="B1" s="200"/>
      <c r="C1" s="200"/>
      <c r="D1" s="200"/>
      <c r="E1" s="200"/>
      <c r="F1" s="200"/>
      <c r="G1" s="200"/>
      <c r="H1" s="200"/>
    </row>
    <row r="2" spans="1:16" x14ac:dyDescent="0.25">
      <c r="A2" s="201" t="s">
        <v>265</v>
      </c>
      <c r="B2" s="201"/>
      <c r="C2" s="201"/>
      <c r="D2" s="201"/>
      <c r="E2" s="201"/>
      <c r="F2" s="201"/>
      <c r="G2" s="201"/>
      <c r="H2" s="201"/>
    </row>
    <row r="3" spans="1:16" ht="15.75" x14ac:dyDescent="0.25">
      <c r="A3" s="199" t="s">
        <v>24</v>
      </c>
      <c r="B3" s="202"/>
      <c r="C3" s="202"/>
      <c r="D3" s="202"/>
      <c r="E3" s="202"/>
      <c r="F3" s="202"/>
      <c r="G3" s="202"/>
      <c r="H3" s="202"/>
    </row>
    <row r="4" spans="1:16" ht="15.75" customHeight="1" x14ac:dyDescent="0.25">
      <c r="A4" s="199" t="s">
        <v>166</v>
      </c>
      <c r="B4" s="202"/>
      <c r="C4" s="202"/>
      <c r="D4" s="202"/>
      <c r="E4" s="202"/>
      <c r="F4" s="202"/>
      <c r="G4" s="202"/>
      <c r="H4" s="202"/>
    </row>
    <row r="5" spans="1:16" ht="15.75" customHeight="1" x14ac:dyDescent="0.25">
      <c r="A5" s="59"/>
      <c r="B5" s="60"/>
      <c r="C5" s="61"/>
      <c r="D5" s="60"/>
      <c r="E5" s="60"/>
      <c r="F5" s="60"/>
      <c r="G5" s="61"/>
      <c r="H5" s="60"/>
    </row>
    <row r="6" spans="1:16" ht="15.75" customHeight="1" x14ac:dyDescent="0.25">
      <c r="A6" s="59"/>
      <c r="B6" s="60"/>
      <c r="C6" s="61"/>
      <c r="D6" s="60"/>
      <c r="E6" s="60"/>
      <c r="F6" s="60"/>
      <c r="G6" s="61"/>
      <c r="H6" s="60"/>
    </row>
    <row r="7" spans="1:16" ht="15.75" customHeight="1" x14ac:dyDescent="0.25">
      <c r="A7" s="62"/>
      <c r="B7" s="60"/>
      <c r="C7" s="61"/>
      <c r="D7" s="60"/>
      <c r="E7" s="60"/>
      <c r="F7" s="60"/>
      <c r="G7" s="61" t="s">
        <v>2</v>
      </c>
      <c r="H7" s="60"/>
    </row>
    <row r="8" spans="1:16" ht="32.25" customHeight="1" x14ac:dyDescent="0.25">
      <c r="A8" s="14" t="s">
        <v>25</v>
      </c>
      <c r="B8" s="15" t="s">
        <v>127</v>
      </c>
      <c r="C8" s="63" t="s">
        <v>128</v>
      </c>
      <c r="D8" s="64" t="s">
        <v>5</v>
      </c>
      <c r="E8" s="64" t="s">
        <v>201</v>
      </c>
      <c r="F8" s="64" t="s">
        <v>28</v>
      </c>
      <c r="G8" s="16" t="s">
        <v>129</v>
      </c>
      <c r="H8" s="65" t="s">
        <v>130</v>
      </c>
    </row>
    <row r="9" spans="1:16" x14ac:dyDescent="0.25">
      <c r="A9" s="42" t="s">
        <v>167</v>
      </c>
      <c r="B9" s="87" t="s">
        <v>168</v>
      </c>
      <c r="C9" s="80">
        <v>13858414</v>
      </c>
      <c r="D9" s="91">
        <v>13858414</v>
      </c>
      <c r="E9" s="90">
        <v>13858414</v>
      </c>
      <c r="F9" s="90">
        <v>13858414</v>
      </c>
      <c r="G9" s="89"/>
      <c r="H9" s="65"/>
    </row>
    <row r="10" spans="1:16" ht="32.25" customHeight="1" x14ac:dyDescent="0.25">
      <c r="A10" s="25" t="s">
        <v>170</v>
      </c>
      <c r="B10" s="87" t="s">
        <v>169</v>
      </c>
      <c r="C10" s="80">
        <v>7466420</v>
      </c>
      <c r="D10" s="91">
        <v>7695490</v>
      </c>
      <c r="E10" s="90">
        <v>8138709</v>
      </c>
      <c r="F10" s="90">
        <v>8138709</v>
      </c>
      <c r="G10" s="89"/>
      <c r="H10" s="65"/>
      <c r="P10" s="2" t="s">
        <v>180</v>
      </c>
    </row>
    <row r="11" spans="1:16" x14ac:dyDescent="0.25">
      <c r="A11" s="42" t="s">
        <v>171</v>
      </c>
      <c r="B11" s="87" t="s">
        <v>172</v>
      </c>
      <c r="C11" s="80">
        <v>1800000</v>
      </c>
      <c r="D11" s="91">
        <v>1800000</v>
      </c>
      <c r="E11" s="90">
        <v>2000000</v>
      </c>
      <c r="F11" s="90">
        <v>2000000</v>
      </c>
      <c r="G11" s="89"/>
      <c r="H11" s="65"/>
    </row>
    <row r="12" spans="1:16" x14ac:dyDescent="0.25">
      <c r="A12" s="42" t="s">
        <v>173</v>
      </c>
      <c r="B12" s="87" t="s">
        <v>174</v>
      </c>
      <c r="C12" s="80"/>
      <c r="D12" s="91">
        <v>221440</v>
      </c>
      <c r="E12" s="90">
        <v>221440</v>
      </c>
      <c r="F12" s="90">
        <v>221440</v>
      </c>
      <c r="G12" s="89"/>
      <c r="H12" s="65"/>
    </row>
    <row r="13" spans="1:16" x14ac:dyDescent="0.25">
      <c r="A13" s="29" t="s">
        <v>131</v>
      </c>
      <c r="B13" s="43" t="s">
        <v>132</v>
      </c>
      <c r="C13" s="69">
        <f>SUM(C9:C12)</f>
        <v>23124834</v>
      </c>
      <c r="D13" s="92">
        <f>SUM(D9:D12)</f>
        <v>23575344</v>
      </c>
      <c r="E13" s="70">
        <f>SUM(E9:E12)</f>
        <v>24218563</v>
      </c>
      <c r="F13" s="70">
        <f>SUM(F9:F12)</f>
        <v>24218563</v>
      </c>
      <c r="G13" s="68">
        <v>0</v>
      </c>
      <c r="H13" s="71"/>
    </row>
    <row r="14" spans="1:16" s="31" customFormat="1" ht="12.75" x14ac:dyDescent="0.2">
      <c r="A14" s="25" t="s">
        <v>175</v>
      </c>
      <c r="B14" s="42" t="s">
        <v>176</v>
      </c>
      <c r="C14" s="66"/>
      <c r="D14" s="93"/>
      <c r="E14" s="67">
        <v>26360327</v>
      </c>
      <c r="F14" s="67">
        <v>26360327</v>
      </c>
      <c r="G14" s="68"/>
      <c r="H14" s="68"/>
    </row>
    <row r="15" spans="1:16" s="32" customFormat="1" ht="14.25" x14ac:dyDescent="0.2">
      <c r="A15" s="29" t="s">
        <v>177</v>
      </c>
      <c r="B15" s="43" t="s">
        <v>178</v>
      </c>
      <c r="C15" s="69"/>
      <c r="D15" s="92"/>
      <c r="E15" s="70">
        <f>SUM(E14)</f>
        <v>26360327</v>
      </c>
      <c r="F15" s="70">
        <f>SUM(F14)</f>
        <v>26360327</v>
      </c>
      <c r="G15" s="72"/>
      <c r="H15" s="72"/>
    </row>
    <row r="16" spans="1:16" x14ac:dyDescent="0.25">
      <c r="A16" s="25" t="s">
        <v>133</v>
      </c>
      <c r="B16" s="42" t="s">
        <v>134</v>
      </c>
      <c r="C16" s="66">
        <v>1250000</v>
      </c>
      <c r="D16" s="93">
        <v>1250000</v>
      </c>
      <c r="E16" s="67">
        <v>1250000</v>
      </c>
      <c r="F16" s="67">
        <v>1250000</v>
      </c>
      <c r="G16" s="68">
        <v>0</v>
      </c>
      <c r="H16" s="71"/>
    </row>
    <row r="17" spans="1:8" x14ac:dyDescent="0.25">
      <c r="A17" s="25" t="s">
        <v>135</v>
      </c>
      <c r="B17" s="42" t="s">
        <v>136</v>
      </c>
      <c r="C17" s="66">
        <v>2500000</v>
      </c>
      <c r="D17" s="93">
        <v>2500000</v>
      </c>
      <c r="E17" s="67">
        <v>2500000</v>
      </c>
      <c r="F17" s="67">
        <v>2500000</v>
      </c>
      <c r="G17" s="68">
        <v>0</v>
      </c>
      <c r="H17" s="71"/>
    </row>
    <row r="18" spans="1:8" x14ac:dyDescent="0.25">
      <c r="A18" s="25" t="s">
        <v>137</v>
      </c>
      <c r="B18" s="42" t="s">
        <v>138</v>
      </c>
      <c r="C18" s="66">
        <v>1171634</v>
      </c>
      <c r="D18" s="93">
        <v>1171634</v>
      </c>
      <c r="E18" s="67">
        <v>0</v>
      </c>
      <c r="F18" s="67">
        <v>0</v>
      </c>
      <c r="G18" s="68">
        <v>0</v>
      </c>
      <c r="H18" s="71"/>
    </row>
    <row r="19" spans="1:8" x14ac:dyDescent="0.25">
      <c r="A19" s="25" t="s">
        <v>139</v>
      </c>
      <c r="B19" s="42"/>
      <c r="C19" s="66"/>
      <c r="D19" s="93"/>
      <c r="E19" s="67"/>
      <c r="F19" s="67"/>
      <c r="G19" s="68">
        <v>0</v>
      </c>
      <c r="H19" s="71"/>
    </row>
    <row r="20" spans="1:8" x14ac:dyDescent="0.25">
      <c r="A20" s="29" t="s">
        <v>140</v>
      </c>
      <c r="B20" s="43" t="s">
        <v>141</v>
      </c>
      <c r="C20" s="69">
        <f>SUM(C16:C18)</f>
        <v>4921634</v>
      </c>
      <c r="D20" s="92">
        <f>SUM(D16:D18)</f>
        <v>4921634</v>
      </c>
      <c r="E20" s="70">
        <f>SUM(E16:E18)</f>
        <v>3750000</v>
      </c>
      <c r="F20" s="70">
        <f>SUM(F16:F18)</f>
        <v>3750000</v>
      </c>
      <c r="G20" s="68">
        <v>0</v>
      </c>
      <c r="H20" s="72"/>
    </row>
    <row r="21" spans="1:8" x14ac:dyDescent="0.25">
      <c r="A21" s="35" t="s">
        <v>142</v>
      </c>
      <c r="B21" s="42" t="s">
        <v>143</v>
      </c>
      <c r="C21" s="66">
        <v>5508987</v>
      </c>
      <c r="D21" s="93">
        <v>5508987</v>
      </c>
      <c r="E21" s="67">
        <v>5508987</v>
      </c>
      <c r="F21" s="67">
        <v>5508987</v>
      </c>
      <c r="G21" s="68">
        <v>0</v>
      </c>
      <c r="H21" s="71"/>
    </row>
    <row r="22" spans="1:8" x14ac:dyDescent="0.25">
      <c r="A22" s="35" t="s">
        <v>144</v>
      </c>
      <c r="B22" s="42" t="s">
        <v>145</v>
      </c>
      <c r="C22" s="66">
        <v>300000</v>
      </c>
      <c r="D22" s="93">
        <v>300000</v>
      </c>
      <c r="E22" s="67">
        <v>300000</v>
      </c>
      <c r="F22" s="67">
        <v>300000</v>
      </c>
      <c r="G22" s="68">
        <v>0</v>
      </c>
      <c r="H22" s="71"/>
    </row>
    <row r="23" spans="1:8" x14ac:dyDescent="0.25">
      <c r="A23" s="35" t="s">
        <v>181</v>
      </c>
      <c r="B23" s="42" t="s">
        <v>179</v>
      </c>
      <c r="C23" s="66"/>
      <c r="D23" s="93"/>
      <c r="E23" s="67">
        <v>704000</v>
      </c>
      <c r="F23" s="67">
        <v>704000</v>
      </c>
      <c r="G23" s="68"/>
      <c r="H23" s="71"/>
    </row>
    <row r="24" spans="1:8" x14ac:dyDescent="0.25">
      <c r="A24" s="35" t="s">
        <v>146</v>
      </c>
      <c r="B24" s="42" t="s">
        <v>147</v>
      </c>
      <c r="C24" s="66">
        <v>1357228</v>
      </c>
      <c r="D24" s="93">
        <v>1357228</v>
      </c>
      <c r="E24" s="67">
        <v>1357228</v>
      </c>
      <c r="F24" s="67">
        <v>1357228</v>
      </c>
      <c r="G24" s="68">
        <v>0</v>
      </c>
      <c r="H24" s="71"/>
    </row>
    <row r="25" spans="1:8" x14ac:dyDescent="0.25">
      <c r="A25" s="35" t="s">
        <v>148</v>
      </c>
      <c r="B25" s="42" t="s">
        <v>149</v>
      </c>
      <c r="C25" s="66">
        <v>1934798</v>
      </c>
      <c r="D25" s="93">
        <v>1934798</v>
      </c>
      <c r="E25" s="67">
        <v>1934798</v>
      </c>
      <c r="F25" s="67">
        <v>1934798</v>
      </c>
      <c r="G25" s="68">
        <v>0</v>
      </c>
      <c r="H25" s="71"/>
    </row>
    <row r="26" spans="1:8" x14ac:dyDescent="0.25">
      <c r="A26" s="35" t="s">
        <v>150</v>
      </c>
      <c r="B26" s="42" t="s">
        <v>151</v>
      </c>
      <c r="C26" s="66"/>
      <c r="D26" s="93"/>
      <c r="E26" s="67"/>
      <c r="F26" s="67"/>
      <c r="G26" s="68">
        <v>0</v>
      </c>
      <c r="H26" s="71"/>
    </row>
    <row r="27" spans="1:8" x14ac:dyDescent="0.25">
      <c r="A27" s="35" t="s">
        <v>152</v>
      </c>
      <c r="B27" s="42" t="s">
        <v>153</v>
      </c>
      <c r="C27" s="66"/>
      <c r="D27" s="93"/>
      <c r="E27" s="67"/>
      <c r="F27" s="67"/>
      <c r="G27" s="68">
        <v>0</v>
      </c>
      <c r="H27" s="71"/>
    </row>
    <row r="28" spans="1:8" x14ac:dyDescent="0.25">
      <c r="A28" s="36" t="s">
        <v>154</v>
      </c>
      <c r="B28" s="43" t="s">
        <v>155</v>
      </c>
      <c r="C28" s="69">
        <f>SUM(C21:C25)</f>
        <v>9101013</v>
      </c>
      <c r="D28" s="92">
        <f>SUM(D21:D26)</f>
        <v>9101013</v>
      </c>
      <c r="E28" s="70">
        <f>SUM(E21:E27)</f>
        <v>9805013</v>
      </c>
      <c r="F28" s="70">
        <f>SUM(F21:F27)</f>
        <v>9805013</v>
      </c>
      <c r="G28" s="68">
        <v>0</v>
      </c>
      <c r="H28" s="72"/>
    </row>
    <row r="29" spans="1:8" ht="15.75" x14ac:dyDescent="0.25">
      <c r="A29" s="73" t="s">
        <v>156</v>
      </c>
      <c r="B29" s="45" t="s">
        <v>157</v>
      </c>
      <c r="C29" s="74">
        <f>SUM(C28,C20,C13)</f>
        <v>37147481</v>
      </c>
      <c r="D29" s="94">
        <f>SUM(D28,D20,D13)</f>
        <v>37597991</v>
      </c>
      <c r="E29" s="75">
        <f>SUM(E13+E15+E20+E28)</f>
        <v>64133903</v>
      </c>
      <c r="F29" s="75">
        <f>SUM(F13+F15+F20+F28)</f>
        <v>64133903</v>
      </c>
      <c r="G29" s="68">
        <v>0</v>
      </c>
      <c r="H29" s="72"/>
    </row>
    <row r="30" spans="1:8" ht="15.75" x14ac:dyDescent="0.25">
      <c r="A30" s="55" t="s">
        <v>158</v>
      </c>
      <c r="B30" s="45"/>
      <c r="C30" s="76">
        <v>-10129749</v>
      </c>
      <c r="D30" s="95">
        <v>-10129749</v>
      </c>
      <c r="E30" s="77">
        <v>-37948312</v>
      </c>
      <c r="F30" s="77"/>
      <c r="G30" s="68">
        <v>0</v>
      </c>
      <c r="H30" s="72"/>
    </row>
    <row r="31" spans="1:8" ht="15.75" x14ac:dyDescent="0.25">
      <c r="A31" s="55" t="s">
        <v>159</v>
      </c>
      <c r="B31" s="45"/>
      <c r="C31" s="78">
        <v>-43188749</v>
      </c>
      <c r="D31" s="96">
        <v>-43188749</v>
      </c>
      <c r="E31" s="79">
        <v>-43338749</v>
      </c>
      <c r="F31" s="79"/>
      <c r="G31" s="68">
        <v>0</v>
      </c>
      <c r="H31" s="72"/>
    </row>
    <row r="32" spans="1:8" x14ac:dyDescent="0.25">
      <c r="A32" s="25" t="s">
        <v>160</v>
      </c>
      <c r="B32" s="25" t="s">
        <v>161</v>
      </c>
      <c r="C32" s="80">
        <v>54243492</v>
      </c>
      <c r="D32" s="97">
        <v>54243492</v>
      </c>
      <c r="E32" s="81">
        <v>54243492</v>
      </c>
      <c r="F32" s="81">
        <v>54243492</v>
      </c>
      <c r="G32" s="68">
        <v>0</v>
      </c>
      <c r="H32" s="71"/>
    </row>
    <row r="33" spans="1:8" x14ac:dyDescent="0.25">
      <c r="A33" s="26" t="s">
        <v>162</v>
      </c>
      <c r="B33" s="26" t="s">
        <v>163</v>
      </c>
      <c r="C33" s="82">
        <f t="shared" ref="C33:D34" si="0">SUM(C32)</f>
        <v>54243492</v>
      </c>
      <c r="D33" s="98">
        <f t="shared" si="0"/>
        <v>54243492</v>
      </c>
      <c r="E33" s="83">
        <f>SUM(E32)</f>
        <v>54243492</v>
      </c>
      <c r="F33" s="83">
        <f>SUM(F32)</f>
        <v>54243492</v>
      </c>
      <c r="G33" s="68">
        <v>0</v>
      </c>
      <c r="H33" s="72"/>
    </row>
    <row r="34" spans="1:8" ht="15.75" x14ac:dyDescent="0.25">
      <c r="A34" s="53" t="s">
        <v>164</v>
      </c>
      <c r="B34" s="54" t="s">
        <v>165</v>
      </c>
      <c r="C34" s="84">
        <f t="shared" si="0"/>
        <v>54243492</v>
      </c>
      <c r="D34" s="99">
        <f t="shared" si="0"/>
        <v>54243492</v>
      </c>
      <c r="E34" s="85">
        <f>SUM(E33)</f>
        <v>54243492</v>
      </c>
      <c r="F34" s="85">
        <f>SUM(F33)</f>
        <v>54243492</v>
      </c>
      <c r="G34" s="68">
        <v>0</v>
      </c>
      <c r="H34" s="72"/>
    </row>
    <row r="35" spans="1:8" ht="15.75" x14ac:dyDescent="0.25">
      <c r="A35" s="55" t="s">
        <v>22</v>
      </c>
      <c r="B35" s="56"/>
      <c r="C35" s="86">
        <f>SUM(C29+C34)</f>
        <v>91390973</v>
      </c>
      <c r="D35" s="100">
        <f>SUM(D29+D34)</f>
        <v>91841483</v>
      </c>
      <c r="E35" s="101">
        <f>SUM(E13+E15+E20+E28+E34)</f>
        <v>118377395</v>
      </c>
      <c r="F35" s="101">
        <f>SUM(F13+F15+F20+F28+F34)</f>
        <v>118377395</v>
      </c>
      <c r="G35" s="68">
        <v>0</v>
      </c>
      <c r="H35" s="72"/>
    </row>
  </sheetData>
  <mergeCells count="4">
    <mergeCell ref="A1:H1"/>
    <mergeCell ref="A2:H2"/>
    <mergeCell ref="A3:H3"/>
    <mergeCell ref="A4:H4"/>
  </mergeCells>
  <printOptions horizontalCentered="1"/>
  <pageMargins left="0" right="0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W30"/>
  <sheetViews>
    <sheetView workbookViewId="0">
      <selection activeCell="N16" sqref="N16"/>
    </sheetView>
  </sheetViews>
  <sheetFormatPr defaultRowHeight="15" x14ac:dyDescent="0.25"/>
  <cols>
    <col min="1" max="1" width="53.28515625" style="2" customWidth="1"/>
    <col min="2" max="2" width="12.85546875" style="102" customWidth="1"/>
    <col min="3" max="3" width="11.5703125" style="102" customWidth="1"/>
    <col min="4" max="4" width="15" style="3" customWidth="1"/>
    <col min="5" max="5" width="16.7109375" style="2" hidden="1" customWidth="1"/>
    <col min="6" max="6" width="17" style="2" hidden="1" customWidth="1"/>
    <col min="7" max="7" width="13.85546875" style="2" hidden="1" customWidth="1"/>
    <col min="8" max="8" width="10.7109375" style="2" hidden="1" customWidth="1"/>
    <col min="9" max="9" width="11.5703125" style="2" hidden="1" customWidth="1"/>
    <col min="10" max="10" width="9.140625" style="2"/>
    <col min="11" max="11" width="10.140625" style="2" bestFit="1" customWidth="1"/>
    <col min="12" max="257" width="9.140625" style="2"/>
    <col min="258" max="258" width="61.28515625" style="2" customWidth="1"/>
    <col min="259" max="259" width="15.85546875" style="2" customWidth="1"/>
    <col min="260" max="260" width="15" style="2" customWidth="1"/>
    <col min="261" max="265" width="0" style="2" hidden="1" customWidth="1"/>
    <col min="266" max="266" width="9.140625" style="2"/>
    <col min="267" max="267" width="10.140625" style="2" bestFit="1" customWidth="1"/>
    <col min="268" max="513" width="9.140625" style="2"/>
    <col min="514" max="514" width="61.28515625" style="2" customWidth="1"/>
    <col min="515" max="515" width="15.85546875" style="2" customWidth="1"/>
    <col min="516" max="516" width="15" style="2" customWidth="1"/>
    <col min="517" max="521" width="0" style="2" hidden="1" customWidth="1"/>
    <col min="522" max="522" width="9.140625" style="2"/>
    <col min="523" max="523" width="10.140625" style="2" bestFit="1" customWidth="1"/>
    <col min="524" max="769" width="9.140625" style="2"/>
    <col min="770" max="770" width="61.28515625" style="2" customWidth="1"/>
    <col min="771" max="771" width="15.85546875" style="2" customWidth="1"/>
    <col min="772" max="772" width="15" style="2" customWidth="1"/>
    <col min="773" max="777" width="0" style="2" hidden="1" customWidth="1"/>
    <col min="778" max="778" width="9.140625" style="2"/>
    <col min="779" max="779" width="10.140625" style="2" bestFit="1" customWidth="1"/>
    <col min="780" max="1025" width="9.140625" style="2"/>
    <col min="1026" max="1026" width="61.28515625" style="2" customWidth="1"/>
    <col min="1027" max="1027" width="15.85546875" style="2" customWidth="1"/>
    <col min="1028" max="1028" width="15" style="2" customWidth="1"/>
    <col min="1029" max="1033" width="0" style="2" hidden="1" customWidth="1"/>
    <col min="1034" max="1034" width="9.140625" style="2"/>
    <col min="1035" max="1035" width="10.140625" style="2" bestFit="1" customWidth="1"/>
    <col min="1036" max="1281" width="9.140625" style="2"/>
    <col min="1282" max="1282" width="61.28515625" style="2" customWidth="1"/>
    <col min="1283" max="1283" width="15.85546875" style="2" customWidth="1"/>
    <col min="1284" max="1284" width="15" style="2" customWidth="1"/>
    <col min="1285" max="1289" width="0" style="2" hidden="1" customWidth="1"/>
    <col min="1290" max="1290" width="9.140625" style="2"/>
    <col min="1291" max="1291" width="10.140625" style="2" bestFit="1" customWidth="1"/>
    <col min="1292" max="1537" width="9.140625" style="2"/>
    <col min="1538" max="1538" width="61.28515625" style="2" customWidth="1"/>
    <col min="1539" max="1539" width="15.85546875" style="2" customWidth="1"/>
    <col min="1540" max="1540" width="15" style="2" customWidth="1"/>
    <col min="1541" max="1545" width="0" style="2" hidden="1" customWidth="1"/>
    <col min="1546" max="1546" width="9.140625" style="2"/>
    <col min="1547" max="1547" width="10.140625" style="2" bestFit="1" customWidth="1"/>
    <col min="1548" max="1793" width="9.140625" style="2"/>
    <col min="1794" max="1794" width="61.28515625" style="2" customWidth="1"/>
    <col min="1795" max="1795" width="15.85546875" style="2" customWidth="1"/>
    <col min="1796" max="1796" width="15" style="2" customWidth="1"/>
    <col min="1797" max="1801" width="0" style="2" hidden="1" customWidth="1"/>
    <col min="1802" max="1802" width="9.140625" style="2"/>
    <col min="1803" max="1803" width="10.140625" style="2" bestFit="1" customWidth="1"/>
    <col min="1804" max="2049" width="9.140625" style="2"/>
    <col min="2050" max="2050" width="61.28515625" style="2" customWidth="1"/>
    <col min="2051" max="2051" width="15.85546875" style="2" customWidth="1"/>
    <col min="2052" max="2052" width="15" style="2" customWidth="1"/>
    <col min="2053" max="2057" width="0" style="2" hidden="1" customWidth="1"/>
    <col min="2058" max="2058" width="9.140625" style="2"/>
    <col min="2059" max="2059" width="10.140625" style="2" bestFit="1" customWidth="1"/>
    <col min="2060" max="2305" width="9.140625" style="2"/>
    <col min="2306" max="2306" width="61.28515625" style="2" customWidth="1"/>
    <col min="2307" max="2307" width="15.85546875" style="2" customWidth="1"/>
    <col min="2308" max="2308" width="15" style="2" customWidth="1"/>
    <col min="2309" max="2313" width="0" style="2" hidden="1" customWidth="1"/>
    <col min="2314" max="2314" width="9.140625" style="2"/>
    <col min="2315" max="2315" width="10.140625" style="2" bestFit="1" customWidth="1"/>
    <col min="2316" max="2561" width="9.140625" style="2"/>
    <col min="2562" max="2562" width="61.28515625" style="2" customWidth="1"/>
    <col min="2563" max="2563" width="15.85546875" style="2" customWidth="1"/>
    <col min="2564" max="2564" width="15" style="2" customWidth="1"/>
    <col min="2565" max="2569" width="0" style="2" hidden="1" customWidth="1"/>
    <col min="2570" max="2570" width="9.140625" style="2"/>
    <col min="2571" max="2571" width="10.140625" style="2" bestFit="1" customWidth="1"/>
    <col min="2572" max="2817" width="9.140625" style="2"/>
    <col min="2818" max="2818" width="61.28515625" style="2" customWidth="1"/>
    <col min="2819" max="2819" width="15.85546875" style="2" customWidth="1"/>
    <col min="2820" max="2820" width="15" style="2" customWidth="1"/>
    <col min="2821" max="2825" width="0" style="2" hidden="1" customWidth="1"/>
    <col min="2826" max="2826" width="9.140625" style="2"/>
    <col min="2827" max="2827" width="10.140625" style="2" bestFit="1" customWidth="1"/>
    <col min="2828" max="3073" width="9.140625" style="2"/>
    <col min="3074" max="3074" width="61.28515625" style="2" customWidth="1"/>
    <col min="3075" max="3075" width="15.85546875" style="2" customWidth="1"/>
    <col min="3076" max="3076" width="15" style="2" customWidth="1"/>
    <col min="3077" max="3081" width="0" style="2" hidden="1" customWidth="1"/>
    <col min="3082" max="3082" width="9.140625" style="2"/>
    <col min="3083" max="3083" width="10.140625" style="2" bestFit="1" customWidth="1"/>
    <col min="3084" max="3329" width="9.140625" style="2"/>
    <col min="3330" max="3330" width="61.28515625" style="2" customWidth="1"/>
    <col min="3331" max="3331" width="15.85546875" style="2" customWidth="1"/>
    <col min="3332" max="3332" width="15" style="2" customWidth="1"/>
    <col min="3333" max="3337" width="0" style="2" hidden="1" customWidth="1"/>
    <col min="3338" max="3338" width="9.140625" style="2"/>
    <col min="3339" max="3339" width="10.140625" style="2" bestFit="1" customWidth="1"/>
    <col min="3340" max="3585" width="9.140625" style="2"/>
    <col min="3586" max="3586" width="61.28515625" style="2" customWidth="1"/>
    <col min="3587" max="3587" width="15.85546875" style="2" customWidth="1"/>
    <col min="3588" max="3588" width="15" style="2" customWidth="1"/>
    <col min="3589" max="3593" width="0" style="2" hidden="1" customWidth="1"/>
    <col min="3594" max="3594" width="9.140625" style="2"/>
    <col min="3595" max="3595" width="10.140625" style="2" bestFit="1" customWidth="1"/>
    <col min="3596" max="3841" width="9.140625" style="2"/>
    <col min="3842" max="3842" width="61.28515625" style="2" customWidth="1"/>
    <col min="3843" max="3843" width="15.85546875" style="2" customWidth="1"/>
    <col min="3844" max="3844" width="15" style="2" customWidth="1"/>
    <col min="3845" max="3849" width="0" style="2" hidden="1" customWidth="1"/>
    <col min="3850" max="3850" width="9.140625" style="2"/>
    <col min="3851" max="3851" width="10.140625" style="2" bestFit="1" customWidth="1"/>
    <col min="3852" max="4097" width="9.140625" style="2"/>
    <col min="4098" max="4098" width="61.28515625" style="2" customWidth="1"/>
    <col min="4099" max="4099" width="15.85546875" style="2" customWidth="1"/>
    <col min="4100" max="4100" width="15" style="2" customWidth="1"/>
    <col min="4101" max="4105" width="0" style="2" hidden="1" customWidth="1"/>
    <col min="4106" max="4106" width="9.140625" style="2"/>
    <col min="4107" max="4107" width="10.140625" style="2" bestFit="1" customWidth="1"/>
    <col min="4108" max="4353" width="9.140625" style="2"/>
    <col min="4354" max="4354" width="61.28515625" style="2" customWidth="1"/>
    <col min="4355" max="4355" width="15.85546875" style="2" customWidth="1"/>
    <col min="4356" max="4356" width="15" style="2" customWidth="1"/>
    <col min="4357" max="4361" width="0" style="2" hidden="1" customWidth="1"/>
    <col min="4362" max="4362" width="9.140625" style="2"/>
    <col min="4363" max="4363" width="10.140625" style="2" bestFit="1" customWidth="1"/>
    <col min="4364" max="4609" width="9.140625" style="2"/>
    <col min="4610" max="4610" width="61.28515625" style="2" customWidth="1"/>
    <col min="4611" max="4611" width="15.85546875" style="2" customWidth="1"/>
    <col min="4612" max="4612" width="15" style="2" customWidth="1"/>
    <col min="4613" max="4617" width="0" style="2" hidden="1" customWidth="1"/>
    <col min="4618" max="4618" width="9.140625" style="2"/>
    <col min="4619" max="4619" width="10.140625" style="2" bestFit="1" customWidth="1"/>
    <col min="4620" max="4865" width="9.140625" style="2"/>
    <col min="4866" max="4866" width="61.28515625" style="2" customWidth="1"/>
    <col min="4867" max="4867" width="15.85546875" style="2" customWidth="1"/>
    <col min="4868" max="4868" width="15" style="2" customWidth="1"/>
    <col min="4869" max="4873" width="0" style="2" hidden="1" customWidth="1"/>
    <col min="4874" max="4874" width="9.140625" style="2"/>
    <col min="4875" max="4875" width="10.140625" style="2" bestFit="1" customWidth="1"/>
    <col min="4876" max="5121" width="9.140625" style="2"/>
    <col min="5122" max="5122" width="61.28515625" style="2" customWidth="1"/>
    <col min="5123" max="5123" width="15.85546875" style="2" customWidth="1"/>
    <col min="5124" max="5124" width="15" style="2" customWidth="1"/>
    <col min="5125" max="5129" width="0" style="2" hidden="1" customWidth="1"/>
    <col min="5130" max="5130" width="9.140625" style="2"/>
    <col min="5131" max="5131" width="10.140625" style="2" bestFit="1" customWidth="1"/>
    <col min="5132" max="5377" width="9.140625" style="2"/>
    <col min="5378" max="5378" width="61.28515625" style="2" customWidth="1"/>
    <col min="5379" max="5379" width="15.85546875" style="2" customWidth="1"/>
    <col min="5380" max="5380" width="15" style="2" customWidth="1"/>
    <col min="5381" max="5385" width="0" style="2" hidden="1" customWidth="1"/>
    <col min="5386" max="5386" width="9.140625" style="2"/>
    <col min="5387" max="5387" width="10.140625" style="2" bestFit="1" customWidth="1"/>
    <col min="5388" max="5633" width="9.140625" style="2"/>
    <col min="5634" max="5634" width="61.28515625" style="2" customWidth="1"/>
    <col min="5635" max="5635" width="15.85546875" style="2" customWidth="1"/>
    <col min="5636" max="5636" width="15" style="2" customWidth="1"/>
    <col min="5637" max="5641" width="0" style="2" hidden="1" customWidth="1"/>
    <col min="5642" max="5642" width="9.140625" style="2"/>
    <col min="5643" max="5643" width="10.140625" style="2" bestFit="1" customWidth="1"/>
    <col min="5644" max="5889" width="9.140625" style="2"/>
    <col min="5890" max="5890" width="61.28515625" style="2" customWidth="1"/>
    <col min="5891" max="5891" width="15.85546875" style="2" customWidth="1"/>
    <col min="5892" max="5892" width="15" style="2" customWidth="1"/>
    <col min="5893" max="5897" width="0" style="2" hidden="1" customWidth="1"/>
    <col min="5898" max="5898" width="9.140625" style="2"/>
    <col min="5899" max="5899" width="10.140625" style="2" bestFit="1" customWidth="1"/>
    <col min="5900" max="6145" width="9.140625" style="2"/>
    <col min="6146" max="6146" width="61.28515625" style="2" customWidth="1"/>
    <col min="6147" max="6147" width="15.85546875" style="2" customWidth="1"/>
    <col min="6148" max="6148" width="15" style="2" customWidth="1"/>
    <col min="6149" max="6153" width="0" style="2" hidden="1" customWidth="1"/>
    <col min="6154" max="6154" width="9.140625" style="2"/>
    <col min="6155" max="6155" width="10.140625" style="2" bestFit="1" customWidth="1"/>
    <col min="6156" max="6401" width="9.140625" style="2"/>
    <col min="6402" max="6402" width="61.28515625" style="2" customWidth="1"/>
    <col min="6403" max="6403" width="15.85546875" style="2" customWidth="1"/>
    <col min="6404" max="6404" width="15" style="2" customWidth="1"/>
    <col min="6405" max="6409" width="0" style="2" hidden="1" customWidth="1"/>
    <col min="6410" max="6410" width="9.140625" style="2"/>
    <col min="6411" max="6411" width="10.140625" style="2" bestFit="1" customWidth="1"/>
    <col min="6412" max="6657" width="9.140625" style="2"/>
    <col min="6658" max="6658" width="61.28515625" style="2" customWidth="1"/>
    <col min="6659" max="6659" width="15.85546875" style="2" customWidth="1"/>
    <col min="6660" max="6660" width="15" style="2" customWidth="1"/>
    <col min="6661" max="6665" width="0" style="2" hidden="1" customWidth="1"/>
    <col min="6666" max="6666" width="9.140625" style="2"/>
    <col min="6667" max="6667" width="10.140625" style="2" bestFit="1" customWidth="1"/>
    <col min="6668" max="6913" width="9.140625" style="2"/>
    <col min="6914" max="6914" width="61.28515625" style="2" customWidth="1"/>
    <col min="6915" max="6915" width="15.85546875" style="2" customWidth="1"/>
    <col min="6916" max="6916" width="15" style="2" customWidth="1"/>
    <col min="6917" max="6921" width="0" style="2" hidden="1" customWidth="1"/>
    <col min="6922" max="6922" width="9.140625" style="2"/>
    <col min="6923" max="6923" width="10.140625" style="2" bestFit="1" customWidth="1"/>
    <col min="6924" max="7169" width="9.140625" style="2"/>
    <col min="7170" max="7170" width="61.28515625" style="2" customWidth="1"/>
    <col min="7171" max="7171" width="15.85546875" style="2" customWidth="1"/>
    <col min="7172" max="7172" width="15" style="2" customWidth="1"/>
    <col min="7173" max="7177" width="0" style="2" hidden="1" customWidth="1"/>
    <col min="7178" max="7178" width="9.140625" style="2"/>
    <col min="7179" max="7179" width="10.140625" style="2" bestFit="1" customWidth="1"/>
    <col min="7180" max="7425" width="9.140625" style="2"/>
    <col min="7426" max="7426" width="61.28515625" style="2" customWidth="1"/>
    <col min="7427" max="7427" width="15.85546875" style="2" customWidth="1"/>
    <col min="7428" max="7428" width="15" style="2" customWidth="1"/>
    <col min="7429" max="7433" width="0" style="2" hidden="1" customWidth="1"/>
    <col min="7434" max="7434" width="9.140625" style="2"/>
    <col min="7435" max="7435" width="10.140625" style="2" bestFit="1" customWidth="1"/>
    <col min="7436" max="7681" width="9.140625" style="2"/>
    <col min="7682" max="7682" width="61.28515625" style="2" customWidth="1"/>
    <col min="7683" max="7683" width="15.85546875" style="2" customWidth="1"/>
    <col min="7684" max="7684" width="15" style="2" customWidth="1"/>
    <col min="7685" max="7689" width="0" style="2" hidden="1" customWidth="1"/>
    <col min="7690" max="7690" width="9.140625" style="2"/>
    <col min="7691" max="7691" width="10.140625" style="2" bestFit="1" customWidth="1"/>
    <col min="7692" max="7937" width="9.140625" style="2"/>
    <col min="7938" max="7938" width="61.28515625" style="2" customWidth="1"/>
    <col min="7939" max="7939" width="15.85546875" style="2" customWidth="1"/>
    <col min="7940" max="7940" width="15" style="2" customWidth="1"/>
    <col min="7941" max="7945" width="0" style="2" hidden="1" customWidth="1"/>
    <col min="7946" max="7946" width="9.140625" style="2"/>
    <col min="7947" max="7947" width="10.140625" style="2" bestFit="1" customWidth="1"/>
    <col min="7948" max="8193" width="9.140625" style="2"/>
    <col min="8194" max="8194" width="61.28515625" style="2" customWidth="1"/>
    <col min="8195" max="8195" width="15.85546875" style="2" customWidth="1"/>
    <col min="8196" max="8196" width="15" style="2" customWidth="1"/>
    <col min="8197" max="8201" width="0" style="2" hidden="1" customWidth="1"/>
    <col min="8202" max="8202" width="9.140625" style="2"/>
    <col min="8203" max="8203" width="10.140625" style="2" bestFit="1" customWidth="1"/>
    <col min="8204" max="8449" width="9.140625" style="2"/>
    <col min="8450" max="8450" width="61.28515625" style="2" customWidth="1"/>
    <col min="8451" max="8451" width="15.85546875" style="2" customWidth="1"/>
    <col min="8452" max="8452" width="15" style="2" customWidth="1"/>
    <col min="8453" max="8457" width="0" style="2" hidden="1" customWidth="1"/>
    <col min="8458" max="8458" width="9.140625" style="2"/>
    <col min="8459" max="8459" width="10.140625" style="2" bestFit="1" customWidth="1"/>
    <col min="8460" max="8705" width="9.140625" style="2"/>
    <col min="8706" max="8706" width="61.28515625" style="2" customWidth="1"/>
    <col min="8707" max="8707" width="15.85546875" style="2" customWidth="1"/>
    <col min="8708" max="8708" width="15" style="2" customWidth="1"/>
    <col min="8709" max="8713" width="0" style="2" hidden="1" customWidth="1"/>
    <col min="8714" max="8714" width="9.140625" style="2"/>
    <col min="8715" max="8715" width="10.140625" style="2" bestFit="1" customWidth="1"/>
    <col min="8716" max="8961" width="9.140625" style="2"/>
    <col min="8962" max="8962" width="61.28515625" style="2" customWidth="1"/>
    <col min="8963" max="8963" width="15.85546875" style="2" customWidth="1"/>
    <col min="8964" max="8964" width="15" style="2" customWidth="1"/>
    <col min="8965" max="8969" width="0" style="2" hidden="1" customWidth="1"/>
    <col min="8970" max="8970" width="9.140625" style="2"/>
    <col min="8971" max="8971" width="10.140625" style="2" bestFit="1" customWidth="1"/>
    <col min="8972" max="9217" width="9.140625" style="2"/>
    <col min="9218" max="9218" width="61.28515625" style="2" customWidth="1"/>
    <col min="9219" max="9219" width="15.85546875" style="2" customWidth="1"/>
    <col min="9220" max="9220" width="15" style="2" customWidth="1"/>
    <col min="9221" max="9225" width="0" style="2" hidden="1" customWidth="1"/>
    <col min="9226" max="9226" width="9.140625" style="2"/>
    <col min="9227" max="9227" width="10.140625" style="2" bestFit="1" customWidth="1"/>
    <col min="9228" max="9473" width="9.140625" style="2"/>
    <col min="9474" max="9474" width="61.28515625" style="2" customWidth="1"/>
    <col min="9475" max="9475" width="15.85546875" style="2" customWidth="1"/>
    <col min="9476" max="9476" width="15" style="2" customWidth="1"/>
    <col min="9477" max="9481" width="0" style="2" hidden="1" customWidth="1"/>
    <col min="9482" max="9482" width="9.140625" style="2"/>
    <col min="9483" max="9483" width="10.140625" style="2" bestFit="1" customWidth="1"/>
    <col min="9484" max="9729" width="9.140625" style="2"/>
    <col min="9730" max="9730" width="61.28515625" style="2" customWidth="1"/>
    <col min="9731" max="9731" width="15.85546875" style="2" customWidth="1"/>
    <col min="9732" max="9732" width="15" style="2" customWidth="1"/>
    <col min="9733" max="9737" width="0" style="2" hidden="1" customWidth="1"/>
    <col min="9738" max="9738" width="9.140625" style="2"/>
    <col min="9739" max="9739" width="10.140625" style="2" bestFit="1" customWidth="1"/>
    <col min="9740" max="9985" width="9.140625" style="2"/>
    <col min="9986" max="9986" width="61.28515625" style="2" customWidth="1"/>
    <col min="9987" max="9987" width="15.85546875" style="2" customWidth="1"/>
    <col min="9988" max="9988" width="15" style="2" customWidth="1"/>
    <col min="9989" max="9993" width="0" style="2" hidden="1" customWidth="1"/>
    <col min="9994" max="9994" width="9.140625" style="2"/>
    <col min="9995" max="9995" width="10.140625" style="2" bestFit="1" customWidth="1"/>
    <col min="9996" max="10241" width="9.140625" style="2"/>
    <col min="10242" max="10242" width="61.28515625" style="2" customWidth="1"/>
    <col min="10243" max="10243" width="15.85546875" style="2" customWidth="1"/>
    <col min="10244" max="10244" width="15" style="2" customWidth="1"/>
    <col min="10245" max="10249" width="0" style="2" hidden="1" customWidth="1"/>
    <col min="10250" max="10250" width="9.140625" style="2"/>
    <col min="10251" max="10251" width="10.140625" style="2" bestFit="1" customWidth="1"/>
    <col min="10252" max="10497" width="9.140625" style="2"/>
    <col min="10498" max="10498" width="61.28515625" style="2" customWidth="1"/>
    <col min="10499" max="10499" width="15.85546875" style="2" customWidth="1"/>
    <col min="10500" max="10500" width="15" style="2" customWidth="1"/>
    <col min="10501" max="10505" width="0" style="2" hidden="1" customWidth="1"/>
    <col min="10506" max="10506" width="9.140625" style="2"/>
    <col min="10507" max="10507" width="10.140625" style="2" bestFit="1" customWidth="1"/>
    <col min="10508" max="10753" width="9.140625" style="2"/>
    <col min="10754" max="10754" width="61.28515625" style="2" customWidth="1"/>
    <col min="10755" max="10755" width="15.85546875" style="2" customWidth="1"/>
    <col min="10756" max="10756" width="15" style="2" customWidth="1"/>
    <col min="10757" max="10761" width="0" style="2" hidden="1" customWidth="1"/>
    <col min="10762" max="10762" width="9.140625" style="2"/>
    <col min="10763" max="10763" width="10.140625" style="2" bestFit="1" customWidth="1"/>
    <col min="10764" max="11009" width="9.140625" style="2"/>
    <col min="11010" max="11010" width="61.28515625" style="2" customWidth="1"/>
    <col min="11011" max="11011" width="15.85546875" style="2" customWidth="1"/>
    <col min="11012" max="11012" width="15" style="2" customWidth="1"/>
    <col min="11013" max="11017" width="0" style="2" hidden="1" customWidth="1"/>
    <col min="11018" max="11018" width="9.140625" style="2"/>
    <col min="11019" max="11019" width="10.140625" style="2" bestFit="1" customWidth="1"/>
    <col min="11020" max="11265" width="9.140625" style="2"/>
    <col min="11266" max="11266" width="61.28515625" style="2" customWidth="1"/>
    <col min="11267" max="11267" width="15.85546875" style="2" customWidth="1"/>
    <col min="11268" max="11268" width="15" style="2" customWidth="1"/>
    <col min="11269" max="11273" width="0" style="2" hidden="1" customWidth="1"/>
    <col min="11274" max="11274" width="9.140625" style="2"/>
    <col min="11275" max="11275" width="10.140625" style="2" bestFit="1" customWidth="1"/>
    <col min="11276" max="11521" width="9.140625" style="2"/>
    <col min="11522" max="11522" width="61.28515625" style="2" customWidth="1"/>
    <col min="11523" max="11523" width="15.85546875" style="2" customWidth="1"/>
    <col min="11524" max="11524" width="15" style="2" customWidth="1"/>
    <col min="11525" max="11529" width="0" style="2" hidden="1" customWidth="1"/>
    <col min="11530" max="11530" width="9.140625" style="2"/>
    <col min="11531" max="11531" width="10.140625" style="2" bestFit="1" customWidth="1"/>
    <col min="11532" max="11777" width="9.140625" style="2"/>
    <col min="11778" max="11778" width="61.28515625" style="2" customWidth="1"/>
    <col min="11779" max="11779" width="15.85546875" style="2" customWidth="1"/>
    <col min="11780" max="11780" width="15" style="2" customWidth="1"/>
    <col min="11781" max="11785" width="0" style="2" hidden="1" customWidth="1"/>
    <col min="11786" max="11786" width="9.140625" style="2"/>
    <col min="11787" max="11787" width="10.140625" style="2" bestFit="1" customWidth="1"/>
    <col min="11788" max="12033" width="9.140625" style="2"/>
    <col min="12034" max="12034" width="61.28515625" style="2" customWidth="1"/>
    <col min="12035" max="12035" width="15.85546875" style="2" customWidth="1"/>
    <col min="12036" max="12036" width="15" style="2" customWidth="1"/>
    <col min="12037" max="12041" width="0" style="2" hidden="1" customWidth="1"/>
    <col min="12042" max="12042" width="9.140625" style="2"/>
    <col min="12043" max="12043" width="10.140625" style="2" bestFit="1" customWidth="1"/>
    <col min="12044" max="12289" width="9.140625" style="2"/>
    <col min="12290" max="12290" width="61.28515625" style="2" customWidth="1"/>
    <col min="12291" max="12291" width="15.85546875" style="2" customWidth="1"/>
    <col min="12292" max="12292" width="15" style="2" customWidth="1"/>
    <col min="12293" max="12297" width="0" style="2" hidden="1" customWidth="1"/>
    <col min="12298" max="12298" width="9.140625" style="2"/>
    <col min="12299" max="12299" width="10.140625" style="2" bestFit="1" customWidth="1"/>
    <col min="12300" max="12545" width="9.140625" style="2"/>
    <col min="12546" max="12546" width="61.28515625" style="2" customWidth="1"/>
    <col min="12547" max="12547" width="15.85546875" style="2" customWidth="1"/>
    <col min="12548" max="12548" width="15" style="2" customWidth="1"/>
    <col min="12549" max="12553" width="0" style="2" hidden="1" customWidth="1"/>
    <col min="12554" max="12554" width="9.140625" style="2"/>
    <col min="12555" max="12555" width="10.140625" style="2" bestFit="1" customWidth="1"/>
    <col min="12556" max="12801" width="9.140625" style="2"/>
    <col min="12802" max="12802" width="61.28515625" style="2" customWidth="1"/>
    <col min="12803" max="12803" width="15.85546875" style="2" customWidth="1"/>
    <col min="12804" max="12804" width="15" style="2" customWidth="1"/>
    <col min="12805" max="12809" width="0" style="2" hidden="1" customWidth="1"/>
    <col min="12810" max="12810" width="9.140625" style="2"/>
    <col min="12811" max="12811" width="10.140625" style="2" bestFit="1" customWidth="1"/>
    <col min="12812" max="13057" width="9.140625" style="2"/>
    <col min="13058" max="13058" width="61.28515625" style="2" customWidth="1"/>
    <col min="13059" max="13059" width="15.85546875" style="2" customWidth="1"/>
    <col min="13060" max="13060" width="15" style="2" customWidth="1"/>
    <col min="13061" max="13065" width="0" style="2" hidden="1" customWidth="1"/>
    <col min="13066" max="13066" width="9.140625" style="2"/>
    <col min="13067" max="13067" width="10.140625" style="2" bestFit="1" customWidth="1"/>
    <col min="13068" max="13313" width="9.140625" style="2"/>
    <col min="13314" max="13314" width="61.28515625" style="2" customWidth="1"/>
    <col min="13315" max="13315" width="15.85546875" style="2" customWidth="1"/>
    <col min="13316" max="13316" width="15" style="2" customWidth="1"/>
    <col min="13317" max="13321" width="0" style="2" hidden="1" customWidth="1"/>
    <col min="13322" max="13322" width="9.140625" style="2"/>
    <col min="13323" max="13323" width="10.140625" style="2" bestFit="1" customWidth="1"/>
    <col min="13324" max="13569" width="9.140625" style="2"/>
    <col min="13570" max="13570" width="61.28515625" style="2" customWidth="1"/>
    <col min="13571" max="13571" width="15.85546875" style="2" customWidth="1"/>
    <col min="13572" max="13572" width="15" style="2" customWidth="1"/>
    <col min="13573" max="13577" width="0" style="2" hidden="1" customWidth="1"/>
    <col min="13578" max="13578" width="9.140625" style="2"/>
    <col min="13579" max="13579" width="10.140625" style="2" bestFit="1" customWidth="1"/>
    <col min="13580" max="13825" width="9.140625" style="2"/>
    <col min="13826" max="13826" width="61.28515625" style="2" customWidth="1"/>
    <col min="13827" max="13827" width="15.85546875" style="2" customWidth="1"/>
    <col min="13828" max="13828" width="15" style="2" customWidth="1"/>
    <col min="13829" max="13833" width="0" style="2" hidden="1" customWidth="1"/>
    <col min="13834" max="13834" width="9.140625" style="2"/>
    <col min="13835" max="13835" width="10.140625" style="2" bestFit="1" customWidth="1"/>
    <col min="13836" max="14081" width="9.140625" style="2"/>
    <col min="14082" max="14082" width="61.28515625" style="2" customWidth="1"/>
    <col min="14083" max="14083" width="15.85546875" style="2" customWidth="1"/>
    <col min="14084" max="14084" width="15" style="2" customWidth="1"/>
    <col min="14085" max="14089" width="0" style="2" hidden="1" customWidth="1"/>
    <col min="14090" max="14090" width="9.140625" style="2"/>
    <col min="14091" max="14091" width="10.140625" style="2" bestFit="1" customWidth="1"/>
    <col min="14092" max="14337" width="9.140625" style="2"/>
    <col min="14338" max="14338" width="61.28515625" style="2" customWidth="1"/>
    <col min="14339" max="14339" width="15.85546875" style="2" customWidth="1"/>
    <col min="14340" max="14340" width="15" style="2" customWidth="1"/>
    <col min="14341" max="14345" width="0" style="2" hidden="1" customWidth="1"/>
    <col min="14346" max="14346" width="9.140625" style="2"/>
    <col min="14347" max="14347" width="10.140625" style="2" bestFit="1" customWidth="1"/>
    <col min="14348" max="14593" width="9.140625" style="2"/>
    <col min="14594" max="14594" width="61.28515625" style="2" customWidth="1"/>
    <col min="14595" max="14595" width="15.85546875" style="2" customWidth="1"/>
    <col min="14596" max="14596" width="15" style="2" customWidth="1"/>
    <col min="14597" max="14601" width="0" style="2" hidden="1" customWidth="1"/>
    <col min="14602" max="14602" width="9.140625" style="2"/>
    <col min="14603" max="14603" width="10.140625" style="2" bestFit="1" customWidth="1"/>
    <col min="14604" max="14849" width="9.140625" style="2"/>
    <col min="14850" max="14850" width="61.28515625" style="2" customWidth="1"/>
    <col min="14851" max="14851" width="15.85546875" style="2" customWidth="1"/>
    <col min="14852" max="14852" width="15" style="2" customWidth="1"/>
    <col min="14853" max="14857" width="0" style="2" hidden="1" customWidth="1"/>
    <col min="14858" max="14858" width="9.140625" style="2"/>
    <col min="14859" max="14859" width="10.140625" style="2" bestFit="1" customWidth="1"/>
    <col min="14860" max="15105" width="9.140625" style="2"/>
    <col min="15106" max="15106" width="61.28515625" style="2" customWidth="1"/>
    <col min="15107" max="15107" width="15.85546875" style="2" customWidth="1"/>
    <col min="15108" max="15108" width="15" style="2" customWidth="1"/>
    <col min="15109" max="15113" width="0" style="2" hidden="1" customWidth="1"/>
    <col min="15114" max="15114" width="9.140625" style="2"/>
    <col min="15115" max="15115" width="10.140625" style="2" bestFit="1" customWidth="1"/>
    <col min="15116" max="15361" width="9.140625" style="2"/>
    <col min="15362" max="15362" width="61.28515625" style="2" customWidth="1"/>
    <col min="15363" max="15363" width="15.85546875" style="2" customWidth="1"/>
    <col min="15364" max="15364" width="15" style="2" customWidth="1"/>
    <col min="15365" max="15369" width="0" style="2" hidden="1" customWidth="1"/>
    <col min="15370" max="15370" width="9.140625" style="2"/>
    <col min="15371" max="15371" width="10.140625" style="2" bestFit="1" customWidth="1"/>
    <col min="15372" max="15617" width="9.140625" style="2"/>
    <col min="15618" max="15618" width="61.28515625" style="2" customWidth="1"/>
    <col min="15619" max="15619" width="15.85546875" style="2" customWidth="1"/>
    <col min="15620" max="15620" width="15" style="2" customWidth="1"/>
    <col min="15621" max="15625" width="0" style="2" hidden="1" customWidth="1"/>
    <col min="15626" max="15626" width="9.140625" style="2"/>
    <col min="15627" max="15627" width="10.140625" style="2" bestFit="1" customWidth="1"/>
    <col min="15628" max="15873" width="9.140625" style="2"/>
    <col min="15874" max="15874" width="61.28515625" style="2" customWidth="1"/>
    <col min="15875" max="15875" width="15.85546875" style="2" customWidth="1"/>
    <col min="15876" max="15876" width="15" style="2" customWidth="1"/>
    <col min="15877" max="15881" width="0" style="2" hidden="1" customWidth="1"/>
    <col min="15882" max="15882" width="9.140625" style="2"/>
    <col min="15883" max="15883" width="10.140625" style="2" bestFit="1" customWidth="1"/>
    <col min="15884" max="16129" width="9.140625" style="2"/>
    <col min="16130" max="16130" width="61.28515625" style="2" customWidth="1"/>
    <col min="16131" max="16131" width="15.85546875" style="2" customWidth="1"/>
    <col min="16132" max="16132" width="15" style="2" customWidth="1"/>
    <col min="16133" max="16137" width="0" style="2" hidden="1" customWidth="1"/>
    <col min="16138" max="16138" width="9.140625" style="2"/>
    <col min="16139" max="16139" width="10.140625" style="2" bestFit="1" customWidth="1"/>
    <col min="16140" max="16384" width="9.140625" style="2"/>
  </cols>
  <sheetData>
    <row r="2" spans="1:257" x14ac:dyDescent="0.25">
      <c r="A2" s="193" t="s">
        <v>264</v>
      </c>
      <c r="B2" s="193"/>
      <c r="C2" s="193"/>
      <c r="D2" s="193"/>
      <c r="E2" s="193"/>
      <c r="F2" s="193" t="s">
        <v>182</v>
      </c>
      <c r="G2" s="193"/>
    </row>
    <row r="3" spans="1:257" ht="16.5" customHeight="1" x14ac:dyDescent="0.25">
      <c r="A3" s="199" t="s">
        <v>24</v>
      </c>
      <c r="B3" s="203"/>
      <c r="C3" s="203"/>
      <c r="D3" s="203"/>
      <c r="E3" s="203"/>
      <c r="F3" s="199" t="s">
        <v>24</v>
      </c>
      <c r="G3" s="203"/>
      <c r="H3" s="199" t="s">
        <v>24</v>
      </c>
      <c r="I3" s="203"/>
    </row>
    <row r="4" spans="1:257" ht="19.5" x14ac:dyDescent="0.35">
      <c r="A4" s="204" t="s">
        <v>183</v>
      </c>
      <c r="B4" s="194"/>
      <c r="C4" s="194"/>
      <c r="D4" s="194"/>
      <c r="E4" s="106"/>
      <c r="F4" s="106"/>
      <c r="G4" s="106"/>
      <c r="H4" s="106"/>
      <c r="I4" s="106"/>
    </row>
    <row r="5" spans="1:257" ht="19.5" x14ac:dyDescent="0.35">
      <c r="A5" s="107"/>
      <c r="B5" s="106"/>
      <c r="C5" s="106"/>
      <c r="D5" s="108"/>
      <c r="E5" s="106"/>
      <c r="F5" s="106"/>
      <c r="G5" s="106"/>
      <c r="H5" s="106"/>
      <c r="I5" s="106"/>
    </row>
    <row r="6" spans="1:257" ht="19.5" x14ac:dyDescent="0.35">
      <c r="A6" s="107"/>
      <c r="B6" s="106"/>
      <c r="C6" s="106"/>
      <c r="D6" s="108"/>
      <c r="E6" s="106"/>
      <c r="F6" s="106"/>
      <c r="G6" s="106"/>
      <c r="H6" s="106"/>
      <c r="I6" s="106"/>
    </row>
    <row r="7" spans="1:257" x14ac:dyDescent="0.25">
      <c r="D7" s="4" t="s">
        <v>2</v>
      </c>
    </row>
    <row r="8" spans="1:257" ht="38.25" x14ac:dyDescent="0.25">
      <c r="A8" s="14" t="s">
        <v>25</v>
      </c>
      <c r="B8" s="15" t="s">
        <v>26</v>
      </c>
      <c r="C8" s="16" t="s">
        <v>128</v>
      </c>
      <c r="D8" s="16" t="s">
        <v>201</v>
      </c>
      <c r="E8" s="88" t="s">
        <v>184</v>
      </c>
      <c r="F8" s="88" t="s">
        <v>184</v>
      </c>
      <c r="G8" s="88" t="s">
        <v>184</v>
      </c>
      <c r="H8" s="88" t="s">
        <v>184</v>
      </c>
      <c r="I8" s="64" t="s">
        <v>185</v>
      </c>
    </row>
    <row r="9" spans="1:257" s="119" customFormat="1" x14ac:dyDescent="0.25">
      <c r="A9" s="115" t="s">
        <v>122</v>
      </c>
      <c r="B9" s="26"/>
      <c r="C9" s="116"/>
      <c r="D9" s="122">
        <f>SUM(D10)</f>
        <v>1563250</v>
      </c>
      <c r="E9" s="117"/>
      <c r="F9" s="117"/>
      <c r="G9" s="117"/>
      <c r="H9" s="117"/>
      <c r="I9" s="118"/>
    </row>
    <row r="10" spans="1:257" s="119" customFormat="1" x14ac:dyDescent="0.25">
      <c r="A10" s="42" t="s">
        <v>200</v>
      </c>
      <c r="B10" s="25"/>
      <c r="C10" s="120"/>
      <c r="D10" s="121">
        <v>1563250</v>
      </c>
      <c r="E10" s="117"/>
      <c r="F10" s="117"/>
      <c r="G10" s="117"/>
      <c r="H10" s="117"/>
      <c r="I10" s="117"/>
    </row>
    <row r="11" spans="1:257" x14ac:dyDescent="0.25">
      <c r="A11" s="109" t="s">
        <v>186</v>
      </c>
      <c r="B11" s="14" t="s">
        <v>94</v>
      </c>
      <c r="C11" s="72">
        <f>SUM(C12:C15)</f>
        <v>7543500</v>
      </c>
      <c r="D11" s="72">
        <f>SUM(D12:D15)</f>
        <v>7543500</v>
      </c>
      <c r="E11" s="110"/>
      <c r="F11" s="110"/>
      <c r="G11" s="110"/>
      <c r="H11" s="110"/>
      <c r="I11" s="11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spans="1:257" ht="25.5" x14ac:dyDescent="0.25">
      <c r="A12" s="35" t="s">
        <v>187</v>
      </c>
      <c r="B12" s="111" t="s">
        <v>94</v>
      </c>
      <c r="C12" s="71">
        <v>1000000</v>
      </c>
      <c r="D12" s="71">
        <v>1000000</v>
      </c>
      <c r="E12" s="20"/>
      <c r="F12" s="20"/>
      <c r="G12" s="20"/>
      <c r="H12" s="20"/>
      <c r="I12" s="20"/>
    </row>
    <row r="13" spans="1:257" x14ac:dyDescent="0.25">
      <c r="A13" s="35" t="s">
        <v>188</v>
      </c>
      <c r="B13" s="111" t="s">
        <v>94</v>
      </c>
      <c r="C13" s="71">
        <v>1000000</v>
      </c>
      <c r="D13" s="71">
        <v>1000000</v>
      </c>
      <c r="E13" s="20"/>
      <c r="F13" s="20"/>
      <c r="G13" s="20"/>
      <c r="H13" s="20"/>
      <c r="I13" s="20"/>
    </row>
    <row r="14" spans="1:257" customFormat="1" x14ac:dyDescent="0.25">
      <c r="A14" s="35" t="s">
        <v>189</v>
      </c>
      <c r="B14" s="111" t="s">
        <v>94</v>
      </c>
      <c r="C14" s="71">
        <v>2000000</v>
      </c>
      <c r="D14" s="71">
        <v>2000000</v>
      </c>
      <c r="E14" s="20"/>
      <c r="F14" s="20"/>
      <c r="G14" s="20"/>
      <c r="H14" s="20"/>
      <c r="I14" s="2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customFormat="1" x14ac:dyDescent="0.25">
      <c r="A15" s="35" t="s">
        <v>190</v>
      </c>
      <c r="B15" s="111" t="s">
        <v>94</v>
      </c>
      <c r="C15" s="71">
        <v>3543500</v>
      </c>
      <c r="D15" s="71">
        <v>3543500</v>
      </c>
      <c r="E15" s="20"/>
      <c r="F15" s="20"/>
      <c r="G15" s="20"/>
      <c r="H15" s="20"/>
      <c r="I15" s="2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customFormat="1" x14ac:dyDescent="0.25">
      <c r="A16" s="109" t="s">
        <v>191</v>
      </c>
      <c r="B16" s="14" t="s">
        <v>96</v>
      </c>
      <c r="C16" s="72">
        <f>SUM(C17:C19)</f>
        <v>9025197</v>
      </c>
      <c r="D16" s="72">
        <f>SUM(D17:D19)</f>
        <v>9025197</v>
      </c>
      <c r="E16" s="110"/>
      <c r="F16" s="110"/>
      <c r="G16" s="110"/>
      <c r="H16" s="110"/>
      <c r="I16" s="110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spans="1:257" ht="25.5" x14ac:dyDescent="0.25">
      <c r="A17" s="35" t="s">
        <v>192</v>
      </c>
      <c r="B17" s="111" t="s">
        <v>96</v>
      </c>
      <c r="C17" s="71">
        <v>551181</v>
      </c>
      <c r="D17" s="71">
        <v>551181</v>
      </c>
      <c r="E17" s="20"/>
      <c r="F17" s="20"/>
      <c r="G17" s="20"/>
      <c r="H17" s="20"/>
      <c r="I17" s="20"/>
    </row>
    <row r="18" spans="1:257" x14ac:dyDescent="0.25">
      <c r="A18" s="35" t="s">
        <v>193</v>
      </c>
      <c r="B18" s="111" t="s">
        <v>96</v>
      </c>
      <c r="C18" s="71">
        <v>7874016</v>
      </c>
      <c r="D18" s="71">
        <v>7874016</v>
      </c>
      <c r="E18" s="20"/>
      <c r="F18" s="20"/>
      <c r="G18" s="20"/>
      <c r="H18" s="20"/>
      <c r="I18" s="20"/>
    </row>
    <row r="19" spans="1:257" ht="28.5" customHeight="1" x14ac:dyDescent="0.25">
      <c r="A19" s="35" t="s">
        <v>194</v>
      </c>
      <c r="B19" s="111" t="s">
        <v>96</v>
      </c>
      <c r="C19" s="71">
        <v>600000</v>
      </c>
      <c r="D19" s="71">
        <v>600000</v>
      </c>
      <c r="E19" s="20"/>
      <c r="F19" s="20"/>
      <c r="G19" s="20"/>
      <c r="H19" s="20"/>
      <c r="I19" s="20"/>
    </row>
    <row r="20" spans="1:257" s="32" customFormat="1" ht="14.25" x14ac:dyDescent="0.2">
      <c r="A20" s="26" t="s">
        <v>97</v>
      </c>
      <c r="B20" s="14" t="s">
        <v>98</v>
      </c>
      <c r="C20" s="72">
        <v>4473803</v>
      </c>
      <c r="D20" s="72">
        <v>4895880</v>
      </c>
      <c r="E20" s="110"/>
      <c r="F20" s="110"/>
      <c r="G20" s="110"/>
      <c r="H20" s="110"/>
      <c r="I20" s="110"/>
    </row>
    <row r="21" spans="1:257" ht="15.75" x14ac:dyDescent="0.25">
      <c r="A21" s="73" t="s">
        <v>99</v>
      </c>
      <c r="B21" s="112" t="s">
        <v>100</v>
      </c>
      <c r="C21" s="113">
        <f>SUM(C11+C16+C20)</f>
        <v>21042500</v>
      </c>
      <c r="D21" s="113">
        <f>SUM(D9+D11+D16+D20)</f>
        <v>23027827</v>
      </c>
      <c r="E21" s="114"/>
      <c r="F21" s="114"/>
      <c r="G21" s="114"/>
      <c r="H21" s="114"/>
      <c r="I21" s="114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5"/>
      <c r="IP21" s="105"/>
      <c r="IQ21" s="105"/>
      <c r="IR21" s="105"/>
      <c r="IS21" s="105"/>
      <c r="IT21" s="105"/>
      <c r="IU21" s="105"/>
      <c r="IV21" s="105"/>
      <c r="IW21" s="105"/>
    </row>
    <row r="22" spans="1:257" s="31" customFormat="1" ht="25.5" x14ac:dyDescent="0.2">
      <c r="A22" s="125" t="s">
        <v>203</v>
      </c>
      <c r="B22" s="126" t="s">
        <v>102</v>
      </c>
      <c r="C22" s="127"/>
      <c r="D22" s="127">
        <v>1563250</v>
      </c>
      <c r="E22" s="128"/>
      <c r="F22" s="128"/>
      <c r="G22" s="128"/>
      <c r="H22" s="128"/>
      <c r="I22" s="128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9"/>
      <c r="IQ22" s="129"/>
      <c r="IR22" s="129"/>
      <c r="IS22" s="129"/>
      <c r="IT22" s="129"/>
      <c r="IU22" s="129"/>
      <c r="IV22" s="129"/>
      <c r="IW22" s="129"/>
    </row>
    <row r="23" spans="1:257" s="31" customFormat="1" ht="38.25" x14ac:dyDescent="0.2">
      <c r="A23" s="125" t="s">
        <v>202</v>
      </c>
      <c r="B23" s="126" t="s">
        <v>102</v>
      </c>
      <c r="C23" s="127"/>
      <c r="D23" s="127">
        <v>19192913</v>
      </c>
      <c r="E23" s="128"/>
      <c r="F23" s="128"/>
      <c r="G23" s="128"/>
      <c r="H23" s="128"/>
      <c r="I23" s="128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29"/>
      <c r="IG23" s="129"/>
      <c r="IH23" s="129"/>
      <c r="II23" s="129"/>
      <c r="IJ23" s="129"/>
      <c r="IK23" s="129"/>
      <c r="IL23" s="129"/>
      <c r="IM23" s="129"/>
      <c r="IN23" s="129"/>
      <c r="IO23" s="129"/>
      <c r="IP23" s="129"/>
      <c r="IQ23" s="129"/>
      <c r="IR23" s="129"/>
      <c r="IS23" s="129"/>
      <c r="IT23" s="129"/>
      <c r="IU23" s="129"/>
      <c r="IV23" s="129"/>
      <c r="IW23" s="129"/>
    </row>
    <row r="24" spans="1:257" x14ac:dyDescent="0.25">
      <c r="A24" s="35" t="s">
        <v>195</v>
      </c>
      <c r="B24" s="111" t="s">
        <v>102</v>
      </c>
      <c r="C24" s="71">
        <v>6229469</v>
      </c>
      <c r="D24" s="71">
        <v>4666219</v>
      </c>
      <c r="E24" s="20"/>
      <c r="F24" s="20"/>
      <c r="G24" s="20"/>
      <c r="H24" s="20"/>
      <c r="I24" s="20"/>
    </row>
    <row r="25" spans="1:257" x14ac:dyDescent="0.25">
      <c r="A25" s="35" t="s">
        <v>196</v>
      </c>
      <c r="B25" s="111" t="s">
        <v>102</v>
      </c>
      <c r="C25" s="71">
        <v>3063282</v>
      </c>
      <c r="D25" s="71">
        <v>3063282</v>
      </c>
      <c r="E25" s="20"/>
      <c r="F25" s="20"/>
      <c r="G25" s="20"/>
      <c r="H25" s="20"/>
      <c r="I25" s="20"/>
    </row>
    <row r="26" spans="1:257" x14ac:dyDescent="0.25">
      <c r="A26" s="35" t="s">
        <v>197</v>
      </c>
      <c r="B26" s="111" t="s">
        <v>102</v>
      </c>
      <c r="C26" s="71">
        <v>3235931</v>
      </c>
      <c r="D26" s="71">
        <v>3235931</v>
      </c>
      <c r="E26" s="20"/>
      <c r="F26" s="20"/>
      <c r="G26" s="20"/>
      <c r="H26" s="20"/>
      <c r="I26" s="20"/>
    </row>
    <row r="27" spans="1:257" x14ac:dyDescent="0.25">
      <c r="A27" s="35" t="s">
        <v>198</v>
      </c>
      <c r="B27" s="111" t="s">
        <v>102</v>
      </c>
      <c r="C27" s="71">
        <v>2000000</v>
      </c>
      <c r="D27" s="71">
        <v>2000000</v>
      </c>
      <c r="E27" s="20"/>
      <c r="F27" s="20"/>
      <c r="G27" s="20"/>
      <c r="H27" s="20"/>
      <c r="I27" s="20"/>
      <c r="K27" s="3"/>
    </row>
    <row r="28" spans="1:257" x14ac:dyDescent="0.25">
      <c r="A28" s="35" t="s">
        <v>199</v>
      </c>
      <c r="B28" s="111" t="s">
        <v>102</v>
      </c>
      <c r="C28" s="71">
        <v>2559325</v>
      </c>
      <c r="D28" s="71">
        <v>2559325</v>
      </c>
      <c r="E28" s="20"/>
      <c r="F28" s="20"/>
      <c r="G28" s="20"/>
      <c r="H28" s="20"/>
      <c r="I28" s="20"/>
      <c r="K28" s="3"/>
    </row>
    <row r="29" spans="1:257" x14ac:dyDescent="0.25">
      <c r="A29" s="35" t="s">
        <v>103</v>
      </c>
      <c r="B29" s="111" t="s">
        <v>104</v>
      </c>
      <c r="C29" s="71">
        <v>4608242</v>
      </c>
      <c r="D29" s="71">
        <v>9790329</v>
      </c>
      <c r="E29" s="20"/>
      <c r="F29" s="20"/>
      <c r="G29" s="20"/>
      <c r="H29" s="20"/>
      <c r="I29" s="20"/>
    </row>
    <row r="30" spans="1:257" ht="15.75" x14ac:dyDescent="0.25">
      <c r="A30" s="73" t="s">
        <v>105</v>
      </c>
      <c r="B30" s="112" t="s">
        <v>106</v>
      </c>
      <c r="C30" s="112"/>
      <c r="D30" s="113">
        <f>SUM(D22:D29)</f>
        <v>46071249</v>
      </c>
      <c r="E30" s="114"/>
      <c r="F30" s="114"/>
      <c r="G30" s="114"/>
      <c r="H30" s="114"/>
      <c r="I30" s="114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  <c r="IP30" s="105"/>
      <c r="IQ30" s="105"/>
      <c r="IR30" s="105"/>
      <c r="IS30" s="105"/>
      <c r="IT30" s="105"/>
      <c r="IU30" s="105"/>
      <c r="IV30" s="105"/>
      <c r="IW30" s="105"/>
    </row>
  </sheetData>
  <mergeCells count="6">
    <mergeCell ref="H3:I3"/>
    <mergeCell ref="A4:D4"/>
    <mergeCell ref="A2:E2"/>
    <mergeCell ref="F2:G2"/>
    <mergeCell ref="A3:E3"/>
    <mergeCell ref="F3:G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E20" sqref="E20"/>
    </sheetView>
  </sheetViews>
  <sheetFormatPr defaultColWidth="21" defaultRowHeight="15" x14ac:dyDescent="0.25"/>
  <cols>
    <col min="1" max="1" width="21" style="2" customWidth="1"/>
    <col min="2" max="2" width="16.140625" style="2" customWidth="1"/>
    <col min="3" max="3" width="16.140625" style="3" customWidth="1"/>
    <col min="4" max="4" width="17.42578125" style="3" customWidth="1"/>
    <col min="5" max="257" width="21" style="2"/>
    <col min="258" max="260" width="21" style="2" customWidth="1"/>
    <col min="261" max="513" width="21" style="2"/>
    <col min="514" max="516" width="21" style="2" customWidth="1"/>
    <col min="517" max="769" width="21" style="2"/>
    <col min="770" max="772" width="21" style="2" customWidth="1"/>
    <col min="773" max="1025" width="21" style="2"/>
    <col min="1026" max="1028" width="21" style="2" customWidth="1"/>
    <col min="1029" max="1281" width="21" style="2"/>
    <col min="1282" max="1284" width="21" style="2" customWidth="1"/>
    <col min="1285" max="1537" width="21" style="2"/>
    <col min="1538" max="1540" width="21" style="2" customWidth="1"/>
    <col min="1541" max="1793" width="21" style="2"/>
    <col min="1794" max="1796" width="21" style="2" customWidth="1"/>
    <col min="1797" max="2049" width="21" style="2"/>
    <col min="2050" max="2052" width="21" style="2" customWidth="1"/>
    <col min="2053" max="2305" width="21" style="2"/>
    <col min="2306" max="2308" width="21" style="2" customWidth="1"/>
    <col min="2309" max="2561" width="21" style="2"/>
    <col min="2562" max="2564" width="21" style="2" customWidth="1"/>
    <col min="2565" max="2817" width="21" style="2"/>
    <col min="2818" max="2820" width="21" style="2" customWidth="1"/>
    <col min="2821" max="3073" width="21" style="2"/>
    <col min="3074" max="3076" width="21" style="2" customWidth="1"/>
    <col min="3077" max="3329" width="21" style="2"/>
    <col min="3330" max="3332" width="21" style="2" customWidth="1"/>
    <col min="3333" max="3585" width="21" style="2"/>
    <col min="3586" max="3588" width="21" style="2" customWidth="1"/>
    <col min="3589" max="3841" width="21" style="2"/>
    <col min="3842" max="3844" width="21" style="2" customWidth="1"/>
    <col min="3845" max="4097" width="21" style="2"/>
    <col min="4098" max="4100" width="21" style="2" customWidth="1"/>
    <col min="4101" max="4353" width="21" style="2"/>
    <col min="4354" max="4356" width="21" style="2" customWidth="1"/>
    <col min="4357" max="4609" width="21" style="2"/>
    <col min="4610" max="4612" width="21" style="2" customWidth="1"/>
    <col min="4613" max="4865" width="21" style="2"/>
    <col min="4866" max="4868" width="21" style="2" customWidth="1"/>
    <col min="4869" max="5121" width="21" style="2"/>
    <col min="5122" max="5124" width="21" style="2" customWidth="1"/>
    <col min="5125" max="5377" width="21" style="2"/>
    <col min="5378" max="5380" width="21" style="2" customWidth="1"/>
    <col min="5381" max="5633" width="21" style="2"/>
    <col min="5634" max="5636" width="21" style="2" customWidth="1"/>
    <col min="5637" max="5889" width="21" style="2"/>
    <col min="5890" max="5892" width="21" style="2" customWidth="1"/>
    <col min="5893" max="6145" width="21" style="2"/>
    <col min="6146" max="6148" width="21" style="2" customWidth="1"/>
    <col min="6149" max="6401" width="21" style="2"/>
    <col min="6402" max="6404" width="21" style="2" customWidth="1"/>
    <col min="6405" max="6657" width="21" style="2"/>
    <col min="6658" max="6660" width="21" style="2" customWidth="1"/>
    <col min="6661" max="6913" width="21" style="2"/>
    <col min="6914" max="6916" width="21" style="2" customWidth="1"/>
    <col min="6917" max="7169" width="21" style="2"/>
    <col min="7170" max="7172" width="21" style="2" customWidth="1"/>
    <col min="7173" max="7425" width="21" style="2"/>
    <col min="7426" max="7428" width="21" style="2" customWidth="1"/>
    <col min="7429" max="7681" width="21" style="2"/>
    <col min="7682" max="7684" width="21" style="2" customWidth="1"/>
    <col min="7685" max="7937" width="21" style="2"/>
    <col min="7938" max="7940" width="21" style="2" customWidth="1"/>
    <col min="7941" max="8193" width="21" style="2"/>
    <col min="8194" max="8196" width="21" style="2" customWidth="1"/>
    <col min="8197" max="8449" width="21" style="2"/>
    <col min="8450" max="8452" width="21" style="2" customWidth="1"/>
    <col min="8453" max="8705" width="21" style="2"/>
    <col min="8706" max="8708" width="21" style="2" customWidth="1"/>
    <col min="8709" max="8961" width="21" style="2"/>
    <col min="8962" max="8964" width="21" style="2" customWidth="1"/>
    <col min="8965" max="9217" width="21" style="2"/>
    <col min="9218" max="9220" width="21" style="2" customWidth="1"/>
    <col min="9221" max="9473" width="21" style="2"/>
    <col min="9474" max="9476" width="21" style="2" customWidth="1"/>
    <col min="9477" max="9729" width="21" style="2"/>
    <col min="9730" max="9732" width="21" style="2" customWidth="1"/>
    <col min="9733" max="9985" width="21" style="2"/>
    <col min="9986" max="9988" width="21" style="2" customWidth="1"/>
    <col min="9989" max="10241" width="21" style="2"/>
    <col min="10242" max="10244" width="21" style="2" customWidth="1"/>
    <col min="10245" max="10497" width="21" style="2"/>
    <col min="10498" max="10500" width="21" style="2" customWidth="1"/>
    <col min="10501" max="10753" width="21" style="2"/>
    <col min="10754" max="10756" width="21" style="2" customWidth="1"/>
    <col min="10757" max="11009" width="21" style="2"/>
    <col min="11010" max="11012" width="21" style="2" customWidth="1"/>
    <col min="11013" max="11265" width="21" style="2"/>
    <col min="11266" max="11268" width="21" style="2" customWidth="1"/>
    <col min="11269" max="11521" width="21" style="2"/>
    <col min="11522" max="11524" width="21" style="2" customWidth="1"/>
    <col min="11525" max="11777" width="21" style="2"/>
    <col min="11778" max="11780" width="21" style="2" customWidth="1"/>
    <col min="11781" max="12033" width="21" style="2"/>
    <col min="12034" max="12036" width="21" style="2" customWidth="1"/>
    <col min="12037" max="12289" width="21" style="2"/>
    <col min="12290" max="12292" width="21" style="2" customWidth="1"/>
    <col min="12293" max="12545" width="21" style="2"/>
    <col min="12546" max="12548" width="21" style="2" customWidth="1"/>
    <col min="12549" max="12801" width="21" style="2"/>
    <col min="12802" max="12804" width="21" style="2" customWidth="1"/>
    <col min="12805" max="13057" width="21" style="2"/>
    <col min="13058" max="13060" width="21" style="2" customWidth="1"/>
    <col min="13061" max="13313" width="21" style="2"/>
    <col min="13314" max="13316" width="21" style="2" customWidth="1"/>
    <col min="13317" max="13569" width="21" style="2"/>
    <col min="13570" max="13572" width="21" style="2" customWidth="1"/>
    <col min="13573" max="13825" width="21" style="2"/>
    <col min="13826" max="13828" width="21" style="2" customWidth="1"/>
    <col min="13829" max="14081" width="21" style="2"/>
    <col min="14082" max="14084" width="21" style="2" customWidth="1"/>
    <col min="14085" max="14337" width="21" style="2"/>
    <col min="14338" max="14340" width="21" style="2" customWidth="1"/>
    <col min="14341" max="14593" width="21" style="2"/>
    <col min="14594" max="14596" width="21" style="2" customWidth="1"/>
    <col min="14597" max="14849" width="21" style="2"/>
    <col min="14850" max="14852" width="21" style="2" customWidth="1"/>
    <col min="14853" max="15105" width="21" style="2"/>
    <col min="15106" max="15108" width="21" style="2" customWidth="1"/>
    <col min="15109" max="15361" width="21" style="2"/>
    <col min="15362" max="15364" width="21" style="2" customWidth="1"/>
    <col min="15365" max="15617" width="21" style="2"/>
    <col min="15618" max="15620" width="21" style="2" customWidth="1"/>
    <col min="15621" max="15873" width="21" style="2"/>
    <col min="15874" max="15876" width="21" style="2" customWidth="1"/>
    <col min="15877" max="16129" width="21" style="2"/>
    <col min="16130" max="16132" width="21" style="2" customWidth="1"/>
    <col min="16133" max="16384" width="21" style="2"/>
  </cols>
  <sheetData>
    <row r="1" spans="1:5" x14ac:dyDescent="0.25">
      <c r="A1" s="193"/>
      <c r="B1" s="193"/>
      <c r="C1" s="193"/>
      <c r="D1" s="102"/>
    </row>
    <row r="2" spans="1:5" x14ac:dyDescent="0.25">
      <c r="A2" s="193" t="s">
        <v>263</v>
      </c>
      <c r="B2" s="193"/>
      <c r="C2" s="193"/>
      <c r="D2" s="193"/>
      <c r="E2" s="197"/>
    </row>
    <row r="3" spans="1:5" ht="15.75" x14ac:dyDescent="0.25">
      <c r="A3" s="195" t="s">
        <v>24</v>
      </c>
      <c r="B3" s="196"/>
      <c r="C3" s="196"/>
      <c r="D3" s="196"/>
      <c r="E3" s="197"/>
    </row>
    <row r="4" spans="1:5" ht="19.5" x14ac:dyDescent="0.35">
      <c r="A4" s="204" t="s">
        <v>204</v>
      </c>
      <c r="B4" s="193"/>
      <c r="C4" s="193"/>
      <c r="D4" s="193"/>
      <c r="E4" s="197"/>
    </row>
    <row r="5" spans="1:5" ht="19.5" x14ac:dyDescent="0.35">
      <c r="A5" s="130"/>
    </row>
    <row r="7" spans="1:5" ht="28.5" x14ac:dyDescent="0.25">
      <c r="A7" s="14" t="s">
        <v>25</v>
      </c>
      <c r="B7" s="15" t="s">
        <v>26</v>
      </c>
      <c r="C7" s="16" t="s">
        <v>205</v>
      </c>
      <c r="D7" s="131" t="s">
        <v>5</v>
      </c>
      <c r="E7" s="131" t="s">
        <v>201</v>
      </c>
    </row>
    <row r="8" spans="1:5" ht="27.75" customHeight="1" x14ac:dyDescent="0.25">
      <c r="A8" s="109" t="s">
        <v>206</v>
      </c>
      <c r="B8" s="14" t="s">
        <v>89</v>
      </c>
      <c r="C8" s="72">
        <v>16989032</v>
      </c>
      <c r="D8" s="132">
        <v>17070472</v>
      </c>
      <c r="E8" s="132">
        <v>13301531</v>
      </c>
    </row>
    <row r="9" spans="1:5" ht="30" customHeight="1" x14ac:dyDescent="0.25">
      <c r="A9" s="109" t="s">
        <v>207</v>
      </c>
      <c r="B9" s="14" t="s">
        <v>89</v>
      </c>
      <c r="C9" s="72">
        <v>0</v>
      </c>
      <c r="D9" s="20">
        <v>0</v>
      </c>
      <c r="E9" s="20">
        <v>0</v>
      </c>
    </row>
    <row r="19" spans="18:18" x14ac:dyDescent="0.25">
      <c r="R19" s="133"/>
    </row>
  </sheetData>
  <mergeCells count="4">
    <mergeCell ref="A1:C1"/>
    <mergeCell ref="A2:E2"/>
    <mergeCell ref="A3:E3"/>
    <mergeCell ref="A4:E4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workbookViewId="0">
      <selection sqref="A1:D1"/>
    </sheetView>
  </sheetViews>
  <sheetFormatPr defaultRowHeight="15" x14ac:dyDescent="0.25"/>
  <cols>
    <col min="1" max="1" width="64.42578125" style="2" customWidth="1"/>
    <col min="2" max="2" width="9.5703125" style="2" customWidth="1"/>
    <col min="3" max="3" width="10.5703125" style="2" bestFit="1" customWidth="1"/>
    <col min="4" max="4" width="17.140625" style="3" customWidth="1"/>
    <col min="5" max="5" width="13.28515625" style="2" customWidth="1"/>
    <col min="6" max="257" width="9.140625" style="2"/>
    <col min="258" max="258" width="64.42578125" style="2" customWidth="1"/>
    <col min="259" max="259" width="9.5703125" style="2" customWidth="1"/>
    <col min="260" max="260" width="17.140625" style="2" customWidth="1"/>
    <col min="261" max="261" width="13.28515625" style="2" customWidth="1"/>
    <col min="262" max="513" width="9.140625" style="2"/>
    <col min="514" max="514" width="64.42578125" style="2" customWidth="1"/>
    <col min="515" max="515" width="9.5703125" style="2" customWidth="1"/>
    <col min="516" max="516" width="17.140625" style="2" customWidth="1"/>
    <col min="517" max="517" width="13.28515625" style="2" customWidth="1"/>
    <col min="518" max="769" width="9.140625" style="2"/>
    <col min="770" max="770" width="64.42578125" style="2" customWidth="1"/>
    <col min="771" max="771" width="9.5703125" style="2" customWidth="1"/>
    <col min="772" max="772" width="17.140625" style="2" customWidth="1"/>
    <col min="773" max="773" width="13.28515625" style="2" customWidth="1"/>
    <col min="774" max="1025" width="9.140625" style="2"/>
    <col min="1026" max="1026" width="64.42578125" style="2" customWidth="1"/>
    <col min="1027" max="1027" width="9.5703125" style="2" customWidth="1"/>
    <col min="1028" max="1028" width="17.140625" style="2" customWidth="1"/>
    <col min="1029" max="1029" width="13.28515625" style="2" customWidth="1"/>
    <col min="1030" max="1281" width="9.140625" style="2"/>
    <col min="1282" max="1282" width="64.42578125" style="2" customWidth="1"/>
    <col min="1283" max="1283" width="9.5703125" style="2" customWidth="1"/>
    <col min="1284" max="1284" width="17.140625" style="2" customWidth="1"/>
    <col min="1285" max="1285" width="13.28515625" style="2" customWidth="1"/>
    <col min="1286" max="1537" width="9.140625" style="2"/>
    <col min="1538" max="1538" width="64.42578125" style="2" customWidth="1"/>
    <col min="1539" max="1539" width="9.5703125" style="2" customWidth="1"/>
    <col min="1540" max="1540" width="17.140625" style="2" customWidth="1"/>
    <col min="1541" max="1541" width="13.28515625" style="2" customWidth="1"/>
    <col min="1542" max="1793" width="9.140625" style="2"/>
    <col min="1794" max="1794" width="64.42578125" style="2" customWidth="1"/>
    <col min="1795" max="1795" width="9.5703125" style="2" customWidth="1"/>
    <col min="1796" max="1796" width="17.140625" style="2" customWidth="1"/>
    <col min="1797" max="1797" width="13.28515625" style="2" customWidth="1"/>
    <col min="1798" max="2049" width="9.140625" style="2"/>
    <col min="2050" max="2050" width="64.42578125" style="2" customWidth="1"/>
    <col min="2051" max="2051" width="9.5703125" style="2" customWidth="1"/>
    <col min="2052" max="2052" width="17.140625" style="2" customWidth="1"/>
    <col min="2053" max="2053" width="13.28515625" style="2" customWidth="1"/>
    <col min="2054" max="2305" width="9.140625" style="2"/>
    <col min="2306" max="2306" width="64.42578125" style="2" customWidth="1"/>
    <col min="2307" max="2307" width="9.5703125" style="2" customWidth="1"/>
    <col min="2308" max="2308" width="17.140625" style="2" customWidth="1"/>
    <col min="2309" max="2309" width="13.28515625" style="2" customWidth="1"/>
    <col min="2310" max="2561" width="9.140625" style="2"/>
    <col min="2562" max="2562" width="64.42578125" style="2" customWidth="1"/>
    <col min="2563" max="2563" width="9.5703125" style="2" customWidth="1"/>
    <col min="2564" max="2564" width="17.140625" style="2" customWidth="1"/>
    <col min="2565" max="2565" width="13.28515625" style="2" customWidth="1"/>
    <col min="2566" max="2817" width="9.140625" style="2"/>
    <col min="2818" max="2818" width="64.42578125" style="2" customWidth="1"/>
    <col min="2819" max="2819" width="9.5703125" style="2" customWidth="1"/>
    <col min="2820" max="2820" width="17.140625" style="2" customWidth="1"/>
    <col min="2821" max="2821" width="13.28515625" style="2" customWidth="1"/>
    <col min="2822" max="3073" width="9.140625" style="2"/>
    <col min="3074" max="3074" width="64.42578125" style="2" customWidth="1"/>
    <col min="3075" max="3075" width="9.5703125" style="2" customWidth="1"/>
    <col min="3076" max="3076" width="17.140625" style="2" customWidth="1"/>
    <col min="3077" max="3077" width="13.28515625" style="2" customWidth="1"/>
    <col min="3078" max="3329" width="9.140625" style="2"/>
    <col min="3330" max="3330" width="64.42578125" style="2" customWidth="1"/>
    <col min="3331" max="3331" width="9.5703125" style="2" customWidth="1"/>
    <col min="3332" max="3332" width="17.140625" style="2" customWidth="1"/>
    <col min="3333" max="3333" width="13.28515625" style="2" customWidth="1"/>
    <col min="3334" max="3585" width="9.140625" style="2"/>
    <col min="3586" max="3586" width="64.42578125" style="2" customWidth="1"/>
    <col min="3587" max="3587" width="9.5703125" style="2" customWidth="1"/>
    <col min="3588" max="3588" width="17.140625" style="2" customWidth="1"/>
    <col min="3589" max="3589" width="13.28515625" style="2" customWidth="1"/>
    <col min="3590" max="3841" width="9.140625" style="2"/>
    <col min="3842" max="3842" width="64.42578125" style="2" customWidth="1"/>
    <col min="3843" max="3843" width="9.5703125" style="2" customWidth="1"/>
    <col min="3844" max="3844" width="17.140625" style="2" customWidth="1"/>
    <col min="3845" max="3845" width="13.28515625" style="2" customWidth="1"/>
    <col min="3846" max="4097" width="9.140625" style="2"/>
    <col min="4098" max="4098" width="64.42578125" style="2" customWidth="1"/>
    <col min="4099" max="4099" width="9.5703125" style="2" customWidth="1"/>
    <col min="4100" max="4100" width="17.140625" style="2" customWidth="1"/>
    <col min="4101" max="4101" width="13.28515625" style="2" customWidth="1"/>
    <col min="4102" max="4353" width="9.140625" style="2"/>
    <col min="4354" max="4354" width="64.42578125" style="2" customWidth="1"/>
    <col min="4355" max="4355" width="9.5703125" style="2" customWidth="1"/>
    <col min="4356" max="4356" width="17.140625" style="2" customWidth="1"/>
    <col min="4357" max="4357" width="13.28515625" style="2" customWidth="1"/>
    <col min="4358" max="4609" width="9.140625" style="2"/>
    <col min="4610" max="4610" width="64.42578125" style="2" customWidth="1"/>
    <col min="4611" max="4611" width="9.5703125" style="2" customWidth="1"/>
    <col min="4612" max="4612" width="17.140625" style="2" customWidth="1"/>
    <col min="4613" max="4613" width="13.28515625" style="2" customWidth="1"/>
    <col min="4614" max="4865" width="9.140625" style="2"/>
    <col min="4866" max="4866" width="64.42578125" style="2" customWidth="1"/>
    <col min="4867" max="4867" width="9.5703125" style="2" customWidth="1"/>
    <col min="4868" max="4868" width="17.140625" style="2" customWidth="1"/>
    <col min="4869" max="4869" width="13.28515625" style="2" customWidth="1"/>
    <col min="4870" max="5121" width="9.140625" style="2"/>
    <col min="5122" max="5122" width="64.42578125" style="2" customWidth="1"/>
    <col min="5123" max="5123" width="9.5703125" style="2" customWidth="1"/>
    <col min="5124" max="5124" width="17.140625" style="2" customWidth="1"/>
    <col min="5125" max="5125" width="13.28515625" style="2" customWidth="1"/>
    <col min="5126" max="5377" width="9.140625" style="2"/>
    <col min="5378" max="5378" width="64.42578125" style="2" customWidth="1"/>
    <col min="5379" max="5379" width="9.5703125" style="2" customWidth="1"/>
    <col min="5380" max="5380" width="17.140625" style="2" customWidth="1"/>
    <col min="5381" max="5381" width="13.28515625" style="2" customWidth="1"/>
    <col min="5382" max="5633" width="9.140625" style="2"/>
    <col min="5634" max="5634" width="64.42578125" style="2" customWidth="1"/>
    <col min="5635" max="5635" width="9.5703125" style="2" customWidth="1"/>
    <col min="5636" max="5636" width="17.140625" style="2" customWidth="1"/>
    <col min="5637" max="5637" width="13.28515625" style="2" customWidth="1"/>
    <col min="5638" max="5889" width="9.140625" style="2"/>
    <col min="5890" max="5890" width="64.42578125" style="2" customWidth="1"/>
    <col min="5891" max="5891" width="9.5703125" style="2" customWidth="1"/>
    <col min="5892" max="5892" width="17.140625" style="2" customWidth="1"/>
    <col min="5893" max="5893" width="13.28515625" style="2" customWidth="1"/>
    <col min="5894" max="6145" width="9.140625" style="2"/>
    <col min="6146" max="6146" width="64.42578125" style="2" customWidth="1"/>
    <col min="6147" max="6147" width="9.5703125" style="2" customWidth="1"/>
    <col min="6148" max="6148" width="17.140625" style="2" customWidth="1"/>
    <col min="6149" max="6149" width="13.28515625" style="2" customWidth="1"/>
    <col min="6150" max="6401" width="9.140625" style="2"/>
    <col min="6402" max="6402" width="64.42578125" style="2" customWidth="1"/>
    <col min="6403" max="6403" width="9.5703125" style="2" customWidth="1"/>
    <col min="6404" max="6404" width="17.140625" style="2" customWidth="1"/>
    <col min="6405" max="6405" width="13.28515625" style="2" customWidth="1"/>
    <col min="6406" max="6657" width="9.140625" style="2"/>
    <col min="6658" max="6658" width="64.42578125" style="2" customWidth="1"/>
    <col min="6659" max="6659" width="9.5703125" style="2" customWidth="1"/>
    <col min="6660" max="6660" width="17.140625" style="2" customWidth="1"/>
    <col min="6661" max="6661" width="13.28515625" style="2" customWidth="1"/>
    <col min="6662" max="6913" width="9.140625" style="2"/>
    <col min="6914" max="6914" width="64.42578125" style="2" customWidth="1"/>
    <col min="6915" max="6915" width="9.5703125" style="2" customWidth="1"/>
    <col min="6916" max="6916" width="17.140625" style="2" customWidth="1"/>
    <col min="6917" max="6917" width="13.28515625" style="2" customWidth="1"/>
    <col min="6918" max="7169" width="9.140625" style="2"/>
    <col min="7170" max="7170" width="64.42578125" style="2" customWidth="1"/>
    <col min="7171" max="7171" width="9.5703125" style="2" customWidth="1"/>
    <col min="7172" max="7172" width="17.140625" style="2" customWidth="1"/>
    <col min="7173" max="7173" width="13.28515625" style="2" customWidth="1"/>
    <col min="7174" max="7425" width="9.140625" style="2"/>
    <col min="7426" max="7426" width="64.42578125" style="2" customWidth="1"/>
    <col min="7427" max="7427" width="9.5703125" style="2" customWidth="1"/>
    <col min="7428" max="7428" width="17.140625" style="2" customWidth="1"/>
    <col min="7429" max="7429" width="13.28515625" style="2" customWidth="1"/>
    <col min="7430" max="7681" width="9.140625" style="2"/>
    <col min="7682" max="7682" width="64.42578125" style="2" customWidth="1"/>
    <col min="7683" max="7683" width="9.5703125" style="2" customWidth="1"/>
    <col min="7684" max="7684" width="17.140625" style="2" customWidth="1"/>
    <col min="7685" max="7685" width="13.28515625" style="2" customWidth="1"/>
    <col min="7686" max="7937" width="9.140625" style="2"/>
    <col min="7938" max="7938" width="64.42578125" style="2" customWidth="1"/>
    <col min="7939" max="7939" width="9.5703125" style="2" customWidth="1"/>
    <col min="7940" max="7940" width="17.140625" style="2" customWidth="1"/>
    <col min="7941" max="7941" width="13.28515625" style="2" customWidth="1"/>
    <col min="7942" max="8193" width="9.140625" style="2"/>
    <col min="8194" max="8194" width="64.42578125" style="2" customWidth="1"/>
    <col min="8195" max="8195" width="9.5703125" style="2" customWidth="1"/>
    <col min="8196" max="8196" width="17.140625" style="2" customWidth="1"/>
    <col min="8197" max="8197" width="13.28515625" style="2" customWidth="1"/>
    <col min="8198" max="8449" width="9.140625" style="2"/>
    <col min="8450" max="8450" width="64.42578125" style="2" customWidth="1"/>
    <col min="8451" max="8451" width="9.5703125" style="2" customWidth="1"/>
    <col min="8452" max="8452" width="17.140625" style="2" customWidth="1"/>
    <col min="8453" max="8453" width="13.28515625" style="2" customWidth="1"/>
    <col min="8454" max="8705" width="9.140625" style="2"/>
    <col min="8706" max="8706" width="64.42578125" style="2" customWidth="1"/>
    <col min="8707" max="8707" width="9.5703125" style="2" customWidth="1"/>
    <col min="8708" max="8708" width="17.140625" style="2" customWidth="1"/>
    <col min="8709" max="8709" width="13.28515625" style="2" customWidth="1"/>
    <col min="8710" max="8961" width="9.140625" style="2"/>
    <col min="8962" max="8962" width="64.42578125" style="2" customWidth="1"/>
    <col min="8963" max="8963" width="9.5703125" style="2" customWidth="1"/>
    <col min="8964" max="8964" width="17.140625" style="2" customWidth="1"/>
    <col min="8965" max="8965" width="13.28515625" style="2" customWidth="1"/>
    <col min="8966" max="9217" width="9.140625" style="2"/>
    <col min="9218" max="9218" width="64.42578125" style="2" customWidth="1"/>
    <col min="9219" max="9219" width="9.5703125" style="2" customWidth="1"/>
    <col min="9220" max="9220" width="17.140625" style="2" customWidth="1"/>
    <col min="9221" max="9221" width="13.28515625" style="2" customWidth="1"/>
    <col min="9222" max="9473" width="9.140625" style="2"/>
    <col min="9474" max="9474" width="64.42578125" style="2" customWidth="1"/>
    <col min="9475" max="9475" width="9.5703125" style="2" customWidth="1"/>
    <col min="9476" max="9476" width="17.140625" style="2" customWidth="1"/>
    <col min="9477" max="9477" width="13.28515625" style="2" customWidth="1"/>
    <col min="9478" max="9729" width="9.140625" style="2"/>
    <col min="9730" max="9730" width="64.42578125" style="2" customWidth="1"/>
    <col min="9731" max="9731" width="9.5703125" style="2" customWidth="1"/>
    <col min="9732" max="9732" width="17.140625" style="2" customWidth="1"/>
    <col min="9733" max="9733" width="13.28515625" style="2" customWidth="1"/>
    <col min="9734" max="9985" width="9.140625" style="2"/>
    <col min="9986" max="9986" width="64.42578125" style="2" customWidth="1"/>
    <col min="9987" max="9987" width="9.5703125" style="2" customWidth="1"/>
    <col min="9988" max="9988" width="17.140625" style="2" customWidth="1"/>
    <col min="9989" max="9989" width="13.28515625" style="2" customWidth="1"/>
    <col min="9990" max="10241" width="9.140625" style="2"/>
    <col min="10242" max="10242" width="64.42578125" style="2" customWidth="1"/>
    <col min="10243" max="10243" width="9.5703125" style="2" customWidth="1"/>
    <col min="10244" max="10244" width="17.140625" style="2" customWidth="1"/>
    <col min="10245" max="10245" width="13.28515625" style="2" customWidth="1"/>
    <col min="10246" max="10497" width="9.140625" style="2"/>
    <col min="10498" max="10498" width="64.42578125" style="2" customWidth="1"/>
    <col min="10499" max="10499" width="9.5703125" style="2" customWidth="1"/>
    <col min="10500" max="10500" width="17.140625" style="2" customWidth="1"/>
    <col min="10501" max="10501" width="13.28515625" style="2" customWidth="1"/>
    <col min="10502" max="10753" width="9.140625" style="2"/>
    <col min="10754" max="10754" width="64.42578125" style="2" customWidth="1"/>
    <col min="10755" max="10755" width="9.5703125" style="2" customWidth="1"/>
    <col min="10756" max="10756" width="17.140625" style="2" customWidth="1"/>
    <col min="10757" max="10757" width="13.28515625" style="2" customWidth="1"/>
    <col min="10758" max="11009" width="9.140625" style="2"/>
    <col min="11010" max="11010" width="64.42578125" style="2" customWidth="1"/>
    <col min="11011" max="11011" width="9.5703125" style="2" customWidth="1"/>
    <col min="11012" max="11012" width="17.140625" style="2" customWidth="1"/>
    <col min="11013" max="11013" width="13.28515625" style="2" customWidth="1"/>
    <col min="11014" max="11265" width="9.140625" style="2"/>
    <col min="11266" max="11266" width="64.42578125" style="2" customWidth="1"/>
    <col min="11267" max="11267" width="9.5703125" style="2" customWidth="1"/>
    <col min="11268" max="11268" width="17.140625" style="2" customWidth="1"/>
    <col min="11269" max="11269" width="13.28515625" style="2" customWidth="1"/>
    <col min="11270" max="11521" width="9.140625" style="2"/>
    <col min="11522" max="11522" width="64.42578125" style="2" customWidth="1"/>
    <col min="11523" max="11523" width="9.5703125" style="2" customWidth="1"/>
    <col min="11524" max="11524" width="17.140625" style="2" customWidth="1"/>
    <col min="11525" max="11525" width="13.28515625" style="2" customWidth="1"/>
    <col min="11526" max="11777" width="9.140625" style="2"/>
    <col min="11778" max="11778" width="64.42578125" style="2" customWidth="1"/>
    <col min="11779" max="11779" width="9.5703125" style="2" customWidth="1"/>
    <col min="11780" max="11780" width="17.140625" style="2" customWidth="1"/>
    <col min="11781" max="11781" width="13.28515625" style="2" customWidth="1"/>
    <col min="11782" max="12033" width="9.140625" style="2"/>
    <col min="12034" max="12034" width="64.42578125" style="2" customWidth="1"/>
    <col min="12035" max="12035" width="9.5703125" style="2" customWidth="1"/>
    <col min="12036" max="12036" width="17.140625" style="2" customWidth="1"/>
    <col min="12037" max="12037" width="13.28515625" style="2" customWidth="1"/>
    <col min="12038" max="12289" width="9.140625" style="2"/>
    <col min="12290" max="12290" width="64.42578125" style="2" customWidth="1"/>
    <col min="12291" max="12291" width="9.5703125" style="2" customWidth="1"/>
    <col min="12292" max="12292" width="17.140625" style="2" customWidth="1"/>
    <col min="12293" max="12293" width="13.28515625" style="2" customWidth="1"/>
    <col min="12294" max="12545" width="9.140625" style="2"/>
    <col min="12546" max="12546" width="64.42578125" style="2" customWidth="1"/>
    <col min="12547" max="12547" width="9.5703125" style="2" customWidth="1"/>
    <col min="12548" max="12548" width="17.140625" style="2" customWidth="1"/>
    <col min="12549" max="12549" width="13.28515625" style="2" customWidth="1"/>
    <col min="12550" max="12801" width="9.140625" style="2"/>
    <col min="12802" max="12802" width="64.42578125" style="2" customWidth="1"/>
    <col min="12803" max="12803" width="9.5703125" style="2" customWidth="1"/>
    <col min="12804" max="12804" width="17.140625" style="2" customWidth="1"/>
    <col min="12805" max="12805" width="13.28515625" style="2" customWidth="1"/>
    <col min="12806" max="13057" width="9.140625" style="2"/>
    <col min="13058" max="13058" width="64.42578125" style="2" customWidth="1"/>
    <col min="13059" max="13059" width="9.5703125" style="2" customWidth="1"/>
    <col min="13060" max="13060" width="17.140625" style="2" customWidth="1"/>
    <col min="13061" max="13061" width="13.28515625" style="2" customWidth="1"/>
    <col min="13062" max="13313" width="9.140625" style="2"/>
    <col min="13314" max="13314" width="64.42578125" style="2" customWidth="1"/>
    <col min="13315" max="13315" width="9.5703125" style="2" customWidth="1"/>
    <col min="13316" max="13316" width="17.140625" style="2" customWidth="1"/>
    <col min="13317" max="13317" width="13.28515625" style="2" customWidth="1"/>
    <col min="13318" max="13569" width="9.140625" style="2"/>
    <col min="13570" max="13570" width="64.42578125" style="2" customWidth="1"/>
    <col min="13571" max="13571" width="9.5703125" style="2" customWidth="1"/>
    <col min="13572" max="13572" width="17.140625" style="2" customWidth="1"/>
    <col min="13573" max="13573" width="13.28515625" style="2" customWidth="1"/>
    <col min="13574" max="13825" width="9.140625" style="2"/>
    <col min="13826" max="13826" width="64.42578125" style="2" customWidth="1"/>
    <col min="13827" max="13827" width="9.5703125" style="2" customWidth="1"/>
    <col min="13828" max="13828" width="17.140625" style="2" customWidth="1"/>
    <col min="13829" max="13829" width="13.28515625" style="2" customWidth="1"/>
    <col min="13830" max="14081" width="9.140625" style="2"/>
    <col min="14082" max="14082" width="64.42578125" style="2" customWidth="1"/>
    <col min="14083" max="14083" width="9.5703125" style="2" customWidth="1"/>
    <col min="14084" max="14084" width="17.140625" style="2" customWidth="1"/>
    <col min="14085" max="14085" width="13.28515625" style="2" customWidth="1"/>
    <col min="14086" max="14337" width="9.140625" style="2"/>
    <col min="14338" max="14338" width="64.42578125" style="2" customWidth="1"/>
    <col min="14339" max="14339" width="9.5703125" style="2" customWidth="1"/>
    <col min="14340" max="14340" width="17.140625" style="2" customWidth="1"/>
    <col min="14341" max="14341" width="13.28515625" style="2" customWidth="1"/>
    <col min="14342" max="14593" width="9.140625" style="2"/>
    <col min="14594" max="14594" width="64.42578125" style="2" customWidth="1"/>
    <col min="14595" max="14595" width="9.5703125" style="2" customWidth="1"/>
    <col min="14596" max="14596" width="17.140625" style="2" customWidth="1"/>
    <col min="14597" max="14597" width="13.28515625" style="2" customWidth="1"/>
    <col min="14598" max="14849" width="9.140625" style="2"/>
    <col min="14850" max="14850" width="64.42578125" style="2" customWidth="1"/>
    <col min="14851" max="14851" width="9.5703125" style="2" customWidth="1"/>
    <col min="14852" max="14852" width="17.140625" style="2" customWidth="1"/>
    <col min="14853" max="14853" width="13.28515625" style="2" customWidth="1"/>
    <col min="14854" max="15105" width="9.140625" style="2"/>
    <col min="15106" max="15106" width="64.42578125" style="2" customWidth="1"/>
    <col min="15107" max="15107" width="9.5703125" style="2" customWidth="1"/>
    <col min="15108" max="15108" width="17.140625" style="2" customWidth="1"/>
    <col min="15109" max="15109" width="13.28515625" style="2" customWidth="1"/>
    <col min="15110" max="15361" width="9.140625" style="2"/>
    <col min="15362" max="15362" width="64.42578125" style="2" customWidth="1"/>
    <col min="15363" max="15363" width="9.5703125" style="2" customWidth="1"/>
    <col min="15364" max="15364" width="17.140625" style="2" customWidth="1"/>
    <col min="15365" max="15365" width="13.28515625" style="2" customWidth="1"/>
    <col min="15366" max="15617" width="9.140625" style="2"/>
    <col min="15618" max="15618" width="64.42578125" style="2" customWidth="1"/>
    <col min="15619" max="15619" width="9.5703125" style="2" customWidth="1"/>
    <col min="15620" max="15620" width="17.140625" style="2" customWidth="1"/>
    <col min="15621" max="15621" width="13.28515625" style="2" customWidth="1"/>
    <col min="15622" max="15873" width="9.140625" style="2"/>
    <col min="15874" max="15874" width="64.42578125" style="2" customWidth="1"/>
    <col min="15875" max="15875" width="9.5703125" style="2" customWidth="1"/>
    <col min="15876" max="15876" width="17.140625" style="2" customWidth="1"/>
    <col min="15877" max="15877" width="13.28515625" style="2" customWidth="1"/>
    <col min="15878" max="16129" width="9.140625" style="2"/>
    <col min="16130" max="16130" width="64.42578125" style="2" customWidth="1"/>
    <col min="16131" max="16131" width="9.5703125" style="2" customWidth="1"/>
    <col min="16132" max="16132" width="17.140625" style="2" customWidth="1"/>
    <col min="16133" max="16133" width="13.28515625" style="2" customWidth="1"/>
    <col min="16134" max="16384" width="9.140625" style="2"/>
  </cols>
  <sheetData>
    <row r="1" spans="1:5" x14ac:dyDescent="0.25">
      <c r="A1" s="193" t="s">
        <v>262</v>
      </c>
      <c r="B1" s="193"/>
      <c r="C1" s="193"/>
      <c r="D1" s="193"/>
      <c r="E1" s="102"/>
    </row>
    <row r="2" spans="1:5" ht="18.75" x14ac:dyDescent="0.3">
      <c r="A2" s="205" t="s">
        <v>208</v>
      </c>
      <c r="B2" s="205"/>
      <c r="C2" s="205"/>
      <c r="D2" s="205"/>
      <c r="E2" s="134"/>
    </row>
    <row r="3" spans="1:5" ht="15.75" x14ac:dyDescent="0.25">
      <c r="A3" s="198" t="s">
        <v>209</v>
      </c>
      <c r="B3" s="198"/>
      <c r="C3" s="198"/>
      <c r="D3" s="198"/>
      <c r="E3" s="135"/>
    </row>
    <row r="4" spans="1:5" ht="19.5" x14ac:dyDescent="0.3">
      <c r="A4" s="136"/>
      <c r="B4" s="137"/>
      <c r="C4" s="137"/>
      <c r="D4" s="138"/>
    </row>
    <row r="5" spans="1:5" x14ac:dyDescent="0.25">
      <c r="A5" s="139"/>
    </row>
    <row r="6" spans="1:5" x14ac:dyDescent="0.25">
      <c r="A6" s="139"/>
    </row>
    <row r="7" spans="1:5" x14ac:dyDescent="0.25">
      <c r="A7" s="139"/>
    </row>
    <row r="8" spans="1:5" x14ac:dyDescent="0.25">
      <c r="A8" s="139"/>
    </row>
    <row r="9" spans="1:5" ht="28.5" x14ac:dyDescent="0.25">
      <c r="A9" s="10" t="s">
        <v>210</v>
      </c>
      <c r="B9" s="15" t="s">
        <v>26</v>
      </c>
      <c r="C9" s="6" t="s">
        <v>27</v>
      </c>
      <c r="D9" s="7" t="s">
        <v>201</v>
      </c>
    </row>
    <row r="10" spans="1:5" ht="25.5" x14ac:dyDescent="0.25">
      <c r="A10" s="35" t="s">
        <v>211</v>
      </c>
      <c r="B10" s="42" t="s">
        <v>212</v>
      </c>
      <c r="C10" s="71">
        <v>500000</v>
      </c>
      <c r="D10" s="71">
        <v>920000</v>
      </c>
    </row>
    <row r="11" spans="1:5" s="105" customFormat="1" ht="15.75" x14ac:dyDescent="0.25">
      <c r="A11" s="140" t="s">
        <v>80</v>
      </c>
      <c r="B11" s="141" t="s">
        <v>81</v>
      </c>
      <c r="C11" s="113">
        <f>SUM(C10:C10)</f>
        <v>500000</v>
      </c>
      <c r="D11" s="113">
        <f>SUM(D10)</f>
        <v>920000</v>
      </c>
    </row>
    <row r="12" spans="1:5" s="31" customFormat="1" ht="30" customHeight="1" x14ac:dyDescent="0.25">
      <c r="A12" s="142" t="s">
        <v>213</v>
      </c>
      <c r="B12" s="58" t="s">
        <v>85</v>
      </c>
      <c r="C12" s="71">
        <v>100000</v>
      </c>
      <c r="D12" s="71">
        <v>100000</v>
      </c>
    </row>
    <row r="13" spans="1:5" ht="32.25" customHeight="1" x14ac:dyDescent="0.25">
      <c r="A13" s="142" t="s">
        <v>214</v>
      </c>
      <c r="B13" s="20" t="s">
        <v>108</v>
      </c>
      <c r="C13" s="71">
        <v>450000</v>
      </c>
      <c r="D13" s="71">
        <v>450000</v>
      </c>
    </row>
    <row r="14" spans="1:5" s="144" customFormat="1" ht="21.75" customHeight="1" x14ac:dyDescent="0.25">
      <c r="A14" s="143"/>
      <c r="D14" s="145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DFA7-A407-4F79-84C6-42F7D81C397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17"/>
  <sheetViews>
    <sheetView workbookViewId="0">
      <selection activeCell="I18" sqref="I18"/>
    </sheetView>
  </sheetViews>
  <sheetFormatPr defaultRowHeight="15" x14ac:dyDescent="0.25"/>
  <cols>
    <col min="1" max="1" width="55" style="2" customWidth="1"/>
    <col min="2" max="2" width="12.5703125" style="2" customWidth="1"/>
    <col min="3" max="3" width="19.140625" style="3" customWidth="1"/>
    <col min="4" max="4" width="15.140625" style="2" customWidth="1"/>
    <col min="5" max="256" width="9.140625" style="2"/>
    <col min="257" max="257" width="55" style="2" customWidth="1"/>
    <col min="258" max="258" width="12.5703125" style="2" customWidth="1"/>
    <col min="259" max="259" width="19.140625" style="2" customWidth="1"/>
    <col min="260" max="512" width="9.140625" style="2"/>
    <col min="513" max="513" width="55" style="2" customWidth="1"/>
    <col min="514" max="514" width="12.5703125" style="2" customWidth="1"/>
    <col min="515" max="515" width="19.140625" style="2" customWidth="1"/>
    <col min="516" max="768" width="9.140625" style="2"/>
    <col min="769" max="769" width="55" style="2" customWidth="1"/>
    <col min="770" max="770" width="12.5703125" style="2" customWidth="1"/>
    <col min="771" max="771" width="19.140625" style="2" customWidth="1"/>
    <col min="772" max="1024" width="9.140625" style="2"/>
    <col min="1025" max="1025" width="55" style="2" customWidth="1"/>
    <col min="1026" max="1026" width="12.5703125" style="2" customWidth="1"/>
    <col min="1027" max="1027" width="19.140625" style="2" customWidth="1"/>
    <col min="1028" max="1280" width="9.140625" style="2"/>
    <col min="1281" max="1281" width="55" style="2" customWidth="1"/>
    <col min="1282" max="1282" width="12.5703125" style="2" customWidth="1"/>
    <col min="1283" max="1283" width="19.140625" style="2" customWidth="1"/>
    <col min="1284" max="1536" width="9.140625" style="2"/>
    <col min="1537" max="1537" width="55" style="2" customWidth="1"/>
    <col min="1538" max="1538" width="12.5703125" style="2" customWidth="1"/>
    <col min="1539" max="1539" width="19.140625" style="2" customWidth="1"/>
    <col min="1540" max="1792" width="9.140625" style="2"/>
    <col min="1793" max="1793" width="55" style="2" customWidth="1"/>
    <col min="1794" max="1794" width="12.5703125" style="2" customWidth="1"/>
    <col min="1795" max="1795" width="19.140625" style="2" customWidth="1"/>
    <col min="1796" max="2048" width="9.140625" style="2"/>
    <col min="2049" max="2049" width="55" style="2" customWidth="1"/>
    <col min="2050" max="2050" width="12.5703125" style="2" customWidth="1"/>
    <col min="2051" max="2051" width="19.140625" style="2" customWidth="1"/>
    <col min="2052" max="2304" width="9.140625" style="2"/>
    <col min="2305" max="2305" width="55" style="2" customWidth="1"/>
    <col min="2306" max="2306" width="12.5703125" style="2" customWidth="1"/>
    <col min="2307" max="2307" width="19.140625" style="2" customWidth="1"/>
    <col min="2308" max="2560" width="9.140625" style="2"/>
    <col min="2561" max="2561" width="55" style="2" customWidth="1"/>
    <col min="2562" max="2562" width="12.5703125" style="2" customWidth="1"/>
    <col min="2563" max="2563" width="19.140625" style="2" customWidth="1"/>
    <col min="2564" max="2816" width="9.140625" style="2"/>
    <col min="2817" max="2817" width="55" style="2" customWidth="1"/>
    <col min="2818" max="2818" width="12.5703125" style="2" customWidth="1"/>
    <col min="2819" max="2819" width="19.140625" style="2" customWidth="1"/>
    <col min="2820" max="3072" width="9.140625" style="2"/>
    <col min="3073" max="3073" width="55" style="2" customWidth="1"/>
    <col min="3074" max="3074" width="12.5703125" style="2" customWidth="1"/>
    <col min="3075" max="3075" width="19.140625" style="2" customWidth="1"/>
    <col min="3076" max="3328" width="9.140625" style="2"/>
    <col min="3329" max="3329" width="55" style="2" customWidth="1"/>
    <col min="3330" max="3330" width="12.5703125" style="2" customWidth="1"/>
    <col min="3331" max="3331" width="19.140625" style="2" customWidth="1"/>
    <col min="3332" max="3584" width="9.140625" style="2"/>
    <col min="3585" max="3585" width="55" style="2" customWidth="1"/>
    <col min="3586" max="3586" width="12.5703125" style="2" customWidth="1"/>
    <col min="3587" max="3587" width="19.140625" style="2" customWidth="1"/>
    <col min="3588" max="3840" width="9.140625" style="2"/>
    <col min="3841" max="3841" width="55" style="2" customWidth="1"/>
    <col min="3842" max="3842" width="12.5703125" style="2" customWidth="1"/>
    <col min="3843" max="3843" width="19.140625" style="2" customWidth="1"/>
    <col min="3844" max="4096" width="9.140625" style="2"/>
    <col min="4097" max="4097" width="55" style="2" customWidth="1"/>
    <col min="4098" max="4098" width="12.5703125" style="2" customWidth="1"/>
    <col min="4099" max="4099" width="19.140625" style="2" customWidth="1"/>
    <col min="4100" max="4352" width="9.140625" style="2"/>
    <col min="4353" max="4353" width="55" style="2" customWidth="1"/>
    <col min="4354" max="4354" width="12.5703125" style="2" customWidth="1"/>
    <col min="4355" max="4355" width="19.140625" style="2" customWidth="1"/>
    <col min="4356" max="4608" width="9.140625" style="2"/>
    <col min="4609" max="4609" width="55" style="2" customWidth="1"/>
    <col min="4610" max="4610" width="12.5703125" style="2" customWidth="1"/>
    <col min="4611" max="4611" width="19.140625" style="2" customWidth="1"/>
    <col min="4612" max="4864" width="9.140625" style="2"/>
    <col min="4865" max="4865" width="55" style="2" customWidth="1"/>
    <col min="4866" max="4866" width="12.5703125" style="2" customWidth="1"/>
    <col min="4867" max="4867" width="19.140625" style="2" customWidth="1"/>
    <col min="4868" max="5120" width="9.140625" style="2"/>
    <col min="5121" max="5121" width="55" style="2" customWidth="1"/>
    <col min="5122" max="5122" width="12.5703125" style="2" customWidth="1"/>
    <col min="5123" max="5123" width="19.140625" style="2" customWidth="1"/>
    <col min="5124" max="5376" width="9.140625" style="2"/>
    <col min="5377" max="5377" width="55" style="2" customWidth="1"/>
    <col min="5378" max="5378" width="12.5703125" style="2" customWidth="1"/>
    <col min="5379" max="5379" width="19.140625" style="2" customWidth="1"/>
    <col min="5380" max="5632" width="9.140625" style="2"/>
    <col min="5633" max="5633" width="55" style="2" customWidth="1"/>
    <col min="5634" max="5634" width="12.5703125" style="2" customWidth="1"/>
    <col min="5635" max="5635" width="19.140625" style="2" customWidth="1"/>
    <col min="5636" max="5888" width="9.140625" style="2"/>
    <col min="5889" max="5889" width="55" style="2" customWidth="1"/>
    <col min="5890" max="5890" width="12.5703125" style="2" customWidth="1"/>
    <col min="5891" max="5891" width="19.140625" style="2" customWidth="1"/>
    <col min="5892" max="6144" width="9.140625" style="2"/>
    <col min="6145" max="6145" width="55" style="2" customWidth="1"/>
    <col min="6146" max="6146" width="12.5703125" style="2" customWidth="1"/>
    <col min="6147" max="6147" width="19.140625" style="2" customWidth="1"/>
    <col min="6148" max="6400" width="9.140625" style="2"/>
    <col min="6401" max="6401" width="55" style="2" customWidth="1"/>
    <col min="6402" max="6402" width="12.5703125" style="2" customWidth="1"/>
    <col min="6403" max="6403" width="19.140625" style="2" customWidth="1"/>
    <col min="6404" max="6656" width="9.140625" style="2"/>
    <col min="6657" max="6657" width="55" style="2" customWidth="1"/>
    <col min="6658" max="6658" width="12.5703125" style="2" customWidth="1"/>
    <col min="6659" max="6659" width="19.140625" style="2" customWidth="1"/>
    <col min="6660" max="6912" width="9.140625" style="2"/>
    <col min="6913" max="6913" width="55" style="2" customWidth="1"/>
    <col min="6914" max="6914" width="12.5703125" style="2" customWidth="1"/>
    <col min="6915" max="6915" width="19.140625" style="2" customWidth="1"/>
    <col min="6916" max="7168" width="9.140625" style="2"/>
    <col min="7169" max="7169" width="55" style="2" customWidth="1"/>
    <col min="7170" max="7170" width="12.5703125" style="2" customWidth="1"/>
    <col min="7171" max="7171" width="19.140625" style="2" customWidth="1"/>
    <col min="7172" max="7424" width="9.140625" style="2"/>
    <col min="7425" max="7425" width="55" style="2" customWidth="1"/>
    <col min="7426" max="7426" width="12.5703125" style="2" customWidth="1"/>
    <col min="7427" max="7427" width="19.140625" style="2" customWidth="1"/>
    <col min="7428" max="7680" width="9.140625" style="2"/>
    <col min="7681" max="7681" width="55" style="2" customWidth="1"/>
    <col min="7682" max="7682" width="12.5703125" style="2" customWidth="1"/>
    <col min="7683" max="7683" width="19.140625" style="2" customWidth="1"/>
    <col min="7684" max="7936" width="9.140625" style="2"/>
    <col min="7937" max="7937" width="55" style="2" customWidth="1"/>
    <col min="7938" max="7938" width="12.5703125" style="2" customWidth="1"/>
    <col min="7939" max="7939" width="19.140625" style="2" customWidth="1"/>
    <col min="7940" max="8192" width="9.140625" style="2"/>
    <col min="8193" max="8193" width="55" style="2" customWidth="1"/>
    <col min="8194" max="8194" width="12.5703125" style="2" customWidth="1"/>
    <col min="8195" max="8195" width="19.140625" style="2" customWidth="1"/>
    <col min="8196" max="8448" width="9.140625" style="2"/>
    <col min="8449" max="8449" width="55" style="2" customWidth="1"/>
    <col min="8450" max="8450" width="12.5703125" style="2" customWidth="1"/>
    <col min="8451" max="8451" width="19.140625" style="2" customWidth="1"/>
    <col min="8452" max="8704" width="9.140625" style="2"/>
    <col min="8705" max="8705" width="55" style="2" customWidth="1"/>
    <col min="8706" max="8706" width="12.5703125" style="2" customWidth="1"/>
    <col min="8707" max="8707" width="19.140625" style="2" customWidth="1"/>
    <col min="8708" max="8960" width="9.140625" style="2"/>
    <col min="8961" max="8961" width="55" style="2" customWidth="1"/>
    <col min="8962" max="8962" width="12.5703125" style="2" customWidth="1"/>
    <col min="8963" max="8963" width="19.140625" style="2" customWidth="1"/>
    <col min="8964" max="9216" width="9.140625" style="2"/>
    <col min="9217" max="9217" width="55" style="2" customWidth="1"/>
    <col min="9218" max="9218" width="12.5703125" style="2" customWidth="1"/>
    <col min="9219" max="9219" width="19.140625" style="2" customWidth="1"/>
    <col min="9220" max="9472" width="9.140625" style="2"/>
    <col min="9473" max="9473" width="55" style="2" customWidth="1"/>
    <col min="9474" max="9474" width="12.5703125" style="2" customWidth="1"/>
    <col min="9475" max="9475" width="19.140625" style="2" customWidth="1"/>
    <col min="9476" max="9728" width="9.140625" style="2"/>
    <col min="9729" max="9729" width="55" style="2" customWidth="1"/>
    <col min="9730" max="9730" width="12.5703125" style="2" customWidth="1"/>
    <col min="9731" max="9731" width="19.140625" style="2" customWidth="1"/>
    <col min="9732" max="9984" width="9.140625" style="2"/>
    <col min="9985" max="9985" width="55" style="2" customWidth="1"/>
    <col min="9986" max="9986" width="12.5703125" style="2" customWidth="1"/>
    <col min="9987" max="9987" width="19.140625" style="2" customWidth="1"/>
    <col min="9988" max="10240" width="9.140625" style="2"/>
    <col min="10241" max="10241" width="55" style="2" customWidth="1"/>
    <col min="10242" max="10242" width="12.5703125" style="2" customWidth="1"/>
    <col min="10243" max="10243" width="19.140625" style="2" customWidth="1"/>
    <col min="10244" max="10496" width="9.140625" style="2"/>
    <col min="10497" max="10497" width="55" style="2" customWidth="1"/>
    <col min="10498" max="10498" width="12.5703125" style="2" customWidth="1"/>
    <col min="10499" max="10499" width="19.140625" style="2" customWidth="1"/>
    <col min="10500" max="10752" width="9.140625" style="2"/>
    <col min="10753" max="10753" width="55" style="2" customWidth="1"/>
    <col min="10754" max="10754" width="12.5703125" style="2" customWidth="1"/>
    <col min="10755" max="10755" width="19.140625" style="2" customWidth="1"/>
    <col min="10756" max="11008" width="9.140625" style="2"/>
    <col min="11009" max="11009" width="55" style="2" customWidth="1"/>
    <col min="11010" max="11010" width="12.5703125" style="2" customWidth="1"/>
    <col min="11011" max="11011" width="19.140625" style="2" customWidth="1"/>
    <col min="11012" max="11264" width="9.140625" style="2"/>
    <col min="11265" max="11265" width="55" style="2" customWidth="1"/>
    <col min="11266" max="11266" width="12.5703125" style="2" customWidth="1"/>
    <col min="11267" max="11267" width="19.140625" style="2" customWidth="1"/>
    <col min="11268" max="11520" width="9.140625" style="2"/>
    <col min="11521" max="11521" width="55" style="2" customWidth="1"/>
    <col min="11522" max="11522" width="12.5703125" style="2" customWidth="1"/>
    <col min="11523" max="11523" width="19.140625" style="2" customWidth="1"/>
    <col min="11524" max="11776" width="9.140625" style="2"/>
    <col min="11777" max="11777" width="55" style="2" customWidth="1"/>
    <col min="11778" max="11778" width="12.5703125" style="2" customWidth="1"/>
    <col min="11779" max="11779" width="19.140625" style="2" customWidth="1"/>
    <col min="11780" max="12032" width="9.140625" style="2"/>
    <col min="12033" max="12033" width="55" style="2" customWidth="1"/>
    <col min="12034" max="12034" width="12.5703125" style="2" customWidth="1"/>
    <col min="12035" max="12035" width="19.140625" style="2" customWidth="1"/>
    <col min="12036" max="12288" width="9.140625" style="2"/>
    <col min="12289" max="12289" width="55" style="2" customWidth="1"/>
    <col min="12290" max="12290" width="12.5703125" style="2" customWidth="1"/>
    <col min="12291" max="12291" width="19.140625" style="2" customWidth="1"/>
    <col min="12292" max="12544" width="9.140625" style="2"/>
    <col min="12545" max="12545" width="55" style="2" customWidth="1"/>
    <col min="12546" max="12546" width="12.5703125" style="2" customWidth="1"/>
    <col min="12547" max="12547" width="19.140625" style="2" customWidth="1"/>
    <col min="12548" max="12800" width="9.140625" style="2"/>
    <col min="12801" max="12801" width="55" style="2" customWidth="1"/>
    <col min="12802" max="12802" width="12.5703125" style="2" customWidth="1"/>
    <col min="12803" max="12803" width="19.140625" style="2" customWidth="1"/>
    <col min="12804" max="13056" width="9.140625" style="2"/>
    <col min="13057" max="13057" width="55" style="2" customWidth="1"/>
    <col min="13058" max="13058" width="12.5703125" style="2" customWidth="1"/>
    <col min="13059" max="13059" width="19.140625" style="2" customWidth="1"/>
    <col min="13060" max="13312" width="9.140625" style="2"/>
    <col min="13313" max="13313" width="55" style="2" customWidth="1"/>
    <col min="13314" max="13314" width="12.5703125" style="2" customWidth="1"/>
    <col min="13315" max="13315" width="19.140625" style="2" customWidth="1"/>
    <col min="13316" max="13568" width="9.140625" style="2"/>
    <col min="13569" max="13569" width="55" style="2" customWidth="1"/>
    <col min="13570" max="13570" width="12.5703125" style="2" customWidth="1"/>
    <col min="13571" max="13571" width="19.140625" style="2" customWidth="1"/>
    <col min="13572" max="13824" width="9.140625" style="2"/>
    <col min="13825" max="13825" width="55" style="2" customWidth="1"/>
    <col min="13826" max="13826" width="12.5703125" style="2" customWidth="1"/>
    <col min="13827" max="13827" width="19.140625" style="2" customWidth="1"/>
    <col min="13828" max="14080" width="9.140625" style="2"/>
    <col min="14081" max="14081" width="55" style="2" customWidth="1"/>
    <col min="14082" max="14082" width="12.5703125" style="2" customWidth="1"/>
    <col min="14083" max="14083" width="19.140625" style="2" customWidth="1"/>
    <col min="14084" max="14336" width="9.140625" style="2"/>
    <col min="14337" max="14337" width="55" style="2" customWidth="1"/>
    <col min="14338" max="14338" width="12.5703125" style="2" customWidth="1"/>
    <col min="14339" max="14339" width="19.140625" style="2" customWidth="1"/>
    <col min="14340" max="14592" width="9.140625" style="2"/>
    <col min="14593" max="14593" width="55" style="2" customWidth="1"/>
    <col min="14594" max="14594" width="12.5703125" style="2" customWidth="1"/>
    <col min="14595" max="14595" width="19.140625" style="2" customWidth="1"/>
    <col min="14596" max="14848" width="9.140625" style="2"/>
    <col min="14849" max="14849" width="55" style="2" customWidth="1"/>
    <col min="14850" max="14850" width="12.5703125" style="2" customWidth="1"/>
    <col min="14851" max="14851" width="19.140625" style="2" customWidth="1"/>
    <col min="14852" max="15104" width="9.140625" style="2"/>
    <col min="15105" max="15105" width="55" style="2" customWidth="1"/>
    <col min="15106" max="15106" width="12.5703125" style="2" customWidth="1"/>
    <col min="15107" max="15107" width="19.140625" style="2" customWidth="1"/>
    <col min="15108" max="15360" width="9.140625" style="2"/>
    <col min="15361" max="15361" width="55" style="2" customWidth="1"/>
    <col min="15362" max="15362" width="12.5703125" style="2" customWidth="1"/>
    <col min="15363" max="15363" width="19.140625" style="2" customWidth="1"/>
    <col min="15364" max="15616" width="9.140625" style="2"/>
    <col min="15617" max="15617" width="55" style="2" customWidth="1"/>
    <col min="15618" max="15618" width="12.5703125" style="2" customWidth="1"/>
    <col min="15619" max="15619" width="19.140625" style="2" customWidth="1"/>
    <col min="15620" max="15872" width="9.140625" style="2"/>
    <col min="15873" max="15873" width="55" style="2" customWidth="1"/>
    <col min="15874" max="15874" width="12.5703125" style="2" customWidth="1"/>
    <col min="15875" max="15875" width="19.140625" style="2" customWidth="1"/>
    <col min="15876" max="16128" width="9.140625" style="2"/>
    <col min="16129" max="16129" width="55" style="2" customWidth="1"/>
    <col min="16130" max="16130" width="12.5703125" style="2" customWidth="1"/>
    <col min="16131" max="16131" width="19.140625" style="2" customWidth="1"/>
    <col min="16132" max="16384" width="9.140625" style="2"/>
  </cols>
  <sheetData>
    <row r="1" spans="1:256" x14ac:dyDescent="0.25">
      <c r="A1" s="193"/>
      <c r="B1" s="193"/>
      <c r="C1" s="193"/>
    </row>
    <row r="2" spans="1:256" x14ac:dyDescent="0.25">
      <c r="A2" s="193" t="s">
        <v>261</v>
      </c>
      <c r="B2" s="193"/>
      <c r="C2" s="193"/>
      <c r="D2" s="194"/>
    </row>
    <row r="3" spans="1:256" ht="18.75" x14ac:dyDescent="0.3">
      <c r="A3" s="205" t="s">
        <v>208</v>
      </c>
      <c r="B3" s="205"/>
      <c r="C3" s="205"/>
      <c r="D3" s="197"/>
    </row>
    <row r="4" spans="1:256" ht="16.5" x14ac:dyDescent="0.35">
      <c r="A4" s="206" t="s">
        <v>215</v>
      </c>
      <c r="B4" s="207"/>
      <c r="C4" s="207"/>
      <c r="D4" s="197"/>
    </row>
    <row r="9" spans="1:256" ht="28.5" x14ac:dyDescent="0.25">
      <c r="A9" s="146" t="s">
        <v>210</v>
      </c>
      <c r="B9" s="15" t="s">
        <v>26</v>
      </c>
      <c r="C9" s="6" t="s">
        <v>27</v>
      </c>
      <c r="D9" s="7" t="s">
        <v>201</v>
      </c>
    </row>
    <row r="10" spans="1:256" x14ac:dyDescent="0.25">
      <c r="A10" s="25" t="s">
        <v>216</v>
      </c>
      <c r="B10" s="25" t="s">
        <v>134</v>
      </c>
      <c r="C10" s="71">
        <v>300000</v>
      </c>
      <c r="D10" s="71">
        <v>300000</v>
      </c>
    </row>
    <row r="11" spans="1:256" x14ac:dyDescent="0.25">
      <c r="A11" s="25" t="s">
        <v>217</v>
      </c>
      <c r="B11" s="25" t="s">
        <v>134</v>
      </c>
      <c r="C11" s="71">
        <v>850000</v>
      </c>
      <c r="D11" s="71">
        <v>850000</v>
      </c>
    </row>
    <row r="12" spans="1:256" x14ac:dyDescent="0.25">
      <c r="A12" s="25" t="s">
        <v>218</v>
      </c>
      <c r="B12" s="25" t="s">
        <v>134</v>
      </c>
      <c r="C12" s="71">
        <v>100000</v>
      </c>
      <c r="D12" s="71">
        <v>100000</v>
      </c>
    </row>
    <row r="13" spans="1:256" x14ac:dyDescent="0.25">
      <c r="A13" s="26" t="s">
        <v>133</v>
      </c>
      <c r="B13" s="115" t="s">
        <v>134</v>
      </c>
      <c r="C13" s="72">
        <f>SUM(C10:C12)</f>
        <v>1250000</v>
      </c>
      <c r="D13" s="72">
        <f>SUM(D10:D12)</f>
        <v>1250000</v>
      </c>
    </row>
    <row r="14" spans="1:256" x14ac:dyDescent="0.25">
      <c r="A14" s="25" t="s">
        <v>135</v>
      </c>
      <c r="B14" s="42" t="s">
        <v>136</v>
      </c>
      <c r="C14" s="71">
        <v>2500000</v>
      </c>
      <c r="D14" s="71">
        <v>2500000</v>
      </c>
    </row>
    <row r="15" spans="1:256" ht="25.5" x14ac:dyDescent="0.25">
      <c r="A15" s="147" t="s">
        <v>219</v>
      </c>
      <c r="B15" s="147" t="s">
        <v>136</v>
      </c>
      <c r="C15" s="148">
        <v>2500000</v>
      </c>
      <c r="D15" s="148">
        <v>2500000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  <c r="II15" s="149"/>
      <c r="IJ15" s="149"/>
      <c r="IK15" s="149"/>
      <c r="IL15" s="149"/>
      <c r="IM15" s="149"/>
      <c r="IN15" s="149"/>
      <c r="IO15" s="149"/>
      <c r="IP15" s="149"/>
      <c r="IQ15" s="149"/>
      <c r="IR15" s="149"/>
      <c r="IS15" s="149"/>
      <c r="IT15" s="149"/>
      <c r="IU15" s="149"/>
      <c r="IV15" s="149"/>
    </row>
    <row r="16" spans="1:256" x14ac:dyDescent="0.25">
      <c r="A16" s="25" t="s">
        <v>137</v>
      </c>
      <c r="B16" s="42" t="s">
        <v>138</v>
      </c>
      <c r="C16" s="71">
        <v>1171634</v>
      </c>
      <c r="D16" s="71">
        <v>0</v>
      </c>
    </row>
    <row r="17" spans="1:4" x14ac:dyDescent="0.25">
      <c r="A17" s="26" t="s">
        <v>220</v>
      </c>
      <c r="B17" s="115" t="s">
        <v>221</v>
      </c>
      <c r="C17" s="72">
        <f>SUM(C14+C16)</f>
        <v>3671634</v>
      </c>
      <c r="D17" s="72">
        <f>SUM(D14+D16)</f>
        <v>2500000</v>
      </c>
    </row>
  </sheetData>
  <mergeCells count="4">
    <mergeCell ref="A1:C1"/>
    <mergeCell ref="A2:D2"/>
    <mergeCell ref="A3:D3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97"/>
  <sheetViews>
    <sheetView tabSelected="1" zoomScale="90" zoomScaleNormal="90" workbookViewId="0">
      <selection activeCell="Q34" sqref="Q34"/>
    </sheetView>
  </sheetViews>
  <sheetFormatPr defaultRowHeight="15" x14ac:dyDescent="0.25"/>
  <cols>
    <col min="1" max="1" width="64.140625" style="2" customWidth="1"/>
    <col min="2" max="2" width="8.5703125" style="2" customWidth="1"/>
    <col min="3" max="3" width="13.7109375" style="2" customWidth="1"/>
    <col min="4" max="4" width="12.28515625" style="2" customWidth="1"/>
    <col min="5" max="5" width="12.7109375" style="2" customWidth="1"/>
    <col min="6" max="6" width="13.140625" style="2" customWidth="1"/>
    <col min="7" max="7" width="13.28515625" style="2" customWidth="1"/>
    <col min="8" max="8" width="13.85546875" style="2" customWidth="1"/>
    <col min="9" max="9" width="12.7109375" style="2" customWidth="1"/>
    <col min="10" max="10" width="11.140625" style="2" customWidth="1"/>
    <col min="11" max="13" width="10.7109375" style="2" bestFit="1" customWidth="1"/>
    <col min="14" max="14" width="12" style="2" customWidth="1"/>
    <col min="15" max="15" width="14.140625" style="2" customWidth="1"/>
    <col min="16" max="16" width="18.42578125" style="3" bestFit="1" customWidth="1"/>
    <col min="17" max="17" width="14.85546875" style="2" bestFit="1" customWidth="1"/>
    <col min="18" max="18" width="14.28515625" style="2" customWidth="1"/>
    <col min="19" max="256" width="9.140625" style="2"/>
    <col min="257" max="257" width="64.140625" style="2" customWidth="1"/>
    <col min="258" max="258" width="8.5703125" style="2" customWidth="1"/>
    <col min="259" max="259" width="13.7109375" style="2" customWidth="1"/>
    <col min="260" max="260" width="12.28515625" style="2" customWidth="1"/>
    <col min="261" max="261" width="12.7109375" style="2" customWidth="1"/>
    <col min="262" max="262" width="13.140625" style="2" customWidth="1"/>
    <col min="263" max="263" width="13.28515625" style="2" customWidth="1"/>
    <col min="264" max="264" width="13.85546875" style="2" customWidth="1"/>
    <col min="265" max="265" width="12.7109375" style="2" customWidth="1"/>
    <col min="266" max="269" width="10.7109375" style="2" bestFit="1" customWidth="1"/>
    <col min="270" max="270" width="12" style="2" customWidth="1"/>
    <col min="271" max="271" width="14.140625" style="2" customWidth="1"/>
    <col min="272" max="272" width="11.85546875" style="2" bestFit="1" customWidth="1"/>
    <col min="273" max="273" width="10.42578125" style="2" customWidth="1"/>
    <col min="274" max="274" width="10.140625" style="2" bestFit="1" customWidth="1"/>
    <col min="275" max="512" width="9.140625" style="2"/>
    <col min="513" max="513" width="64.140625" style="2" customWidth="1"/>
    <col min="514" max="514" width="8.5703125" style="2" customWidth="1"/>
    <col min="515" max="515" width="13.7109375" style="2" customWidth="1"/>
    <col min="516" max="516" width="12.28515625" style="2" customWidth="1"/>
    <col min="517" max="517" width="12.7109375" style="2" customWidth="1"/>
    <col min="518" max="518" width="13.140625" style="2" customWidth="1"/>
    <col min="519" max="519" width="13.28515625" style="2" customWidth="1"/>
    <col min="520" max="520" width="13.85546875" style="2" customWidth="1"/>
    <col min="521" max="521" width="12.7109375" style="2" customWidth="1"/>
    <col min="522" max="525" width="10.7109375" style="2" bestFit="1" customWidth="1"/>
    <col min="526" max="526" width="12" style="2" customWidth="1"/>
    <col min="527" max="527" width="14.140625" style="2" customWidth="1"/>
    <col min="528" max="528" width="11.85546875" style="2" bestFit="1" customWidth="1"/>
    <col min="529" max="529" width="10.42578125" style="2" customWidth="1"/>
    <col min="530" max="530" width="10.140625" style="2" bestFit="1" customWidth="1"/>
    <col min="531" max="768" width="9.140625" style="2"/>
    <col min="769" max="769" width="64.140625" style="2" customWidth="1"/>
    <col min="770" max="770" width="8.5703125" style="2" customWidth="1"/>
    <col min="771" max="771" width="13.7109375" style="2" customWidth="1"/>
    <col min="772" max="772" width="12.28515625" style="2" customWidth="1"/>
    <col min="773" max="773" width="12.7109375" style="2" customWidth="1"/>
    <col min="774" max="774" width="13.140625" style="2" customWidth="1"/>
    <col min="775" max="775" width="13.28515625" style="2" customWidth="1"/>
    <col min="776" max="776" width="13.85546875" style="2" customWidth="1"/>
    <col min="777" max="777" width="12.7109375" style="2" customWidth="1"/>
    <col min="778" max="781" width="10.7109375" style="2" bestFit="1" customWidth="1"/>
    <col min="782" max="782" width="12" style="2" customWidth="1"/>
    <col min="783" max="783" width="14.140625" style="2" customWidth="1"/>
    <col min="784" max="784" width="11.85546875" style="2" bestFit="1" customWidth="1"/>
    <col min="785" max="785" width="10.42578125" style="2" customWidth="1"/>
    <col min="786" max="786" width="10.140625" style="2" bestFit="1" customWidth="1"/>
    <col min="787" max="1024" width="9.140625" style="2"/>
    <col min="1025" max="1025" width="64.140625" style="2" customWidth="1"/>
    <col min="1026" max="1026" width="8.5703125" style="2" customWidth="1"/>
    <col min="1027" max="1027" width="13.7109375" style="2" customWidth="1"/>
    <col min="1028" max="1028" width="12.28515625" style="2" customWidth="1"/>
    <col min="1029" max="1029" width="12.7109375" style="2" customWidth="1"/>
    <col min="1030" max="1030" width="13.140625" style="2" customWidth="1"/>
    <col min="1031" max="1031" width="13.28515625" style="2" customWidth="1"/>
    <col min="1032" max="1032" width="13.85546875" style="2" customWidth="1"/>
    <col min="1033" max="1033" width="12.7109375" style="2" customWidth="1"/>
    <col min="1034" max="1037" width="10.7109375" style="2" bestFit="1" customWidth="1"/>
    <col min="1038" max="1038" width="12" style="2" customWidth="1"/>
    <col min="1039" max="1039" width="14.140625" style="2" customWidth="1"/>
    <col min="1040" max="1040" width="11.85546875" style="2" bestFit="1" customWidth="1"/>
    <col min="1041" max="1041" width="10.42578125" style="2" customWidth="1"/>
    <col min="1042" max="1042" width="10.140625" style="2" bestFit="1" customWidth="1"/>
    <col min="1043" max="1280" width="9.140625" style="2"/>
    <col min="1281" max="1281" width="64.140625" style="2" customWidth="1"/>
    <col min="1282" max="1282" width="8.5703125" style="2" customWidth="1"/>
    <col min="1283" max="1283" width="13.7109375" style="2" customWidth="1"/>
    <col min="1284" max="1284" width="12.28515625" style="2" customWidth="1"/>
    <col min="1285" max="1285" width="12.7109375" style="2" customWidth="1"/>
    <col min="1286" max="1286" width="13.140625" style="2" customWidth="1"/>
    <col min="1287" max="1287" width="13.28515625" style="2" customWidth="1"/>
    <col min="1288" max="1288" width="13.85546875" style="2" customWidth="1"/>
    <col min="1289" max="1289" width="12.7109375" style="2" customWidth="1"/>
    <col min="1290" max="1293" width="10.7109375" style="2" bestFit="1" customWidth="1"/>
    <col min="1294" max="1294" width="12" style="2" customWidth="1"/>
    <col min="1295" max="1295" width="14.140625" style="2" customWidth="1"/>
    <col min="1296" max="1296" width="11.85546875" style="2" bestFit="1" customWidth="1"/>
    <col min="1297" max="1297" width="10.42578125" style="2" customWidth="1"/>
    <col min="1298" max="1298" width="10.140625" style="2" bestFit="1" customWidth="1"/>
    <col min="1299" max="1536" width="9.140625" style="2"/>
    <col min="1537" max="1537" width="64.140625" style="2" customWidth="1"/>
    <col min="1538" max="1538" width="8.5703125" style="2" customWidth="1"/>
    <col min="1539" max="1539" width="13.7109375" style="2" customWidth="1"/>
    <col min="1540" max="1540" width="12.28515625" style="2" customWidth="1"/>
    <col min="1541" max="1541" width="12.7109375" style="2" customWidth="1"/>
    <col min="1542" max="1542" width="13.140625" style="2" customWidth="1"/>
    <col min="1543" max="1543" width="13.28515625" style="2" customWidth="1"/>
    <col min="1544" max="1544" width="13.85546875" style="2" customWidth="1"/>
    <col min="1545" max="1545" width="12.7109375" style="2" customWidth="1"/>
    <col min="1546" max="1549" width="10.7109375" style="2" bestFit="1" customWidth="1"/>
    <col min="1550" max="1550" width="12" style="2" customWidth="1"/>
    <col min="1551" max="1551" width="14.140625" style="2" customWidth="1"/>
    <col min="1552" max="1552" width="11.85546875" style="2" bestFit="1" customWidth="1"/>
    <col min="1553" max="1553" width="10.42578125" style="2" customWidth="1"/>
    <col min="1554" max="1554" width="10.140625" style="2" bestFit="1" customWidth="1"/>
    <col min="1555" max="1792" width="9.140625" style="2"/>
    <col min="1793" max="1793" width="64.140625" style="2" customWidth="1"/>
    <col min="1794" max="1794" width="8.5703125" style="2" customWidth="1"/>
    <col min="1795" max="1795" width="13.7109375" style="2" customWidth="1"/>
    <col min="1796" max="1796" width="12.28515625" style="2" customWidth="1"/>
    <col min="1797" max="1797" width="12.7109375" style="2" customWidth="1"/>
    <col min="1798" max="1798" width="13.140625" style="2" customWidth="1"/>
    <col min="1799" max="1799" width="13.28515625" style="2" customWidth="1"/>
    <col min="1800" max="1800" width="13.85546875" style="2" customWidth="1"/>
    <col min="1801" max="1801" width="12.7109375" style="2" customWidth="1"/>
    <col min="1802" max="1805" width="10.7109375" style="2" bestFit="1" customWidth="1"/>
    <col min="1806" max="1806" width="12" style="2" customWidth="1"/>
    <col min="1807" max="1807" width="14.140625" style="2" customWidth="1"/>
    <col min="1808" max="1808" width="11.85546875" style="2" bestFit="1" customWidth="1"/>
    <col min="1809" max="1809" width="10.42578125" style="2" customWidth="1"/>
    <col min="1810" max="1810" width="10.140625" style="2" bestFit="1" customWidth="1"/>
    <col min="1811" max="2048" width="9.140625" style="2"/>
    <col min="2049" max="2049" width="64.140625" style="2" customWidth="1"/>
    <col min="2050" max="2050" width="8.5703125" style="2" customWidth="1"/>
    <col min="2051" max="2051" width="13.7109375" style="2" customWidth="1"/>
    <col min="2052" max="2052" width="12.28515625" style="2" customWidth="1"/>
    <col min="2053" max="2053" width="12.7109375" style="2" customWidth="1"/>
    <col min="2054" max="2054" width="13.140625" style="2" customWidth="1"/>
    <col min="2055" max="2055" width="13.28515625" style="2" customWidth="1"/>
    <col min="2056" max="2056" width="13.85546875" style="2" customWidth="1"/>
    <col min="2057" max="2057" width="12.7109375" style="2" customWidth="1"/>
    <col min="2058" max="2061" width="10.7109375" style="2" bestFit="1" customWidth="1"/>
    <col min="2062" max="2062" width="12" style="2" customWidth="1"/>
    <col min="2063" max="2063" width="14.140625" style="2" customWidth="1"/>
    <col min="2064" max="2064" width="11.85546875" style="2" bestFit="1" customWidth="1"/>
    <col min="2065" max="2065" width="10.42578125" style="2" customWidth="1"/>
    <col min="2066" max="2066" width="10.140625" style="2" bestFit="1" customWidth="1"/>
    <col min="2067" max="2304" width="9.140625" style="2"/>
    <col min="2305" max="2305" width="64.140625" style="2" customWidth="1"/>
    <col min="2306" max="2306" width="8.5703125" style="2" customWidth="1"/>
    <col min="2307" max="2307" width="13.7109375" style="2" customWidth="1"/>
    <col min="2308" max="2308" width="12.28515625" style="2" customWidth="1"/>
    <col min="2309" max="2309" width="12.7109375" style="2" customWidth="1"/>
    <col min="2310" max="2310" width="13.140625" style="2" customWidth="1"/>
    <col min="2311" max="2311" width="13.28515625" style="2" customWidth="1"/>
    <col min="2312" max="2312" width="13.85546875" style="2" customWidth="1"/>
    <col min="2313" max="2313" width="12.7109375" style="2" customWidth="1"/>
    <col min="2314" max="2317" width="10.7109375" style="2" bestFit="1" customWidth="1"/>
    <col min="2318" max="2318" width="12" style="2" customWidth="1"/>
    <col min="2319" max="2319" width="14.140625" style="2" customWidth="1"/>
    <col min="2320" max="2320" width="11.85546875" style="2" bestFit="1" customWidth="1"/>
    <col min="2321" max="2321" width="10.42578125" style="2" customWidth="1"/>
    <col min="2322" max="2322" width="10.140625" style="2" bestFit="1" customWidth="1"/>
    <col min="2323" max="2560" width="9.140625" style="2"/>
    <col min="2561" max="2561" width="64.140625" style="2" customWidth="1"/>
    <col min="2562" max="2562" width="8.5703125" style="2" customWidth="1"/>
    <col min="2563" max="2563" width="13.7109375" style="2" customWidth="1"/>
    <col min="2564" max="2564" width="12.28515625" style="2" customWidth="1"/>
    <col min="2565" max="2565" width="12.7109375" style="2" customWidth="1"/>
    <col min="2566" max="2566" width="13.140625" style="2" customWidth="1"/>
    <col min="2567" max="2567" width="13.28515625" style="2" customWidth="1"/>
    <col min="2568" max="2568" width="13.85546875" style="2" customWidth="1"/>
    <col min="2569" max="2569" width="12.7109375" style="2" customWidth="1"/>
    <col min="2570" max="2573" width="10.7109375" style="2" bestFit="1" customWidth="1"/>
    <col min="2574" max="2574" width="12" style="2" customWidth="1"/>
    <col min="2575" max="2575" width="14.140625" style="2" customWidth="1"/>
    <col min="2576" max="2576" width="11.85546875" style="2" bestFit="1" customWidth="1"/>
    <col min="2577" max="2577" width="10.42578125" style="2" customWidth="1"/>
    <col min="2578" max="2578" width="10.140625" style="2" bestFit="1" customWidth="1"/>
    <col min="2579" max="2816" width="9.140625" style="2"/>
    <col min="2817" max="2817" width="64.140625" style="2" customWidth="1"/>
    <col min="2818" max="2818" width="8.5703125" style="2" customWidth="1"/>
    <col min="2819" max="2819" width="13.7109375" style="2" customWidth="1"/>
    <col min="2820" max="2820" width="12.28515625" style="2" customWidth="1"/>
    <col min="2821" max="2821" width="12.7109375" style="2" customWidth="1"/>
    <col min="2822" max="2822" width="13.140625" style="2" customWidth="1"/>
    <col min="2823" max="2823" width="13.28515625" style="2" customWidth="1"/>
    <col min="2824" max="2824" width="13.85546875" style="2" customWidth="1"/>
    <col min="2825" max="2825" width="12.7109375" style="2" customWidth="1"/>
    <col min="2826" max="2829" width="10.7109375" style="2" bestFit="1" customWidth="1"/>
    <col min="2830" max="2830" width="12" style="2" customWidth="1"/>
    <col min="2831" max="2831" width="14.140625" style="2" customWidth="1"/>
    <col min="2832" max="2832" width="11.85546875" style="2" bestFit="1" customWidth="1"/>
    <col min="2833" max="2833" width="10.42578125" style="2" customWidth="1"/>
    <col min="2834" max="2834" width="10.140625" style="2" bestFit="1" customWidth="1"/>
    <col min="2835" max="3072" width="9.140625" style="2"/>
    <col min="3073" max="3073" width="64.140625" style="2" customWidth="1"/>
    <col min="3074" max="3074" width="8.5703125" style="2" customWidth="1"/>
    <col min="3075" max="3075" width="13.7109375" style="2" customWidth="1"/>
    <col min="3076" max="3076" width="12.28515625" style="2" customWidth="1"/>
    <col min="3077" max="3077" width="12.7109375" style="2" customWidth="1"/>
    <col min="3078" max="3078" width="13.140625" style="2" customWidth="1"/>
    <col min="3079" max="3079" width="13.28515625" style="2" customWidth="1"/>
    <col min="3080" max="3080" width="13.85546875" style="2" customWidth="1"/>
    <col min="3081" max="3081" width="12.7109375" style="2" customWidth="1"/>
    <col min="3082" max="3085" width="10.7109375" style="2" bestFit="1" customWidth="1"/>
    <col min="3086" max="3086" width="12" style="2" customWidth="1"/>
    <col min="3087" max="3087" width="14.140625" style="2" customWidth="1"/>
    <col min="3088" max="3088" width="11.85546875" style="2" bestFit="1" customWidth="1"/>
    <col min="3089" max="3089" width="10.42578125" style="2" customWidth="1"/>
    <col min="3090" max="3090" width="10.140625" style="2" bestFit="1" customWidth="1"/>
    <col min="3091" max="3328" width="9.140625" style="2"/>
    <col min="3329" max="3329" width="64.140625" style="2" customWidth="1"/>
    <col min="3330" max="3330" width="8.5703125" style="2" customWidth="1"/>
    <col min="3331" max="3331" width="13.7109375" style="2" customWidth="1"/>
    <col min="3332" max="3332" width="12.28515625" style="2" customWidth="1"/>
    <col min="3333" max="3333" width="12.7109375" style="2" customWidth="1"/>
    <col min="3334" max="3334" width="13.140625" style="2" customWidth="1"/>
    <col min="3335" max="3335" width="13.28515625" style="2" customWidth="1"/>
    <col min="3336" max="3336" width="13.85546875" style="2" customWidth="1"/>
    <col min="3337" max="3337" width="12.7109375" style="2" customWidth="1"/>
    <col min="3338" max="3341" width="10.7109375" style="2" bestFit="1" customWidth="1"/>
    <col min="3342" max="3342" width="12" style="2" customWidth="1"/>
    <col min="3343" max="3343" width="14.140625" style="2" customWidth="1"/>
    <col min="3344" max="3344" width="11.85546875" style="2" bestFit="1" customWidth="1"/>
    <col min="3345" max="3345" width="10.42578125" style="2" customWidth="1"/>
    <col min="3346" max="3346" width="10.140625" style="2" bestFit="1" customWidth="1"/>
    <col min="3347" max="3584" width="9.140625" style="2"/>
    <col min="3585" max="3585" width="64.140625" style="2" customWidth="1"/>
    <col min="3586" max="3586" width="8.5703125" style="2" customWidth="1"/>
    <col min="3587" max="3587" width="13.7109375" style="2" customWidth="1"/>
    <col min="3588" max="3588" width="12.28515625" style="2" customWidth="1"/>
    <col min="3589" max="3589" width="12.7109375" style="2" customWidth="1"/>
    <col min="3590" max="3590" width="13.140625" style="2" customWidth="1"/>
    <col min="3591" max="3591" width="13.28515625" style="2" customWidth="1"/>
    <col min="3592" max="3592" width="13.85546875" style="2" customWidth="1"/>
    <col min="3593" max="3593" width="12.7109375" style="2" customWidth="1"/>
    <col min="3594" max="3597" width="10.7109375" style="2" bestFit="1" customWidth="1"/>
    <col min="3598" max="3598" width="12" style="2" customWidth="1"/>
    <col min="3599" max="3599" width="14.140625" style="2" customWidth="1"/>
    <col min="3600" max="3600" width="11.85546875" style="2" bestFit="1" customWidth="1"/>
    <col min="3601" max="3601" width="10.42578125" style="2" customWidth="1"/>
    <col min="3602" max="3602" width="10.140625" style="2" bestFit="1" customWidth="1"/>
    <col min="3603" max="3840" width="9.140625" style="2"/>
    <col min="3841" max="3841" width="64.140625" style="2" customWidth="1"/>
    <col min="3842" max="3842" width="8.5703125" style="2" customWidth="1"/>
    <col min="3843" max="3843" width="13.7109375" style="2" customWidth="1"/>
    <col min="3844" max="3844" width="12.28515625" style="2" customWidth="1"/>
    <col min="3845" max="3845" width="12.7109375" style="2" customWidth="1"/>
    <col min="3846" max="3846" width="13.140625" style="2" customWidth="1"/>
    <col min="3847" max="3847" width="13.28515625" style="2" customWidth="1"/>
    <col min="3848" max="3848" width="13.85546875" style="2" customWidth="1"/>
    <col min="3849" max="3849" width="12.7109375" style="2" customWidth="1"/>
    <col min="3850" max="3853" width="10.7109375" style="2" bestFit="1" customWidth="1"/>
    <col min="3854" max="3854" width="12" style="2" customWidth="1"/>
    <col min="3855" max="3855" width="14.140625" style="2" customWidth="1"/>
    <col min="3856" max="3856" width="11.85546875" style="2" bestFit="1" customWidth="1"/>
    <col min="3857" max="3857" width="10.42578125" style="2" customWidth="1"/>
    <col min="3858" max="3858" width="10.140625" style="2" bestFit="1" customWidth="1"/>
    <col min="3859" max="4096" width="9.140625" style="2"/>
    <col min="4097" max="4097" width="64.140625" style="2" customWidth="1"/>
    <col min="4098" max="4098" width="8.5703125" style="2" customWidth="1"/>
    <col min="4099" max="4099" width="13.7109375" style="2" customWidth="1"/>
    <col min="4100" max="4100" width="12.28515625" style="2" customWidth="1"/>
    <col min="4101" max="4101" width="12.7109375" style="2" customWidth="1"/>
    <col min="4102" max="4102" width="13.140625" style="2" customWidth="1"/>
    <col min="4103" max="4103" width="13.28515625" style="2" customWidth="1"/>
    <col min="4104" max="4104" width="13.85546875" style="2" customWidth="1"/>
    <col min="4105" max="4105" width="12.7109375" style="2" customWidth="1"/>
    <col min="4106" max="4109" width="10.7109375" style="2" bestFit="1" customWidth="1"/>
    <col min="4110" max="4110" width="12" style="2" customWidth="1"/>
    <col min="4111" max="4111" width="14.140625" style="2" customWidth="1"/>
    <col min="4112" max="4112" width="11.85546875" style="2" bestFit="1" customWidth="1"/>
    <col min="4113" max="4113" width="10.42578125" style="2" customWidth="1"/>
    <col min="4114" max="4114" width="10.140625" style="2" bestFit="1" customWidth="1"/>
    <col min="4115" max="4352" width="9.140625" style="2"/>
    <col min="4353" max="4353" width="64.140625" style="2" customWidth="1"/>
    <col min="4354" max="4354" width="8.5703125" style="2" customWidth="1"/>
    <col min="4355" max="4355" width="13.7109375" style="2" customWidth="1"/>
    <col min="4356" max="4356" width="12.28515625" style="2" customWidth="1"/>
    <col min="4357" max="4357" width="12.7109375" style="2" customWidth="1"/>
    <col min="4358" max="4358" width="13.140625" style="2" customWidth="1"/>
    <col min="4359" max="4359" width="13.28515625" style="2" customWidth="1"/>
    <col min="4360" max="4360" width="13.85546875" style="2" customWidth="1"/>
    <col min="4361" max="4361" width="12.7109375" style="2" customWidth="1"/>
    <col min="4362" max="4365" width="10.7109375" style="2" bestFit="1" customWidth="1"/>
    <col min="4366" max="4366" width="12" style="2" customWidth="1"/>
    <col min="4367" max="4367" width="14.140625" style="2" customWidth="1"/>
    <col min="4368" max="4368" width="11.85546875" style="2" bestFit="1" customWidth="1"/>
    <col min="4369" max="4369" width="10.42578125" style="2" customWidth="1"/>
    <col min="4370" max="4370" width="10.140625" style="2" bestFit="1" customWidth="1"/>
    <col min="4371" max="4608" width="9.140625" style="2"/>
    <col min="4609" max="4609" width="64.140625" style="2" customWidth="1"/>
    <col min="4610" max="4610" width="8.5703125" style="2" customWidth="1"/>
    <col min="4611" max="4611" width="13.7109375" style="2" customWidth="1"/>
    <col min="4612" max="4612" width="12.28515625" style="2" customWidth="1"/>
    <col min="4613" max="4613" width="12.7109375" style="2" customWidth="1"/>
    <col min="4614" max="4614" width="13.140625" style="2" customWidth="1"/>
    <col min="4615" max="4615" width="13.28515625" style="2" customWidth="1"/>
    <col min="4616" max="4616" width="13.85546875" style="2" customWidth="1"/>
    <col min="4617" max="4617" width="12.7109375" style="2" customWidth="1"/>
    <col min="4618" max="4621" width="10.7109375" style="2" bestFit="1" customWidth="1"/>
    <col min="4622" max="4622" width="12" style="2" customWidth="1"/>
    <col min="4623" max="4623" width="14.140625" style="2" customWidth="1"/>
    <col min="4624" max="4624" width="11.85546875" style="2" bestFit="1" customWidth="1"/>
    <col min="4625" max="4625" width="10.42578125" style="2" customWidth="1"/>
    <col min="4626" max="4626" width="10.140625" style="2" bestFit="1" customWidth="1"/>
    <col min="4627" max="4864" width="9.140625" style="2"/>
    <col min="4865" max="4865" width="64.140625" style="2" customWidth="1"/>
    <col min="4866" max="4866" width="8.5703125" style="2" customWidth="1"/>
    <col min="4867" max="4867" width="13.7109375" style="2" customWidth="1"/>
    <col min="4868" max="4868" width="12.28515625" style="2" customWidth="1"/>
    <col min="4869" max="4869" width="12.7109375" style="2" customWidth="1"/>
    <col min="4870" max="4870" width="13.140625" style="2" customWidth="1"/>
    <col min="4871" max="4871" width="13.28515625" style="2" customWidth="1"/>
    <col min="4872" max="4872" width="13.85546875" style="2" customWidth="1"/>
    <col min="4873" max="4873" width="12.7109375" style="2" customWidth="1"/>
    <col min="4874" max="4877" width="10.7109375" style="2" bestFit="1" customWidth="1"/>
    <col min="4878" max="4878" width="12" style="2" customWidth="1"/>
    <col min="4879" max="4879" width="14.140625" style="2" customWidth="1"/>
    <col min="4880" max="4880" width="11.85546875" style="2" bestFit="1" customWidth="1"/>
    <col min="4881" max="4881" width="10.42578125" style="2" customWidth="1"/>
    <col min="4882" max="4882" width="10.140625" style="2" bestFit="1" customWidth="1"/>
    <col min="4883" max="5120" width="9.140625" style="2"/>
    <col min="5121" max="5121" width="64.140625" style="2" customWidth="1"/>
    <col min="5122" max="5122" width="8.5703125" style="2" customWidth="1"/>
    <col min="5123" max="5123" width="13.7109375" style="2" customWidth="1"/>
    <col min="5124" max="5124" width="12.28515625" style="2" customWidth="1"/>
    <col min="5125" max="5125" width="12.7109375" style="2" customWidth="1"/>
    <col min="5126" max="5126" width="13.140625" style="2" customWidth="1"/>
    <col min="5127" max="5127" width="13.28515625" style="2" customWidth="1"/>
    <col min="5128" max="5128" width="13.85546875" style="2" customWidth="1"/>
    <col min="5129" max="5129" width="12.7109375" style="2" customWidth="1"/>
    <col min="5130" max="5133" width="10.7109375" style="2" bestFit="1" customWidth="1"/>
    <col min="5134" max="5134" width="12" style="2" customWidth="1"/>
    <col min="5135" max="5135" width="14.140625" style="2" customWidth="1"/>
    <col min="5136" max="5136" width="11.85546875" style="2" bestFit="1" customWidth="1"/>
    <col min="5137" max="5137" width="10.42578125" style="2" customWidth="1"/>
    <col min="5138" max="5138" width="10.140625" style="2" bestFit="1" customWidth="1"/>
    <col min="5139" max="5376" width="9.140625" style="2"/>
    <col min="5377" max="5377" width="64.140625" style="2" customWidth="1"/>
    <col min="5378" max="5378" width="8.5703125" style="2" customWidth="1"/>
    <col min="5379" max="5379" width="13.7109375" style="2" customWidth="1"/>
    <col min="5380" max="5380" width="12.28515625" style="2" customWidth="1"/>
    <col min="5381" max="5381" width="12.7109375" style="2" customWidth="1"/>
    <col min="5382" max="5382" width="13.140625" style="2" customWidth="1"/>
    <col min="5383" max="5383" width="13.28515625" style="2" customWidth="1"/>
    <col min="5384" max="5384" width="13.85546875" style="2" customWidth="1"/>
    <col min="5385" max="5385" width="12.7109375" style="2" customWidth="1"/>
    <col min="5386" max="5389" width="10.7109375" style="2" bestFit="1" customWidth="1"/>
    <col min="5390" max="5390" width="12" style="2" customWidth="1"/>
    <col min="5391" max="5391" width="14.140625" style="2" customWidth="1"/>
    <col min="5392" max="5392" width="11.85546875" style="2" bestFit="1" customWidth="1"/>
    <col min="5393" max="5393" width="10.42578125" style="2" customWidth="1"/>
    <col min="5394" max="5394" width="10.140625" style="2" bestFit="1" customWidth="1"/>
    <col min="5395" max="5632" width="9.140625" style="2"/>
    <col min="5633" max="5633" width="64.140625" style="2" customWidth="1"/>
    <col min="5634" max="5634" width="8.5703125" style="2" customWidth="1"/>
    <col min="5635" max="5635" width="13.7109375" style="2" customWidth="1"/>
    <col min="5636" max="5636" width="12.28515625" style="2" customWidth="1"/>
    <col min="5637" max="5637" width="12.7109375" style="2" customWidth="1"/>
    <col min="5638" max="5638" width="13.140625" style="2" customWidth="1"/>
    <col min="5639" max="5639" width="13.28515625" style="2" customWidth="1"/>
    <col min="5640" max="5640" width="13.85546875" style="2" customWidth="1"/>
    <col min="5641" max="5641" width="12.7109375" style="2" customWidth="1"/>
    <col min="5642" max="5645" width="10.7109375" style="2" bestFit="1" customWidth="1"/>
    <col min="5646" max="5646" width="12" style="2" customWidth="1"/>
    <col min="5647" max="5647" width="14.140625" style="2" customWidth="1"/>
    <col min="5648" max="5648" width="11.85546875" style="2" bestFit="1" customWidth="1"/>
    <col min="5649" max="5649" width="10.42578125" style="2" customWidth="1"/>
    <col min="5650" max="5650" width="10.140625" style="2" bestFit="1" customWidth="1"/>
    <col min="5651" max="5888" width="9.140625" style="2"/>
    <col min="5889" max="5889" width="64.140625" style="2" customWidth="1"/>
    <col min="5890" max="5890" width="8.5703125" style="2" customWidth="1"/>
    <col min="5891" max="5891" width="13.7109375" style="2" customWidth="1"/>
    <col min="5892" max="5892" width="12.28515625" style="2" customWidth="1"/>
    <col min="5893" max="5893" width="12.7109375" style="2" customWidth="1"/>
    <col min="5894" max="5894" width="13.140625" style="2" customWidth="1"/>
    <col min="5895" max="5895" width="13.28515625" style="2" customWidth="1"/>
    <col min="5896" max="5896" width="13.85546875" style="2" customWidth="1"/>
    <col min="5897" max="5897" width="12.7109375" style="2" customWidth="1"/>
    <col min="5898" max="5901" width="10.7109375" style="2" bestFit="1" customWidth="1"/>
    <col min="5902" max="5902" width="12" style="2" customWidth="1"/>
    <col min="5903" max="5903" width="14.140625" style="2" customWidth="1"/>
    <col min="5904" max="5904" width="11.85546875" style="2" bestFit="1" customWidth="1"/>
    <col min="5905" max="5905" width="10.42578125" style="2" customWidth="1"/>
    <col min="5906" max="5906" width="10.140625" style="2" bestFit="1" customWidth="1"/>
    <col min="5907" max="6144" width="9.140625" style="2"/>
    <col min="6145" max="6145" width="64.140625" style="2" customWidth="1"/>
    <col min="6146" max="6146" width="8.5703125" style="2" customWidth="1"/>
    <col min="6147" max="6147" width="13.7109375" style="2" customWidth="1"/>
    <col min="6148" max="6148" width="12.28515625" style="2" customWidth="1"/>
    <col min="6149" max="6149" width="12.7109375" style="2" customWidth="1"/>
    <col min="6150" max="6150" width="13.140625" style="2" customWidth="1"/>
    <col min="6151" max="6151" width="13.28515625" style="2" customWidth="1"/>
    <col min="6152" max="6152" width="13.85546875" style="2" customWidth="1"/>
    <col min="6153" max="6153" width="12.7109375" style="2" customWidth="1"/>
    <col min="6154" max="6157" width="10.7109375" style="2" bestFit="1" customWidth="1"/>
    <col min="6158" max="6158" width="12" style="2" customWidth="1"/>
    <col min="6159" max="6159" width="14.140625" style="2" customWidth="1"/>
    <col min="6160" max="6160" width="11.85546875" style="2" bestFit="1" customWidth="1"/>
    <col min="6161" max="6161" width="10.42578125" style="2" customWidth="1"/>
    <col min="6162" max="6162" width="10.140625" style="2" bestFit="1" customWidth="1"/>
    <col min="6163" max="6400" width="9.140625" style="2"/>
    <col min="6401" max="6401" width="64.140625" style="2" customWidth="1"/>
    <col min="6402" max="6402" width="8.5703125" style="2" customWidth="1"/>
    <col min="6403" max="6403" width="13.7109375" style="2" customWidth="1"/>
    <col min="6404" max="6404" width="12.28515625" style="2" customWidth="1"/>
    <col min="6405" max="6405" width="12.7109375" style="2" customWidth="1"/>
    <col min="6406" max="6406" width="13.140625" style="2" customWidth="1"/>
    <col min="6407" max="6407" width="13.28515625" style="2" customWidth="1"/>
    <col min="6408" max="6408" width="13.85546875" style="2" customWidth="1"/>
    <col min="6409" max="6409" width="12.7109375" style="2" customWidth="1"/>
    <col min="6410" max="6413" width="10.7109375" style="2" bestFit="1" customWidth="1"/>
    <col min="6414" max="6414" width="12" style="2" customWidth="1"/>
    <col min="6415" max="6415" width="14.140625" style="2" customWidth="1"/>
    <col min="6416" max="6416" width="11.85546875" style="2" bestFit="1" customWidth="1"/>
    <col min="6417" max="6417" width="10.42578125" style="2" customWidth="1"/>
    <col min="6418" max="6418" width="10.140625" style="2" bestFit="1" customWidth="1"/>
    <col min="6419" max="6656" width="9.140625" style="2"/>
    <col min="6657" max="6657" width="64.140625" style="2" customWidth="1"/>
    <col min="6658" max="6658" width="8.5703125" style="2" customWidth="1"/>
    <col min="6659" max="6659" width="13.7109375" style="2" customWidth="1"/>
    <col min="6660" max="6660" width="12.28515625" style="2" customWidth="1"/>
    <col min="6661" max="6661" width="12.7109375" style="2" customWidth="1"/>
    <col min="6662" max="6662" width="13.140625" style="2" customWidth="1"/>
    <col min="6663" max="6663" width="13.28515625" style="2" customWidth="1"/>
    <col min="6664" max="6664" width="13.85546875" style="2" customWidth="1"/>
    <col min="6665" max="6665" width="12.7109375" style="2" customWidth="1"/>
    <col min="6666" max="6669" width="10.7109375" style="2" bestFit="1" customWidth="1"/>
    <col min="6670" max="6670" width="12" style="2" customWidth="1"/>
    <col min="6671" max="6671" width="14.140625" style="2" customWidth="1"/>
    <col min="6672" max="6672" width="11.85546875" style="2" bestFit="1" customWidth="1"/>
    <col min="6673" max="6673" width="10.42578125" style="2" customWidth="1"/>
    <col min="6674" max="6674" width="10.140625" style="2" bestFit="1" customWidth="1"/>
    <col min="6675" max="6912" width="9.140625" style="2"/>
    <col min="6913" max="6913" width="64.140625" style="2" customWidth="1"/>
    <col min="6914" max="6914" width="8.5703125" style="2" customWidth="1"/>
    <col min="6915" max="6915" width="13.7109375" style="2" customWidth="1"/>
    <col min="6916" max="6916" width="12.28515625" style="2" customWidth="1"/>
    <col min="6917" max="6917" width="12.7109375" style="2" customWidth="1"/>
    <col min="6918" max="6918" width="13.140625" style="2" customWidth="1"/>
    <col min="6919" max="6919" width="13.28515625" style="2" customWidth="1"/>
    <col min="6920" max="6920" width="13.85546875" style="2" customWidth="1"/>
    <col min="6921" max="6921" width="12.7109375" style="2" customWidth="1"/>
    <col min="6922" max="6925" width="10.7109375" style="2" bestFit="1" customWidth="1"/>
    <col min="6926" max="6926" width="12" style="2" customWidth="1"/>
    <col min="6927" max="6927" width="14.140625" style="2" customWidth="1"/>
    <col min="6928" max="6928" width="11.85546875" style="2" bestFit="1" customWidth="1"/>
    <col min="6929" max="6929" width="10.42578125" style="2" customWidth="1"/>
    <col min="6930" max="6930" width="10.140625" style="2" bestFit="1" customWidth="1"/>
    <col min="6931" max="7168" width="9.140625" style="2"/>
    <col min="7169" max="7169" width="64.140625" style="2" customWidth="1"/>
    <col min="7170" max="7170" width="8.5703125" style="2" customWidth="1"/>
    <col min="7171" max="7171" width="13.7109375" style="2" customWidth="1"/>
    <col min="7172" max="7172" width="12.28515625" style="2" customWidth="1"/>
    <col min="7173" max="7173" width="12.7109375" style="2" customWidth="1"/>
    <col min="7174" max="7174" width="13.140625" style="2" customWidth="1"/>
    <col min="7175" max="7175" width="13.28515625" style="2" customWidth="1"/>
    <col min="7176" max="7176" width="13.85546875" style="2" customWidth="1"/>
    <col min="7177" max="7177" width="12.7109375" style="2" customWidth="1"/>
    <col min="7178" max="7181" width="10.7109375" style="2" bestFit="1" customWidth="1"/>
    <col min="7182" max="7182" width="12" style="2" customWidth="1"/>
    <col min="7183" max="7183" width="14.140625" style="2" customWidth="1"/>
    <col min="7184" max="7184" width="11.85546875" style="2" bestFit="1" customWidth="1"/>
    <col min="7185" max="7185" width="10.42578125" style="2" customWidth="1"/>
    <col min="7186" max="7186" width="10.140625" style="2" bestFit="1" customWidth="1"/>
    <col min="7187" max="7424" width="9.140625" style="2"/>
    <col min="7425" max="7425" width="64.140625" style="2" customWidth="1"/>
    <col min="7426" max="7426" width="8.5703125" style="2" customWidth="1"/>
    <col min="7427" max="7427" width="13.7109375" style="2" customWidth="1"/>
    <col min="7428" max="7428" width="12.28515625" style="2" customWidth="1"/>
    <col min="7429" max="7429" width="12.7109375" style="2" customWidth="1"/>
    <col min="7430" max="7430" width="13.140625" style="2" customWidth="1"/>
    <col min="7431" max="7431" width="13.28515625" style="2" customWidth="1"/>
    <col min="7432" max="7432" width="13.85546875" style="2" customWidth="1"/>
    <col min="7433" max="7433" width="12.7109375" style="2" customWidth="1"/>
    <col min="7434" max="7437" width="10.7109375" style="2" bestFit="1" customWidth="1"/>
    <col min="7438" max="7438" width="12" style="2" customWidth="1"/>
    <col min="7439" max="7439" width="14.140625" style="2" customWidth="1"/>
    <col min="7440" max="7440" width="11.85546875" style="2" bestFit="1" customWidth="1"/>
    <col min="7441" max="7441" width="10.42578125" style="2" customWidth="1"/>
    <col min="7442" max="7442" width="10.140625" style="2" bestFit="1" customWidth="1"/>
    <col min="7443" max="7680" width="9.140625" style="2"/>
    <col min="7681" max="7681" width="64.140625" style="2" customWidth="1"/>
    <col min="7682" max="7682" width="8.5703125" style="2" customWidth="1"/>
    <col min="7683" max="7683" width="13.7109375" style="2" customWidth="1"/>
    <col min="7684" max="7684" width="12.28515625" style="2" customWidth="1"/>
    <col min="7685" max="7685" width="12.7109375" style="2" customWidth="1"/>
    <col min="7686" max="7686" width="13.140625" style="2" customWidth="1"/>
    <col min="7687" max="7687" width="13.28515625" style="2" customWidth="1"/>
    <col min="7688" max="7688" width="13.85546875" style="2" customWidth="1"/>
    <col min="7689" max="7689" width="12.7109375" style="2" customWidth="1"/>
    <col min="7690" max="7693" width="10.7109375" style="2" bestFit="1" customWidth="1"/>
    <col min="7694" max="7694" width="12" style="2" customWidth="1"/>
    <col min="7695" max="7695" width="14.140625" style="2" customWidth="1"/>
    <col min="7696" max="7696" width="11.85546875" style="2" bestFit="1" customWidth="1"/>
    <col min="7697" max="7697" width="10.42578125" style="2" customWidth="1"/>
    <col min="7698" max="7698" width="10.140625" style="2" bestFit="1" customWidth="1"/>
    <col min="7699" max="7936" width="9.140625" style="2"/>
    <col min="7937" max="7937" width="64.140625" style="2" customWidth="1"/>
    <col min="7938" max="7938" width="8.5703125" style="2" customWidth="1"/>
    <col min="7939" max="7939" width="13.7109375" style="2" customWidth="1"/>
    <col min="7940" max="7940" width="12.28515625" style="2" customWidth="1"/>
    <col min="7941" max="7941" width="12.7109375" style="2" customWidth="1"/>
    <col min="7942" max="7942" width="13.140625" style="2" customWidth="1"/>
    <col min="7943" max="7943" width="13.28515625" style="2" customWidth="1"/>
    <col min="7944" max="7944" width="13.85546875" style="2" customWidth="1"/>
    <col min="7945" max="7945" width="12.7109375" style="2" customWidth="1"/>
    <col min="7946" max="7949" width="10.7109375" style="2" bestFit="1" customWidth="1"/>
    <col min="7950" max="7950" width="12" style="2" customWidth="1"/>
    <col min="7951" max="7951" width="14.140625" style="2" customWidth="1"/>
    <col min="7952" max="7952" width="11.85546875" style="2" bestFit="1" customWidth="1"/>
    <col min="7953" max="7953" width="10.42578125" style="2" customWidth="1"/>
    <col min="7954" max="7954" width="10.140625" style="2" bestFit="1" customWidth="1"/>
    <col min="7955" max="8192" width="9.140625" style="2"/>
    <col min="8193" max="8193" width="64.140625" style="2" customWidth="1"/>
    <col min="8194" max="8194" width="8.5703125" style="2" customWidth="1"/>
    <col min="8195" max="8195" width="13.7109375" style="2" customWidth="1"/>
    <col min="8196" max="8196" width="12.28515625" style="2" customWidth="1"/>
    <col min="8197" max="8197" width="12.7109375" style="2" customWidth="1"/>
    <col min="8198" max="8198" width="13.140625" style="2" customWidth="1"/>
    <col min="8199" max="8199" width="13.28515625" style="2" customWidth="1"/>
    <col min="8200" max="8200" width="13.85546875" style="2" customWidth="1"/>
    <col min="8201" max="8201" width="12.7109375" style="2" customWidth="1"/>
    <col min="8202" max="8205" width="10.7109375" style="2" bestFit="1" customWidth="1"/>
    <col min="8206" max="8206" width="12" style="2" customWidth="1"/>
    <col min="8207" max="8207" width="14.140625" style="2" customWidth="1"/>
    <col min="8208" max="8208" width="11.85546875" style="2" bestFit="1" customWidth="1"/>
    <col min="8209" max="8209" width="10.42578125" style="2" customWidth="1"/>
    <col min="8210" max="8210" width="10.140625" style="2" bestFit="1" customWidth="1"/>
    <col min="8211" max="8448" width="9.140625" style="2"/>
    <col min="8449" max="8449" width="64.140625" style="2" customWidth="1"/>
    <col min="8450" max="8450" width="8.5703125" style="2" customWidth="1"/>
    <col min="8451" max="8451" width="13.7109375" style="2" customWidth="1"/>
    <col min="8452" max="8452" width="12.28515625" style="2" customWidth="1"/>
    <col min="8453" max="8453" width="12.7109375" style="2" customWidth="1"/>
    <col min="8454" max="8454" width="13.140625" style="2" customWidth="1"/>
    <col min="8455" max="8455" width="13.28515625" style="2" customWidth="1"/>
    <col min="8456" max="8456" width="13.85546875" style="2" customWidth="1"/>
    <col min="8457" max="8457" width="12.7109375" style="2" customWidth="1"/>
    <col min="8458" max="8461" width="10.7109375" style="2" bestFit="1" customWidth="1"/>
    <col min="8462" max="8462" width="12" style="2" customWidth="1"/>
    <col min="8463" max="8463" width="14.140625" style="2" customWidth="1"/>
    <col min="8464" max="8464" width="11.85546875" style="2" bestFit="1" customWidth="1"/>
    <col min="8465" max="8465" width="10.42578125" style="2" customWidth="1"/>
    <col min="8466" max="8466" width="10.140625" style="2" bestFit="1" customWidth="1"/>
    <col min="8467" max="8704" width="9.140625" style="2"/>
    <col min="8705" max="8705" width="64.140625" style="2" customWidth="1"/>
    <col min="8706" max="8706" width="8.5703125" style="2" customWidth="1"/>
    <col min="8707" max="8707" width="13.7109375" style="2" customWidth="1"/>
    <col min="8708" max="8708" width="12.28515625" style="2" customWidth="1"/>
    <col min="8709" max="8709" width="12.7109375" style="2" customWidth="1"/>
    <col min="8710" max="8710" width="13.140625" style="2" customWidth="1"/>
    <col min="8711" max="8711" width="13.28515625" style="2" customWidth="1"/>
    <col min="8712" max="8712" width="13.85546875" style="2" customWidth="1"/>
    <col min="8713" max="8713" width="12.7109375" style="2" customWidth="1"/>
    <col min="8714" max="8717" width="10.7109375" style="2" bestFit="1" customWidth="1"/>
    <col min="8718" max="8718" width="12" style="2" customWidth="1"/>
    <col min="8719" max="8719" width="14.140625" style="2" customWidth="1"/>
    <col min="8720" max="8720" width="11.85546875" style="2" bestFit="1" customWidth="1"/>
    <col min="8721" max="8721" width="10.42578125" style="2" customWidth="1"/>
    <col min="8722" max="8722" width="10.140625" style="2" bestFit="1" customWidth="1"/>
    <col min="8723" max="8960" width="9.140625" style="2"/>
    <col min="8961" max="8961" width="64.140625" style="2" customWidth="1"/>
    <col min="8962" max="8962" width="8.5703125" style="2" customWidth="1"/>
    <col min="8963" max="8963" width="13.7109375" style="2" customWidth="1"/>
    <col min="8964" max="8964" width="12.28515625" style="2" customWidth="1"/>
    <col min="8965" max="8965" width="12.7109375" style="2" customWidth="1"/>
    <col min="8966" max="8966" width="13.140625" style="2" customWidth="1"/>
    <col min="8967" max="8967" width="13.28515625" style="2" customWidth="1"/>
    <col min="8968" max="8968" width="13.85546875" style="2" customWidth="1"/>
    <col min="8969" max="8969" width="12.7109375" style="2" customWidth="1"/>
    <col min="8970" max="8973" width="10.7109375" style="2" bestFit="1" customWidth="1"/>
    <col min="8974" max="8974" width="12" style="2" customWidth="1"/>
    <col min="8975" max="8975" width="14.140625" style="2" customWidth="1"/>
    <col min="8976" max="8976" width="11.85546875" style="2" bestFit="1" customWidth="1"/>
    <col min="8977" max="8977" width="10.42578125" style="2" customWidth="1"/>
    <col min="8978" max="8978" width="10.140625" style="2" bestFit="1" customWidth="1"/>
    <col min="8979" max="9216" width="9.140625" style="2"/>
    <col min="9217" max="9217" width="64.140625" style="2" customWidth="1"/>
    <col min="9218" max="9218" width="8.5703125" style="2" customWidth="1"/>
    <col min="9219" max="9219" width="13.7109375" style="2" customWidth="1"/>
    <col min="9220" max="9220" width="12.28515625" style="2" customWidth="1"/>
    <col min="9221" max="9221" width="12.7109375" style="2" customWidth="1"/>
    <col min="9222" max="9222" width="13.140625" style="2" customWidth="1"/>
    <col min="9223" max="9223" width="13.28515625" style="2" customWidth="1"/>
    <col min="9224" max="9224" width="13.85546875" style="2" customWidth="1"/>
    <col min="9225" max="9225" width="12.7109375" style="2" customWidth="1"/>
    <col min="9226" max="9229" width="10.7109375" style="2" bestFit="1" customWidth="1"/>
    <col min="9230" max="9230" width="12" style="2" customWidth="1"/>
    <col min="9231" max="9231" width="14.140625" style="2" customWidth="1"/>
    <col min="9232" max="9232" width="11.85546875" style="2" bestFit="1" customWidth="1"/>
    <col min="9233" max="9233" width="10.42578125" style="2" customWidth="1"/>
    <col min="9234" max="9234" width="10.140625" style="2" bestFit="1" customWidth="1"/>
    <col min="9235" max="9472" width="9.140625" style="2"/>
    <col min="9473" max="9473" width="64.140625" style="2" customWidth="1"/>
    <col min="9474" max="9474" width="8.5703125" style="2" customWidth="1"/>
    <col min="9475" max="9475" width="13.7109375" style="2" customWidth="1"/>
    <col min="9476" max="9476" width="12.28515625" style="2" customWidth="1"/>
    <col min="9477" max="9477" width="12.7109375" style="2" customWidth="1"/>
    <col min="9478" max="9478" width="13.140625" style="2" customWidth="1"/>
    <col min="9479" max="9479" width="13.28515625" style="2" customWidth="1"/>
    <col min="9480" max="9480" width="13.85546875" style="2" customWidth="1"/>
    <col min="9481" max="9481" width="12.7109375" style="2" customWidth="1"/>
    <col min="9482" max="9485" width="10.7109375" style="2" bestFit="1" customWidth="1"/>
    <col min="9486" max="9486" width="12" style="2" customWidth="1"/>
    <col min="9487" max="9487" width="14.140625" style="2" customWidth="1"/>
    <col min="9488" max="9488" width="11.85546875" style="2" bestFit="1" customWidth="1"/>
    <col min="9489" max="9489" width="10.42578125" style="2" customWidth="1"/>
    <col min="9490" max="9490" width="10.140625" style="2" bestFit="1" customWidth="1"/>
    <col min="9491" max="9728" width="9.140625" style="2"/>
    <col min="9729" max="9729" width="64.140625" style="2" customWidth="1"/>
    <col min="9730" max="9730" width="8.5703125" style="2" customWidth="1"/>
    <col min="9731" max="9731" width="13.7109375" style="2" customWidth="1"/>
    <col min="9732" max="9732" width="12.28515625" style="2" customWidth="1"/>
    <col min="9733" max="9733" width="12.7109375" style="2" customWidth="1"/>
    <col min="9734" max="9734" width="13.140625" style="2" customWidth="1"/>
    <col min="9735" max="9735" width="13.28515625" style="2" customWidth="1"/>
    <col min="9736" max="9736" width="13.85546875" style="2" customWidth="1"/>
    <col min="9737" max="9737" width="12.7109375" style="2" customWidth="1"/>
    <col min="9738" max="9741" width="10.7109375" style="2" bestFit="1" customWidth="1"/>
    <col min="9742" max="9742" width="12" style="2" customWidth="1"/>
    <col min="9743" max="9743" width="14.140625" style="2" customWidth="1"/>
    <col min="9744" max="9744" width="11.85546875" style="2" bestFit="1" customWidth="1"/>
    <col min="9745" max="9745" width="10.42578125" style="2" customWidth="1"/>
    <col min="9746" max="9746" width="10.140625" style="2" bestFit="1" customWidth="1"/>
    <col min="9747" max="9984" width="9.140625" style="2"/>
    <col min="9985" max="9985" width="64.140625" style="2" customWidth="1"/>
    <col min="9986" max="9986" width="8.5703125" style="2" customWidth="1"/>
    <col min="9987" max="9987" width="13.7109375" style="2" customWidth="1"/>
    <col min="9988" max="9988" width="12.28515625" style="2" customWidth="1"/>
    <col min="9989" max="9989" width="12.7109375" style="2" customWidth="1"/>
    <col min="9990" max="9990" width="13.140625" style="2" customWidth="1"/>
    <col min="9991" max="9991" width="13.28515625" style="2" customWidth="1"/>
    <col min="9992" max="9992" width="13.85546875" style="2" customWidth="1"/>
    <col min="9993" max="9993" width="12.7109375" style="2" customWidth="1"/>
    <col min="9994" max="9997" width="10.7109375" style="2" bestFit="1" customWidth="1"/>
    <col min="9998" max="9998" width="12" style="2" customWidth="1"/>
    <col min="9999" max="9999" width="14.140625" style="2" customWidth="1"/>
    <col min="10000" max="10000" width="11.85546875" style="2" bestFit="1" customWidth="1"/>
    <col min="10001" max="10001" width="10.42578125" style="2" customWidth="1"/>
    <col min="10002" max="10002" width="10.140625" style="2" bestFit="1" customWidth="1"/>
    <col min="10003" max="10240" width="9.140625" style="2"/>
    <col min="10241" max="10241" width="64.140625" style="2" customWidth="1"/>
    <col min="10242" max="10242" width="8.5703125" style="2" customWidth="1"/>
    <col min="10243" max="10243" width="13.7109375" style="2" customWidth="1"/>
    <col min="10244" max="10244" width="12.28515625" style="2" customWidth="1"/>
    <col min="10245" max="10245" width="12.7109375" style="2" customWidth="1"/>
    <col min="10246" max="10246" width="13.140625" style="2" customWidth="1"/>
    <col min="10247" max="10247" width="13.28515625" style="2" customWidth="1"/>
    <col min="10248" max="10248" width="13.85546875" style="2" customWidth="1"/>
    <col min="10249" max="10249" width="12.7109375" style="2" customWidth="1"/>
    <col min="10250" max="10253" width="10.7109375" style="2" bestFit="1" customWidth="1"/>
    <col min="10254" max="10254" width="12" style="2" customWidth="1"/>
    <col min="10255" max="10255" width="14.140625" style="2" customWidth="1"/>
    <col min="10256" max="10256" width="11.85546875" style="2" bestFit="1" customWidth="1"/>
    <col min="10257" max="10257" width="10.42578125" style="2" customWidth="1"/>
    <col min="10258" max="10258" width="10.140625" style="2" bestFit="1" customWidth="1"/>
    <col min="10259" max="10496" width="9.140625" style="2"/>
    <col min="10497" max="10497" width="64.140625" style="2" customWidth="1"/>
    <col min="10498" max="10498" width="8.5703125" style="2" customWidth="1"/>
    <col min="10499" max="10499" width="13.7109375" style="2" customWidth="1"/>
    <col min="10500" max="10500" width="12.28515625" style="2" customWidth="1"/>
    <col min="10501" max="10501" width="12.7109375" style="2" customWidth="1"/>
    <col min="10502" max="10502" width="13.140625" style="2" customWidth="1"/>
    <col min="10503" max="10503" width="13.28515625" style="2" customWidth="1"/>
    <col min="10504" max="10504" width="13.85546875" style="2" customWidth="1"/>
    <col min="10505" max="10505" width="12.7109375" style="2" customWidth="1"/>
    <col min="10506" max="10509" width="10.7109375" style="2" bestFit="1" customWidth="1"/>
    <col min="10510" max="10510" width="12" style="2" customWidth="1"/>
    <col min="10511" max="10511" width="14.140625" style="2" customWidth="1"/>
    <col min="10512" max="10512" width="11.85546875" style="2" bestFit="1" customWidth="1"/>
    <col min="10513" max="10513" width="10.42578125" style="2" customWidth="1"/>
    <col min="10514" max="10514" width="10.140625" style="2" bestFit="1" customWidth="1"/>
    <col min="10515" max="10752" width="9.140625" style="2"/>
    <col min="10753" max="10753" width="64.140625" style="2" customWidth="1"/>
    <col min="10754" max="10754" width="8.5703125" style="2" customWidth="1"/>
    <col min="10755" max="10755" width="13.7109375" style="2" customWidth="1"/>
    <col min="10756" max="10756" width="12.28515625" style="2" customWidth="1"/>
    <col min="10757" max="10757" width="12.7109375" style="2" customWidth="1"/>
    <col min="10758" max="10758" width="13.140625" style="2" customWidth="1"/>
    <col min="10759" max="10759" width="13.28515625" style="2" customWidth="1"/>
    <col min="10760" max="10760" width="13.85546875" style="2" customWidth="1"/>
    <col min="10761" max="10761" width="12.7109375" style="2" customWidth="1"/>
    <col min="10762" max="10765" width="10.7109375" style="2" bestFit="1" customWidth="1"/>
    <col min="10766" max="10766" width="12" style="2" customWidth="1"/>
    <col min="10767" max="10767" width="14.140625" style="2" customWidth="1"/>
    <col min="10768" max="10768" width="11.85546875" style="2" bestFit="1" customWidth="1"/>
    <col min="10769" max="10769" width="10.42578125" style="2" customWidth="1"/>
    <col min="10770" max="10770" width="10.140625" style="2" bestFit="1" customWidth="1"/>
    <col min="10771" max="11008" width="9.140625" style="2"/>
    <col min="11009" max="11009" width="64.140625" style="2" customWidth="1"/>
    <col min="11010" max="11010" width="8.5703125" style="2" customWidth="1"/>
    <col min="11011" max="11011" width="13.7109375" style="2" customWidth="1"/>
    <col min="11012" max="11012" width="12.28515625" style="2" customWidth="1"/>
    <col min="11013" max="11013" width="12.7109375" style="2" customWidth="1"/>
    <col min="11014" max="11014" width="13.140625" style="2" customWidth="1"/>
    <col min="11015" max="11015" width="13.28515625" style="2" customWidth="1"/>
    <col min="11016" max="11016" width="13.85546875" style="2" customWidth="1"/>
    <col min="11017" max="11017" width="12.7109375" style="2" customWidth="1"/>
    <col min="11018" max="11021" width="10.7109375" style="2" bestFit="1" customWidth="1"/>
    <col min="11022" max="11022" width="12" style="2" customWidth="1"/>
    <col min="11023" max="11023" width="14.140625" style="2" customWidth="1"/>
    <col min="11024" max="11024" width="11.85546875" style="2" bestFit="1" customWidth="1"/>
    <col min="11025" max="11025" width="10.42578125" style="2" customWidth="1"/>
    <col min="11026" max="11026" width="10.140625" style="2" bestFit="1" customWidth="1"/>
    <col min="11027" max="11264" width="9.140625" style="2"/>
    <col min="11265" max="11265" width="64.140625" style="2" customWidth="1"/>
    <col min="11266" max="11266" width="8.5703125" style="2" customWidth="1"/>
    <col min="11267" max="11267" width="13.7109375" style="2" customWidth="1"/>
    <col min="11268" max="11268" width="12.28515625" style="2" customWidth="1"/>
    <col min="11269" max="11269" width="12.7109375" style="2" customWidth="1"/>
    <col min="11270" max="11270" width="13.140625" style="2" customWidth="1"/>
    <col min="11271" max="11271" width="13.28515625" style="2" customWidth="1"/>
    <col min="11272" max="11272" width="13.85546875" style="2" customWidth="1"/>
    <col min="11273" max="11273" width="12.7109375" style="2" customWidth="1"/>
    <col min="11274" max="11277" width="10.7109375" style="2" bestFit="1" customWidth="1"/>
    <col min="11278" max="11278" width="12" style="2" customWidth="1"/>
    <col min="11279" max="11279" width="14.140625" style="2" customWidth="1"/>
    <col min="11280" max="11280" width="11.85546875" style="2" bestFit="1" customWidth="1"/>
    <col min="11281" max="11281" width="10.42578125" style="2" customWidth="1"/>
    <col min="11282" max="11282" width="10.140625" style="2" bestFit="1" customWidth="1"/>
    <col min="11283" max="11520" width="9.140625" style="2"/>
    <col min="11521" max="11521" width="64.140625" style="2" customWidth="1"/>
    <col min="11522" max="11522" width="8.5703125" style="2" customWidth="1"/>
    <col min="11523" max="11523" width="13.7109375" style="2" customWidth="1"/>
    <col min="11524" max="11524" width="12.28515625" style="2" customWidth="1"/>
    <col min="11525" max="11525" width="12.7109375" style="2" customWidth="1"/>
    <col min="11526" max="11526" width="13.140625" style="2" customWidth="1"/>
    <col min="11527" max="11527" width="13.28515625" style="2" customWidth="1"/>
    <col min="11528" max="11528" width="13.85546875" style="2" customWidth="1"/>
    <col min="11529" max="11529" width="12.7109375" style="2" customWidth="1"/>
    <col min="11530" max="11533" width="10.7109375" style="2" bestFit="1" customWidth="1"/>
    <col min="11534" max="11534" width="12" style="2" customWidth="1"/>
    <col min="11535" max="11535" width="14.140625" style="2" customWidth="1"/>
    <col min="11536" max="11536" width="11.85546875" style="2" bestFit="1" customWidth="1"/>
    <col min="11537" max="11537" width="10.42578125" style="2" customWidth="1"/>
    <col min="11538" max="11538" width="10.140625" style="2" bestFit="1" customWidth="1"/>
    <col min="11539" max="11776" width="9.140625" style="2"/>
    <col min="11777" max="11777" width="64.140625" style="2" customWidth="1"/>
    <col min="11778" max="11778" width="8.5703125" style="2" customWidth="1"/>
    <col min="11779" max="11779" width="13.7109375" style="2" customWidth="1"/>
    <col min="11780" max="11780" width="12.28515625" style="2" customWidth="1"/>
    <col min="11781" max="11781" width="12.7109375" style="2" customWidth="1"/>
    <col min="11782" max="11782" width="13.140625" style="2" customWidth="1"/>
    <col min="11783" max="11783" width="13.28515625" style="2" customWidth="1"/>
    <col min="11784" max="11784" width="13.85546875" style="2" customWidth="1"/>
    <col min="11785" max="11785" width="12.7109375" style="2" customWidth="1"/>
    <col min="11786" max="11789" width="10.7109375" style="2" bestFit="1" customWidth="1"/>
    <col min="11790" max="11790" width="12" style="2" customWidth="1"/>
    <col min="11791" max="11791" width="14.140625" style="2" customWidth="1"/>
    <col min="11792" max="11792" width="11.85546875" style="2" bestFit="1" customWidth="1"/>
    <col min="11793" max="11793" width="10.42578125" style="2" customWidth="1"/>
    <col min="11794" max="11794" width="10.140625" style="2" bestFit="1" customWidth="1"/>
    <col min="11795" max="12032" width="9.140625" style="2"/>
    <col min="12033" max="12033" width="64.140625" style="2" customWidth="1"/>
    <col min="12034" max="12034" width="8.5703125" style="2" customWidth="1"/>
    <col min="12035" max="12035" width="13.7109375" style="2" customWidth="1"/>
    <col min="12036" max="12036" width="12.28515625" style="2" customWidth="1"/>
    <col min="12037" max="12037" width="12.7109375" style="2" customWidth="1"/>
    <col min="12038" max="12038" width="13.140625" style="2" customWidth="1"/>
    <col min="12039" max="12039" width="13.28515625" style="2" customWidth="1"/>
    <col min="12040" max="12040" width="13.85546875" style="2" customWidth="1"/>
    <col min="12041" max="12041" width="12.7109375" style="2" customWidth="1"/>
    <col min="12042" max="12045" width="10.7109375" style="2" bestFit="1" customWidth="1"/>
    <col min="12046" max="12046" width="12" style="2" customWidth="1"/>
    <col min="12047" max="12047" width="14.140625" style="2" customWidth="1"/>
    <col min="12048" max="12048" width="11.85546875" style="2" bestFit="1" customWidth="1"/>
    <col min="12049" max="12049" width="10.42578125" style="2" customWidth="1"/>
    <col min="12050" max="12050" width="10.140625" style="2" bestFit="1" customWidth="1"/>
    <col min="12051" max="12288" width="9.140625" style="2"/>
    <col min="12289" max="12289" width="64.140625" style="2" customWidth="1"/>
    <col min="12290" max="12290" width="8.5703125" style="2" customWidth="1"/>
    <col min="12291" max="12291" width="13.7109375" style="2" customWidth="1"/>
    <col min="12292" max="12292" width="12.28515625" style="2" customWidth="1"/>
    <col min="12293" max="12293" width="12.7109375" style="2" customWidth="1"/>
    <col min="12294" max="12294" width="13.140625" style="2" customWidth="1"/>
    <col min="12295" max="12295" width="13.28515625" style="2" customWidth="1"/>
    <col min="12296" max="12296" width="13.85546875" style="2" customWidth="1"/>
    <col min="12297" max="12297" width="12.7109375" style="2" customWidth="1"/>
    <col min="12298" max="12301" width="10.7109375" style="2" bestFit="1" customWidth="1"/>
    <col min="12302" max="12302" width="12" style="2" customWidth="1"/>
    <col min="12303" max="12303" width="14.140625" style="2" customWidth="1"/>
    <col min="12304" max="12304" width="11.85546875" style="2" bestFit="1" customWidth="1"/>
    <col min="12305" max="12305" width="10.42578125" style="2" customWidth="1"/>
    <col min="12306" max="12306" width="10.140625" style="2" bestFit="1" customWidth="1"/>
    <col min="12307" max="12544" width="9.140625" style="2"/>
    <col min="12545" max="12545" width="64.140625" style="2" customWidth="1"/>
    <col min="12546" max="12546" width="8.5703125" style="2" customWidth="1"/>
    <col min="12547" max="12547" width="13.7109375" style="2" customWidth="1"/>
    <col min="12548" max="12548" width="12.28515625" style="2" customWidth="1"/>
    <col min="12549" max="12549" width="12.7109375" style="2" customWidth="1"/>
    <col min="12550" max="12550" width="13.140625" style="2" customWidth="1"/>
    <col min="12551" max="12551" width="13.28515625" style="2" customWidth="1"/>
    <col min="12552" max="12552" width="13.85546875" style="2" customWidth="1"/>
    <col min="12553" max="12553" width="12.7109375" style="2" customWidth="1"/>
    <col min="12554" max="12557" width="10.7109375" style="2" bestFit="1" customWidth="1"/>
    <col min="12558" max="12558" width="12" style="2" customWidth="1"/>
    <col min="12559" max="12559" width="14.140625" style="2" customWidth="1"/>
    <col min="12560" max="12560" width="11.85546875" style="2" bestFit="1" customWidth="1"/>
    <col min="12561" max="12561" width="10.42578125" style="2" customWidth="1"/>
    <col min="12562" max="12562" width="10.140625" style="2" bestFit="1" customWidth="1"/>
    <col min="12563" max="12800" width="9.140625" style="2"/>
    <col min="12801" max="12801" width="64.140625" style="2" customWidth="1"/>
    <col min="12802" max="12802" width="8.5703125" style="2" customWidth="1"/>
    <col min="12803" max="12803" width="13.7109375" style="2" customWidth="1"/>
    <col min="12804" max="12804" width="12.28515625" style="2" customWidth="1"/>
    <col min="12805" max="12805" width="12.7109375" style="2" customWidth="1"/>
    <col min="12806" max="12806" width="13.140625" style="2" customWidth="1"/>
    <col min="12807" max="12807" width="13.28515625" style="2" customWidth="1"/>
    <col min="12808" max="12808" width="13.85546875" style="2" customWidth="1"/>
    <col min="12809" max="12809" width="12.7109375" style="2" customWidth="1"/>
    <col min="12810" max="12813" width="10.7109375" style="2" bestFit="1" customWidth="1"/>
    <col min="12814" max="12814" width="12" style="2" customWidth="1"/>
    <col min="12815" max="12815" width="14.140625" style="2" customWidth="1"/>
    <col min="12816" max="12816" width="11.85546875" style="2" bestFit="1" customWidth="1"/>
    <col min="12817" max="12817" width="10.42578125" style="2" customWidth="1"/>
    <col min="12818" max="12818" width="10.140625" style="2" bestFit="1" customWidth="1"/>
    <col min="12819" max="13056" width="9.140625" style="2"/>
    <col min="13057" max="13057" width="64.140625" style="2" customWidth="1"/>
    <col min="13058" max="13058" width="8.5703125" style="2" customWidth="1"/>
    <col min="13059" max="13059" width="13.7109375" style="2" customWidth="1"/>
    <col min="13060" max="13060" width="12.28515625" style="2" customWidth="1"/>
    <col min="13061" max="13061" width="12.7109375" style="2" customWidth="1"/>
    <col min="13062" max="13062" width="13.140625" style="2" customWidth="1"/>
    <col min="13063" max="13063" width="13.28515625" style="2" customWidth="1"/>
    <col min="13064" max="13064" width="13.85546875" style="2" customWidth="1"/>
    <col min="13065" max="13065" width="12.7109375" style="2" customWidth="1"/>
    <col min="13066" max="13069" width="10.7109375" style="2" bestFit="1" customWidth="1"/>
    <col min="13070" max="13070" width="12" style="2" customWidth="1"/>
    <col min="13071" max="13071" width="14.140625" style="2" customWidth="1"/>
    <col min="13072" max="13072" width="11.85546875" style="2" bestFit="1" customWidth="1"/>
    <col min="13073" max="13073" width="10.42578125" style="2" customWidth="1"/>
    <col min="13074" max="13074" width="10.140625" style="2" bestFit="1" customWidth="1"/>
    <col min="13075" max="13312" width="9.140625" style="2"/>
    <col min="13313" max="13313" width="64.140625" style="2" customWidth="1"/>
    <col min="13314" max="13314" width="8.5703125" style="2" customWidth="1"/>
    <col min="13315" max="13315" width="13.7109375" style="2" customWidth="1"/>
    <col min="13316" max="13316" width="12.28515625" style="2" customWidth="1"/>
    <col min="13317" max="13317" width="12.7109375" style="2" customWidth="1"/>
    <col min="13318" max="13318" width="13.140625" style="2" customWidth="1"/>
    <col min="13319" max="13319" width="13.28515625" style="2" customWidth="1"/>
    <col min="13320" max="13320" width="13.85546875" style="2" customWidth="1"/>
    <col min="13321" max="13321" width="12.7109375" style="2" customWidth="1"/>
    <col min="13322" max="13325" width="10.7109375" style="2" bestFit="1" customWidth="1"/>
    <col min="13326" max="13326" width="12" style="2" customWidth="1"/>
    <col min="13327" max="13327" width="14.140625" style="2" customWidth="1"/>
    <col min="13328" max="13328" width="11.85546875" style="2" bestFit="1" customWidth="1"/>
    <col min="13329" max="13329" width="10.42578125" style="2" customWidth="1"/>
    <col min="13330" max="13330" width="10.140625" style="2" bestFit="1" customWidth="1"/>
    <col min="13331" max="13568" width="9.140625" style="2"/>
    <col min="13569" max="13569" width="64.140625" style="2" customWidth="1"/>
    <col min="13570" max="13570" width="8.5703125" style="2" customWidth="1"/>
    <col min="13571" max="13571" width="13.7109375" style="2" customWidth="1"/>
    <col min="13572" max="13572" width="12.28515625" style="2" customWidth="1"/>
    <col min="13573" max="13573" width="12.7109375" style="2" customWidth="1"/>
    <col min="13574" max="13574" width="13.140625" style="2" customWidth="1"/>
    <col min="13575" max="13575" width="13.28515625" style="2" customWidth="1"/>
    <col min="13576" max="13576" width="13.85546875" style="2" customWidth="1"/>
    <col min="13577" max="13577" width="12.7109375" style="2" customWidth="1"/>
    <col min="13578" max="13581" width="10.7109375" style="2" bestFit="1" customWidth="1"/>
    <col min="13582" max="13582" width="12" style="2" customWidth="1"/>
    <col min="13583" max="13583" width="14.140625" style="2" customWidth="1"/>
    <col min="13584" max="13584" width="11.85546875" style="2" bestFit="1" customWidth="1"/>
    <col min="13585" max="13585" width="10.42578125" style="2" customWidth="1"/>
    <col min="13586" max="13586" width="10.140625" style="2" bestFit="1" customWidth="1"/>
    <col min="13587" max="13824" width="9.140625" style="2"/>
    <col min="13825" max="13825" width="64.140625" style="2" customWidth="1"/>
    <col min="13826" max="13826" width="8.5703125" style="2" customWidth="1"/>
    <col min="13827" max="13827" width="13.7109375" style="2" customWidth="1"/>
    <col min="13828" max="13828" width="12.28515625" style="2" customWidth="1"/>
    <col min="13829" max="13829" width="12.7109375" style="2" customWidth="1"/>
    <col min="13830" max="13830" width="13.140625" style="2" customWidth="1"/>
    <col min="13831" max="13831" width="13.28515625" style="2" customWidth="1"/>
    <col min="13832" max="13832" width="13.85546875" style="2" customWidth="1"/>
    <col min="13833" max="13833" width="12.7109375" style="2" customWidth="1"/>
    <col min="13834" max="13837" width="10.7109375" style="2" bestFit="1" customWidth="1"/>
    <col min="13838" max="13838" width="12" style="2" customWidth="1"/>
    <col min="13839" max="13839" width="14.140625" style="2" customWidth="1"/>
    <col min="13840" max="13840" width="11.85546875" style="2" bestFit="1" customWidth="1"/>
    <col min="13841" max="13841" width="10.42578125" style="2" customWidth="1"/>
    <col min="13842" max="13842" width="10.140625" style="2" bestFit="1" customWidth="1"/>
    <col min="13843" max="14080" width="9.140625" style="2"/>
    <col min="14081" max="14081" width="64.140625" style="2" customWidth="1"/>
    <col min="14082" max="14082" width="8.5703125" style="2" customWidth="1"/>
    <col min="14083" max="14083" width="13.7109375" style="2" customWidth="1"/>
    <col min="14084" max="14084" width="12.28515625" style="2" customWidth="1"/>
    <col min="14085" max="14085" width="12.7109375" style="2" customWidth="1"/>
    <col min="14086" max="14086" width="13.140625" style="2" customWidth="1"/>
    <col min="14087" max="14087" width="13.28515625" style="2" customWidth="1"/>
    <col min="14088" max="14088" width="13.85546875" style="2" customWidth="1"/>
    <col min="14089" max="14089" width="12.7109375" style="2" customWidth="1"/>
    <col min="14090" max="14093" width="10.7109375" style="2" bestFit="1" customWidth="1"/>
    <col min="14094" max="14094" width="12" style="2" customWidth="1"/>
    <col min="14095" max="14095" width="14.140625" style="2" customWidth="1"/>
    <col min="14096" max="14096" width="11.85546875" style="2" bestFit="1" customWidth="1"/>
    <col min="14097" max="14097" width="10.42578125" style="2" customWidth="1"/>
    <col min="14098" max="14098" width="10.140625" style="2" bestFit="1" customWidth="1"/>
    <col min="14099" max="14336" width="9.140625" style="2"/>
    <col min="14337" max="14337" width="64.140625" style="2" customWidth="1"/>
    <col min="14338" max="14338" width="8.5703125" style="2" customWidth="1"/>
    <col min="14339" max="14339" width="13.7109375" style="2" customWidth="1"/>
    <col min="14340" max="14340" width="12.28515625" style="2" customWidth="1"/>
    <col min="14341" max="14341" width="12.7109375" style="2" customWidth="1"/>
    <col min="14342" max="14342" width="13.140625" style="2" customWidth="1"/>
    <col min="14343" max="14343" width="13.28515625" style="2" customWidth="1"/>
    <col min="14344" max="14344" width="13.85546875" style="2" customWidth="1"/>
    <col min="14345" max="14345" width="12.7109375" style="2" customWidth="1"/>
    <col min="14346" max="14349" width="10.7109375" style="2" bestFit="1" customWidth="1"/>
    <col min="14350" max="14350" width="12" style="2" customWidth="1"/>
    <col min="14351" max="14351" width="14.140625" style="2" customWidth="1"/>
    <col min="14352" max="14352" width="11.85546875" style="2" bestFit="1" customWidth="1"/>
    <col min="14353" max="14353" width="10.42578125" style="2" customWidth="1"/>
    <col min="14354" max="14354" width="10.140625" style="2" bestFit="1" customWidth="1"/>
    <col min="14355" max="14592" width="9.140625" style="2"/>
    <col min="14593" max="14593" width="64.140625" style="2" customWidth="1"/>
    <col min="14594" max="14594" width="8.5703125" style="2" customWidth="1"/>
    <col min="14595" max="14595" width="13.7109375" style="2" customWidth="1"/>
    <col min="14596" max="14596" width="12.28515625" style="2" customWidth="1"/>
    <col min="14597" max="14597" width="12.7109375" style="2" customWidth="1"/>
    <col min="14598" max="14598" width="13.140625" style="2" customWidth="1"/>
    <col min="14599" max="14599" width="13.28515625" style="2" customWidth="1"/>
    <col min="14600" max="14600" width="13.85546875" style="2" customWidth="1"/>
    <col min="14601" max="14601" width="12.7109375" style="2" customWidth="1"/>
    <col min="14602" max="14605" width="10.7109375" style="2" bestFit="1" customWidth="1"/>
    <col min="14606" max="14606" width="12" style="2" customWidth="1"/>
    <col min="14607" max="14607" width="14.140625" style="2" customWidth="1"/>
    <col min="14608" max="14608" width="11.85546875" style="2" bestFit="1" customWidth="1"/>
    <col min="14609" max="14609" width="10.42578125" style="2" customWidth="1"/>
    <col min="14610" max="14610" width="10.140625" style="2" bestFit="1" customWidth="1"/>
    <col min="14611" max="14848" width="9.140625" style="2"/>
    <col min="14849" max="14849" width="64.140625" style="2" customWidth="1"/>
    <col min="14850" max="14850" width="8.5703125" style="2" customWidth="1"/>
    <col min="14851" max="14851" width="13.7109375" style="2" customWidth="1"/>
    <col min="14852" max="14852" width="12.28515625" style="2" customWidth="1"/>
    <col min="14853" max="14853" width="12.7109375" style="2" customWidth="1"/>
    <col min="14854" max="14854" width="13.140625" style="2" customWidth="1"/>
    <col min="14855" max="14855" width="13.28515625" style="2" customWidth="1"/>
    <col min="14856" max="14856" width="13.85546875" style="2" customWidth="1"/>
    <col min="14857" max="14857" width="12.7109375" style="2" customWidth="1"/>
    <col min="14858" max="14861" width="10.7109375" style="2" bestFit="1" customWidth="1"/>
    <col min="14862" max="14862" width="12" style="2" customWidth="1"/>
    <col min="14863" max="14863" width="14.140625" style="2" customWidth="1"/>
    <col min="14864" max="14864" width="11.85546875" style="2" bestFit="1" customWidth="1"/>
    <col min="14865" max="14865" width="10.42578125" style="2" customWidth="1"/>
    <col min="14866" max="14866" width="10.140625" style="2" bestFit="1" customWidth="1"/>
    <col min="14867" max="15104" width="9.140625" style="2"/>
    <col min="15105" max="15105" width="64.140625" style="2" customWidth="1"/>
    <col min="15106" max="15106" width="8.5703125" style="2" customWidth="1"/>
    <col min="15107" max="15107" width="13.7109375" style="2" customWidth="1"/>
    <col min="15108" max="15108" width="12.28515625" style="2" customWidth="1"/>
    <col min="15109" max="15109" width="12.7109375" style="2" customWidth="1"/>
    <col min="15110" max="15110" width="13.140625" style="2" customWidth="1"/>
    <col min="15111" max="15111" width="13.28515625" style="2" customWidth="1"/>
    <col min="15112" max="15112" width="13.85546875" style="2" customWidth="1"/>
    <col min="15113" max="15113" width="12.7109375" style="2" customWidth="1"/>
    <col min="15114" max="15117" width="10.7109375" style="2" bestFit="1" customWidth="1"/>
    <col min="15118" max="15118" width="12" style="2" customWidth="1"/>
    <col min="15119" max="15119" width="14.140625" style="2" customWidth="1"/>
    <col min="15120" max="15120" width="11.85546875" style="2" bestFit="1" customWidth="1"/>
    <col min="15121" max="15121" width="10.42578125" style="2" customWidth="1"/>
    <col min="15122" max="15122" width="10.140625" style="2" bestFit="1" customWidth="1"/>
    <col min="15123" max="15360" width="9.140625" style="2"/>
    <col min="15361" max="15361" width="64.140625" style="2" customWidth="1"/>
    <col min="15362" max="15362" width="8.5703125" style="2" customWidth="1"/>
    <col min="15363" max="15363" width="13.7109375" style="2" customWidth="1"/>
    <col min="15364" max="15364" width="12.28515625" style="2" customWidth="1"/>
    <col min="15365" max="15365" width="12.7109375" style="2" customWidth="1"/>
    <col min="15366" max="15366" width="13.140625" style="2" customWidth="1"/>
    <col min="15367" max="15367" width="13.28515625" style="2" customWidth="1"/>
    <col min="15368" max="15368" width="13.85546875" style="2" customWidth="1"/>
    <col min="15369" max="15369" width="12.7109375" style="2" customWidth="1"/>
    <col min="15370" max="15373" width="10.7109375" style="2" bestFit="1" customWidth="1"/>
    <col min="15374" max="15374" width="12" style="2" customWidth="1"/>
    <col min="15375" max="15375" width="14.140625" style="2" customWidth="1"/>
    <col min="15376" max="15376" width="11.85546875" style="2" bestFit="1" customWidth="1"/>
    <col min="15377" max="15377" width="10.42578125" style="2" customWidth="1"/>
    <col min="15378" max="15378" width="10.140625" style="2" bestFit="1" customWidth="1"/>
    <col min="15379" max="15616" width="9.140625" style="2"/>
    <col min="15617" max="15617" width="64.140625" style="2" customWidth="1"/>
    <col min="15618" max="15618" width="8.5703125" style="2" customWidth="1"/>
    <col min="15619" max="15619" width="13.7109375" style="2" customWidth="1"/>
    <col min="15620" max="15620" width="12.28515625" style="2" customWidth="1"/>
    <col min="15621" max="15621" width="12.7109375" style="2" customWidth="1"/>
    <col min="15622" max="15622" width="13.140625" style="2" customWidth="1"/>
    <col min="15623" max="15623" width="13.28515625" style="2" customWidth="1"/>
    <col min="15624" max="15624" width="13.85546875" style="2" customWidth="1"/>
    <col min="15625" max="15625" width="12.7109375" style="2" customWidth="1"/>
    <col min="15626" max="15629" width="10.7109375" style="2" bestFit="1" customWidth="1"/>
    <col min="15630" max="15630" width="12" style="2" customWidth="1"/>
    <col min="15631" max="15631" width="14.140625" style="2" customWidth="1"/>
    <col min="15632" max="15632" width="11.85546875" style="2" bestFit="1" customWidth="1"/>
    <col min="15633" max="15633" width="10.42578125" style="2" customWidth="1"/>
    <col min="15634" max="15634" width="10.140625" style="2" bestFit="1" customWidth="1"/>
    <col min="15635" max="15872" width="9.140625" style="2"/>
    <col min="15873" max="15873" width="64.140625" style="2" customWidth="1"/>
    <col min="15874" max="15874" width="8.5703125" style="2" customWidth="1"/>
    <col min="15875" max="15875" width="13.7109375" style="2" customWidth="1"/>
    <col min="15876" max="15876" width="12.28515625" style="2" customWidth="1"/>
    <col min="15877" max="15877" width="12.7109375" style="2" customWidth="1"/>
    <col min="15878" max="15878" width="13.140625" style="2" customWidth="1"/>
    <col min="15879" max="15879" width="13.28515625" style="2" customWidth="1"/>
    <col min="15880" max="15880" width="13.85546875" style="2" customWidth="1"/>
    <col min="15881" max="15881" width="12.7109375" style="2" customWidth="1"/>
    <col min="15882" max="15885" width="10.7109375" style="2" bestFit="1" customWidth="1"/>
    <col min="15886" max="15886" width="12" style="2" customWidth="1"/>
    <col min="15887" max="15887" width="14.140625" style="2" customWidth="1"/>
    <col min="15888" max="15888" width="11.85546875" style="2" bestFit="1" customWidth="1"/>
    <col min="15889" max="15889" width="10.42578125" style="2" customWidth="1"/>
    <col min="15890" max="15890" width="10.140625" style="2" bestFit="1" customWidth="1"/>
    <col min="15891" max="16128" width="9.140625" style="2"/>
    <col min="16129" max="16129" width="64.140625" style="2" customWidth="1"/>
    <col min="16130" max="16130" width="8.5703125" style="2" customWidth="1"/>
    <col min="16131" max="16131" width="13.7109375" style="2" customWidth="1"/>
    <col min="16132" max="16132" width="12.28515625" style="2" customWidth="1"/>
    <col min="16133" max="16133" width="12.7109375" style="2" customWidth="1"/>
    <col min="16134" max="16134" width="13.140625" style="2" customWidth="1"/>
    <col min="16135" max="16135" width="13.28515625" style="2" customWidth="1"/>
    <col min="16136" max="16136" width="13.85546875" style="2" customWidth="1"/>
    <col min="16137" max="16137" width="12.7109375" style="2" customWidth="1"/>
    <col min="16138" max="16141" width="10.7109375" style="2" bestFit="1" customWidth="1"/>
    <col min="16142" max="16142" width="12" style="2" customWidth="1"/>
    <col min="16143" max="16143" width="14.140625" style="2" customWidth="1"/>
    <col min="16144" max="16144" width="11.85546875" style="2" bestFit="1" customWidth="1"/>
    <col min="16145" max="16145" width="10.42578125" style="2" customWidth="1"/>
    <col min="16146" max="16146" width="10.140625" style="2" bestFit="1" customWidth="1"/>
    <col min="16147" max="16384" width="9.140625" style="2"/>
  </cols>
  <sheetData>
    <row r="1" spans="1:256" x14ac:dyDescent="0.25">
      <c r="A1" s="193" t="s">
        <v>260</v>
      </c>
      <c r="B1" s="193"/>
      <c r="C1" s="193"/>
      <c r="D1" s="193"/>
      <c r="E1" s="194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56" x14ac:dyDescent="0.25">
      <c r="A2" s="208" t="s">
        <v>222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256" x14ac:dyDescent="0.25">
      <c r="A3" s="209" t="s">
        <v>223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256" ht="28.5" x14ac:dyDescent="0.25">
      <c r="A4" s="150" t="s">
        <v>25</v>
      </c>
      <c r="B4" s="151" t="s">
        <v>26</v>
      </c>
      <c r="C4" s="152" t="s">
        <v>224</v>
      </c>
      <c r="D4" s="152" t="s">
        <v>225</v>
      </c>
      <c r="E4" s="152" t="s">
        <v>226</v>
      </c>
      <c r="F4" s="152" t="s">
        <v>227</v>
      </c>
      <c r="G4" s="152" t="s">
        <v>228</v>
      </c>
      <c r="H4" s="152" t="s">
        <v>229</v>
      </c>
      <c r="I4" s="152" t="s">
        <v>230</v>
      </c>
      <c r="J4" s="152" t="s">
        <v>231</v>
      </c>
      <c r="K4" s="152" t="s">
        <v>232</v>
      </c>
      <c r="L4" s="152" t="s">
        <v>233</v>
      </c>
      <c r="M4" s="152" t="s">
        <v>234</v>
      </c>
      <c r="N4" s="152" t="s">
        <v>235</v>
      </c>
      <c r="O4" s="153" t="s">
        <v>236</v>
      </c>
      <c r="P4" s="154"/>
      <c r="Q4" s="139"/>
    </row>
    <row r="5" spans="1:256" x14ac:dyDescent="0.25">
      <c r="A5" s="155" t="s">
        <v>30</v>
      </c>
      <c r="B5" s="156" t="s">
        <v>31</v>
      </c>
      <c r="C5" s="71">
        <v>369415</v>
      </c>
      <c r="D5" s="71">
        <v>369415</v>
      </c>
      <c r="E5" s="71">
        <v>369415</v>
      </c>
      <c r="F5" s="71">
        <v>369415</v>
      </c>
      <c r="G5" s="71">
        <v>369415</v>
      </c>
      <c r="H5" s="71">
        <v>369415</v>
      </c>
      <c r="I5" s="71">
        <v>369419</v>
      </c>
      <c r="J5" s="71">
        <v>369415</v>
      </c>
      <c r="K5" s="71">
        <v>369415</v>
      </c>
      <c r="L5" s="71">
        <v>369415</v>
      </c>
      <c r="M5" s="71">
        <v>369415</v>
      </c>
      <c r="N5" s="71">
        <v>369415</v>
      </c>
      <c r="O5" s="9">
        <f>SUM(C5:N5)</f>
        <v>4432984</v>
      </c>
      <c r="P5" s="154"/>
      <c r="Q5" s="154"/>
      <c r="R5" s="3"/>
    </row>
    <row r="6" spans="1:256" x14ac:dyDescent="0.25">
      <c r="A6" s="157" t="s">
        <v>32</v>
      </c>
      <c r="B6" s="158" t="s">
        <v>33</v>
      </c>
      <c r="C6" s="8"/>
      <c r="D6" s="8"/>
      <c r="E6" s="8">
        <v>56250</v>
      </c>
      <c r="F6" s="8"/>
      <c r="G6" s="8"/>
      <c r="H6" s="8">
        <v>56250</v>
      </c>
      <c r="I6" s="8"/>
      <c r="J6" s="8"/>
      <c r="K6" s="8">
        <v>56250</v>
      </c>
      <c r="L6" s="8"/>
      <c r="M6" s="8">
        <v>56250</v>
      </c>
      <c r="N6" s="8"/>
      <c r="O6" s="9">
        <v>225000</v>
      </c>
      <c r="P6" s="154"/>
      <c r="Q6" s="154"/>
      <c r="R6" s="3"/>
    </row>
    <row r="7" spans="1:256" x14ac:dyDescent="0.25">
      <c r="A7" s="157" t="s">
        <v>252</v>
      </c>
      <c r="B7" s="158" t="s">
        <v>121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>
        <v>120000</v>
      </c>
      <c r="O7" s="9">
        <f>SUM(C7:N7)</f>
        <v>120000</v>
      </c>
      <c r="P7" s="154"/>
      <c r="Q7" s="154"/>
      <c r="R7" s="3"/>
    </row>
    <row r="8" spans="1:256" s="162" customFormat="1" x14ac:dyDescent="0.25">
      <c r="A8" s="159" t="s">
        <v>34</v>
      </c>
      <c r="B8" s="160" t="s">
        <v>35</v>
      </c>
      <c r="C8" s="40">
        <f>SUM(C5:C7)</f>
        <v>369415</v>
      </c>
      <c r="D8" s="40">
        <f t="shared" ref="D8:N8" si="0">SUM(D5:D7)</f>
        <v>369415</v>
      </c>
      <c r="E8" s="40">
        <f t="shared" si="0"/>
        <v>425665</v>
      </c>
      <c r="F8" s="40">
        <f t="shared" si="0"/>
        <v>369415</v>
      </c>
      <c r="G8" s="40">
        <f t="shared" si="0"/>
        <v>369415</v>
      </c>
      <c r="H8" s="40">
        <f t="shared" si="0"/>
        <v>425665</v>
      </c>
      <c r="I8" s="40">
        <f t="shared" si="0"/>
        <v>369419</v>
      </c>
      <c r="J8" s="40">
        <f t="shared" si="0"/>
        <v>369415</v>
      </c>
      <c r="K8" s="40">
        <f t="shared" si="0"/>
        <v>425665</v>
      </c>
      <c r="L8" s="40">
        <f t="shared" si="0"/>
        <v>369415</v>
      </c>
      <c r="M8" s="40">
        <f t="shared" si="0"/>
        <v>425665</v>
      </c>
      <c r="N8" s="40">
        <f t="shared" si="0"/>
        <v>489415</v>
      </c>
      <c r="O8" s="40">
        <f t="shared" ref="O8" si="1">SUM(O5:O6)</f>
        <v>4657984</v>
      </c>
      <c r="P8" s="187"/>
      <c r="Q8" s="154"/>
      <c r="R8" s="3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</row>
    <row r="9" spans="1:256" x14ac:dyDescent="0.25">
      <c r="A9" s="163" t="s">
        <v>36</v>
      </c>
      <c r="B9" s="158" t="s">
        <v>37</v>
      </c>
      <c r="C9" s="9">
        <v>172012</v>
      </c>
      <c r="D9" s="9">
        <v>172012</v>
      </c>
      <c r="E9" s="9">
        <v>172012</v>
      </c>
      <c r="F9" s="9">
        <v>172012</v>
      </c>
      <c r="G9" s="9">
        <v>172012</v>
      </c>
      <c r="H9" s="9">
        <v>172012</v>
      </c>
      <c r="I9" s="9">
        <v>172012</v>
      </c>
      <c r="J9" s="9">
        <v>172012</v>
      </c>
      <c r="K9" s="9">
        <v>172012</v>
      </c>
      <c r="L9" s="9">
        <v>172012</v>
      </c>
      <c r="M9" s="9">
        <v>172012</v>
      </c>
      <c r="N9" s="9">
        <v>172012</v>
      </c>
      <c r="O9" s="9">
        <v>2064144</v>
      </c>
      <c r="P9" s="154"/>
      <c r="Q9" s="154"/>
      <c r="R9" s="3"/>
    </row>
    <row r="10" spans="1:256" ht="30" x14ac:dyDescent="0.25">
      <c r="A10" s="163" t="s">
        <v>38</v>
      </c>
      <c r="B10" s="158" t="s">
        <v>39</v>
      </c>
      <c r="C10" s="9">
        <v>30000</v>
      </c>
      <c r="D10" s="9">
        <v>30000</v>
      </c>
      <c r="E10" s="9">
        <v>30000</v>
      </c>
      <c r="F10" s="9">
        <v>30000</v>
      </c>
      <c r="G10" s="9">
        <v>30000</v>
      </c>
      <c r="H10" s="9">
        <v>30000</v>
      </c>
      <c r="I10" s="9">
        <v>30000</v>
      </c>
      <c r="J10" s="9">
        <v>30000</v>
      </c>
      <c r="K10" s="9">
        <v>65000</v>
      </c>
      <c r="L10" s="9">
        <v>30000</v>
      </c>
      <c r="M10" s="9">
        <v>30000</v>
      </c>
      <c r="N10" s="9">
        <v>30000</v>
      </c>
      <c r="O10" s="9">
        <f>SUM(C10:N10)</f>
        <v>395000</v>
      </c>
      <c r="P10" s="154"/>
      <c r="Q10" s="154"/>
      <c r="R10" s="3"/>
    </row>
    <row r="11" spans="1:256" s="162" customFormat="1" x14ac:dyDescent="0.25">
      <c r="A11" s="164" t="s">
        <v>40</v>
      </c>
      <c r="B11" s="160" t="s">
        <v>41</v>
      </c>
      <c r="C11" s="40">
        <f>SUM(C9:C10)</f>
        <v>202012</v>
      </c>
      <c r="D11" s="40">
        <f t="shared" ref="D11:O11" si="2">SUM(D9:D10)</f>
        <v>202012</v>
      </c>
      <c r="E11" s="40">
        <f t="shared" si="2"/>
        <v>202012</v>
      </c>
      <c r="F11" s="40">
        <f t="shared" si="2"/>
        <v>202012</v>
      </c>
      <c r="G11" s="40">
        <f t="shared" si="2"/>
        <v>202012</v>
      </c>
      <c r="H11" s="40">
        <f t="shared" si="2"/>
        <v>202012</v>
      </c>
      <c r="I11" s="40">
        <f t="shared" si="2"/>
        <v>202012</v>
      </c>
      <c r="J11" s="40">
        <f t="shared" si="2"/>
        <v>202012</v>
      </c>
      <c r="K11" s="40">
        <f t="shared" si="2"/>
        <v>237012</v>
      </c>
      <c r="L11" s="40">
        <f t="shared" si="2"/>
        <v>202012</v>
      </c>
      <c r="M11" s="40">
        <f t="shared" si="2"/>
        <v>202012</v>
      </c>
      <c r="N11" s="40">
        <f t="shared" si="2"/>
        <v>202012</v>
      </c>
      <c r="O11" s="40">
        <f t="shared" si="2"/>
        <v>2459144</v>
      </c>
      <c r="P11" s="186"/>
      <c r="Q11" s="154"/>
      <c r="R11" s="3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</row>
    <row r="12" spans="1:256" x14ac:dyDescent="0.25">
      <c r="A12" s="27" t="s">
        <v>42</v>
      </c>
      <c r="B12" s="28" t="s">
        <v>43</v>
      </c>
      <c r="C12" s="11">
        <f>SUM(C11,C8)</f>
        <v>571427</v>
      </c>
      <c r="D12" s="11">
        <f t="shared" ref="D12:N12" si="3">SUM(D11,D8)</f>
        <v>571427</v>
      </c>
      <c r="E12" s="11">
        <f t="shared" si="3"/>
        <v>627677</v>
      </c>
      <c r="F12" s="11">
        <f t="shared" si="3"/>
        <v>571427</v>
      </c>
      <c r="G12" s="11">
        <f t="shared" si="3"/>
        <v>571427</v>
      </c>
      <c r="H12" s="11">
        <f t="shared" si="3"/>
        <v>627677</v>
      </c>
      <c r="I12" s="11">
        <f t="shared" si="3"/>
        <v>571431</v>
      </c>
      <c r="J12" s="11">
        <f t="shared" si="3"/>
        <v>571427</v>
      </c>
      <c r="K12" s="11">
        <f t="shared" si="3"/>
        <v>662677</v>
      </c>
      <c r="L12" s="11">
        <f t="shared" si="3"/>
        <v>571427</v>
      </c>
      <c r="M12" s="11">
        <f t="shared" si="3"/>
        <v>627677</v>
      </c>
      <c r="N12" s="11">
        <f t="shared" si="3"/>
        <v>691427</v>
      </c>
      <c r="O12" s="11">
        <f>SUM(O8+O11)</f>
        <v>7117128</v>
      </c>
      <c r="P12" s="187"/>
      <c r="Q12" s="154"/>
      <c r="R12" s="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x14ac:dyDescent="0.25">
      <c r="A13" s="29" t="s">
        <v>44</v>
      </c>
      <c r="B13" s="28" t="s">
        <v>45</v>
      </c>
      <c r="C13" s="11">
        <v>99314</v>
      </c>
      <c r="D13" s="11">
        <v>99314</v>
      </c>
      <c r="E13" s="11">
        <v>99314</v>
      </c>
      <c r="F13" s="11">
        <v>99314</v>
      </c>
      <c r="G13" s="11">
        <v>99314</v>
      </c>
      <c r="H13" s="11">
        <v>99314</v>
      </c>
      <c r="I13" s="11">
        <v>99314</v>
      </c>
      <c r="J13" s="11">
        <v>99314</v>
      </c>
      <c r="K13" s="11">
        <v>99314</v>
      </c>
      <c r="L13" s="11">
        <v>99317</v>
      </c>
      <c r="M13" s="11">
        <v>99314</v>
      </c>
      <c r="N13" s="11">
        <v>99314</v>
      </c>
      <c r="O13" s="11">
        <f>SUM(C13:N13)</f>
        <v>1191771</v>
      </c>
      <c r="P13" s="187"/>
      <c r="Q13" s="154"/>
      <c r="R13" s="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x14ac:dyDescent="0.25">
      <c r="A14" s="163" t="s">
        <v>237</v>
      </c>
      <c r="B14" s="158" t="s">
        <v>47</v>
      </c>
      <c r="C14" s="9"/>
      <c r="D14" s="9"/>
      <c r="E14" s="9">
        <v>45000</v>
      </c>
      <c r="F14" s="9"/>
      <c r="G14" s="9">
        <v>45000</v>
      </c>
      <c r="H14" s="9"/>
      <c r="I14" s="9">
        <v>45000</v>
      </c>
      <c r="J14" s="9"/>
      <c r="K14" s="9">
        <v>45000</v>
      </c>
      <c r="L14" s="9"/>
      <c r="M14" s="9"/>
      <c r="N14" s="9"/>
      <c r="O14" s="9">
        <v>180000</v>
      </c>
      <c r="P14" s="154"/>
      <c r="Q14" s="154"/>
      <c r="R14" s="3"/>
    </row>
    <row r="15" spans="1:256" x14ac:dyDescent="0.25">
      <c r="A15" s="163" t="s">
        <v>238</v>
      </c>
      <c r="B15" s="158" t="s">
        <v>49</v>
      </c>
      <c r="C15" s="9">
        <v>200000</v>
      </c>
      <c r="D15" s="9">
        <v>200000</v>
      </c>
      <c r="E15" s="9">
        <v>200000</v>
      </c>
      <c r="F15" s="9">
        <v>200000</v>
      </c>
      <c r="G15" s="9">
        <v>200000</v>
      </c>
      <c r="H15" s="9">
        <v>200000</v>
      </c>
      <c r="I15" s="9">
        <v>200000</v>
      </c>
      <c r="J15" s="9">
        <v>200000</v>
      </c>
      <c r="K15" s="9">
        <v>200000</v>
      </c>
      <c r="L15" s="9">
        <v>200000</v>
      </c>
      <c r="M15" s="9">
        <v>200000</v>
      </c>
      <c r="N15" s="9">
        <v>200000</v>
      </c>
      <c r="O15" s="9">
        <f>SUM(C15:N15)</f>
        <v>2400000</v>
      </c>
      <c r="P15" s="154"/>
      <c r="Q15" s="154"/>
      <c r="R15" s="3"/>
    </row>
    <row r="16" spans="1:256" s="162" customFormat="1" x14ac:dyDescent="0.25">
      <c r="A16" s="164" t="s">
        <v>50</v>
      </c>
      <c r="B16" s="160" t="s">
        <v>51</v>
      </c>
      <c r="C16" s="40">
        <f>SUM(C14:C15)</f>
        <v>200000</v>
      </c>
      <c r="D16" s="40">
        <f t="shared" ref="D16:N16" si="4">SUM(D14:D15)</f>
        <v>200000</v>
      </c>
      <c r="E16" s="40">
        <f t="shared" si="4"/>
        <v>245000</v>
      </c>
      <c r="F16" s="40">
        <f t="shared" si="4"/>
        <v>200000</v>
      </c>
      <c r="G16" s="40">
        <f t="shared" si="4"/>
        <v>245000</v>
      </c>
      <c r="H16" s="40">
        <f t="shared" si="4"/>
        <v>200000</v>
      </c>
      <c r="I16" s="40">
        <f t="shared" si="4"/>
        <v>245000</v>
      </c>
      <c r="J16" s="40">
        <f t="shared" si="4"/>
        <v>200000</v>
      </c>
      <c r="K16" s="40">
        <f t="shared" si="4"/>
        <v>245000</v>
      </c>
      <c r="L16" s="40">
        <f t="shared" si="4"/>
        <v>200000</v>
      </c>
      <c r="M16" s="40">
        <f t="shared" si="4"/>
        <v>200000</v>
      </c>
      <c r="N16" s="40">
        <f t="shared" si="4"/>
        <v>200000</v>
      </c>
      <c r="O16" s="40">
        <f>SUM(O14:O15)</f>
        <v>2580000</v>
      </c>
      <c r="P16" s="186"/>
      <c r="Q16" s="154"/>
      <c r="R16" s="3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  <c r="HX16" s="161"/>
      <c r="HY16" s="161"/>
      <c r="HZ16" s="161"/>
      <c r="IA16" s="161"/>
      <c r="IB16" s="161"/>
      <c r="IC16" s="161"/>
      <c r="ID16" s="161"/>
      <c r="IE16" s="161"/>
      <c r="IF16" s="161"/>
      <c r="IG16" s="161"/>
      <c r="IH16" s="161"/>
      <c r="II16" s="161"/>
      <c r="IJ16" s="161"/>
      <c r="IK16" s="161"/>
      <c r="IL16" s="161"/>
      <c r="IM16" s="161"/>
      <c r="IN16" s="161"/>
      <c r="IO16" s="161"/>
      <c r="IP16" s="161"/>
      <c r="IQ16" s="161"/>
      <c r="IR16" s="161"/>
      <c r="IS16" s="161"/>
      <c r="IT16" s="161"/>
      <c r="IU16" s="161"/>
      <c r="IV16" s="161"/>
    </row>
    <row r="17" spans="1:256" x14ac:dyDescent="0.25">
      <c r="A17" s="163" t="s">
        <v>52</v>
      </c>
      <c r="B17" s="158" t="s">
        <v>53</v>
      </c>
      <c r="C17" s="9">
        <v>5000</v>
      </c>
      <c r="D17" s="9">
        <v>5000</v>
      </c>
      <c r="E17" s="9">
        <v>5000</v>
      </c>
      <c r="F17" s="9">
        <v>5000</v>
      </c>
      <c r="G17" s="9">
        <v>5000</v>
      </c>
      <c r="H17" s="9">
        <v>5000</v>
      </c>
      <c r="I17" s="9">
        <v>5000</v>
      </c>
      <c r="J17" s="9">
        <v>5000</v>
      </c>
      <c r="K17" s="9">
        <v>5000</v>
      </c>
      <c r="L17" s="9">
        <v>5000</v>
      </c>
      <c r="M17" s="9">
        <v>5000</v>
      </c>
      <c r="N17" s="9">
        <v>5000</v>
      </c>
      <c r="O17" s="9">
        <v>60000</v>
      </c>
      <c r="P17" s="154"/>
      <c r="Q17" s="154"/>
      <c r="R17" s="3"/>
    </row>
    <row r="18" spans="1:256" x14ac:dyDescent="0.25">
      <c r="A18" s="163" t="s">
        <v>54</v>
      </c>
      <c r="B18" s="158" t="s">
        <v>55</v>
      </c>
      <c r="C18" s="9">
        <v>18977</v>
      </c>
      <c r="D18" s="9">
        <v>18977</v>
      </c>
      <c r="E18" s="9">
        <v>18977</v>
      </c>
      <c r="F18" s="9">
        <v>18977</v>
      </c>
      <c r="G18" s="9">
        <v>18977</v>
      </c>
      <c r="H18" s="9">
        <v>18977</v>
      </c>
      <c r="I18" s="9">
        <v>18977</v>
      </c>
      <c r="J18" s="9">
        <v>18977</v>
      </c>
      <c r="K18" s="9">
        <v>18977</v>
      </c>
      <c r="L18" s="9">
        <v>18977</v>
      </c>
      <c r="M18" s="9">
        <v>18978</v>
      </c>
      <c r="N18" s="9">
        <v>18977</v>
      </c>
      <c r="O18" s="9">
        <f>SUM(C18:N18)</f>
        <v>227725</v>
      </c>
      <c r="P18" s="154"/>
      <c r="Q18" s="154"/>
      <c r="R18" s="3"/>
    </row>
    <row r="19" spans="1:256" s="162" customFormat="1" x14ac:dyDescent="0.25">
      <c r="A19" s="164" t="s">
        <v>56</v>
      </c>
      <c r="B19" s="160" t="s">
        <v>57</v>
      </c>
      <c r="C19" s="40">
        <f>SUM(C17:C18)</f>
        <v>23977</v>
      </c>
      <c r="D19" s="40">
        <f t="shared" ref="D19:N19" si="5">SUM(D17:D18)</f>
        <v>23977</v>
      </c>
      <c r="E19" s="40">
        <f t="shared" si="5"/>
        <v>23977</v>
      </c>
      <c r="F19" s="40">
        <f t="shared" si="5"/>
        <v>23977</v>
      </c>
      <c r="G19" s="40">
        <f t="shared" si="5"/>
        <v>23977</v>
      </c>
      <c r="H19" s="40">
        <f t="shared" si="5"/>
        <v>23977</v>
      </c>
      <c r="I19" s="40">
        <f t="shared" si="5"/>
        <v>23977</v>
      </c>
      <c r="J19" s="40">
        <f t="shared" si="5"/>
        <v>23977</v>
      </c>
      <c r="K19" s="40">
        <f t="shared" si="5"/>
        <v>23977</v>
      </c>
      <c r="L19" s="40">
        <f t="shared" si="5"/>
        <v>23977</v>
      </c>
      <c r="M19" s="40">
        <f t="shared" si="5"/>
        <v>23978</v>
      </c>
      <c r="N19" s="40">
        <f t="shared" si="5"/>
        <v>23977</v>
      </c>
      <c r="O19" s="40">
        <f t="shared" ref="O19" si="6">SUM(O17:O18)</f>
        <v>287725</v>
      </c>
      <c r="P19" s="186"/>
      <c r="Q19" s="154"/>
      <c r="R19" s="3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1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1"/>
      <c r="ID19" s="161"/>
      <c r="IE19" s="161"/>
      <c r="IF19" s="161"/>
      <c r="IG19" s="161"/>
      <c r="IH19" s="161"/>
      <c r="II19" s="161"/>
      <c r="IJ19" s="161"/>
      <c r="IK19" s="161"/>
      <c r="IL19" s="161"/>
      <c r="IM19" s="161"/>
      <c r="IN19" s="161"/>
      <c r="IO19" s="161"/>
      <c r="IP19" s="161"/>
      <c r="IQ19" s="161"/>
      <c r="IR19" s="161"/>
      <c r="IS19" s="161"/>
      <c r="IT19" s="161"/>
      <c r="IU19" s="161"/>
      <c r="IV19" s="161"/>
    </row>
    <row r="20" spans="1:256" x14ac:dyDescent="0.25">
      <c r="A20" s="163" t="s">
        <v>58</v>
      </c>
      <c r="B20" s="158" t="s">
        <v>59</v>
      </c>
      <c r="C20" s="71">
        <v>267307</v>
      </c>
      <c r="D20" s="71">
        <v>267307</v>
      </c>
      <c r="E20" s="71">
        <v>267307</v>
      </c>
      <c r="F20" s="71">
        <v>267307</v>
      </c>
      <c r="G20" s="71">
        <v>267307</v>
      </c>
      <c r="H20" s="71">
        <v>267307</v>
      </c>
      <c r="I20" s="71">
        <v>267307</v>
      </c>
      <c r="J20" s="71">
        <v>267307</v>
      </c>
      <c r="K20" s="71">
        <v>267307</v>
      </c>
      <c r="L20" s="71">
        <v>267307</v>
      </c>
      <c r="M20" s="71">
        <v>267307</v>
      </c>
      <c r="N20" s="71">
        <v>267305</v>
      </c>
      <c r="O20" s="9">
        <v>3207682</v>
      </c>
      <c r="P20" s="154"/>
      <c r="Q20" s="154"/>
      <c r="R20" s="3"/>
    </row>
    <row r="21" spans="1:256" x14ac:dyDescent="0.25">
      <c r="A21" s="163" t="s">
        <v>60</v>
      </c>
      <c r="B21" s="158" t="s">
        <v>61</v>
      </c>
      <c r="C21" s="9">
        <v>178917</v>
      </c>
      <c r="D21" s="9">
        <v>178917</v>
      </c>
      <c r="E21" s="9">
        <v>178917</v>
      </c>
      <c r="F21" s="9">
        <v>178917</v>
      </c>
      <c r="G21" s="9">
        <v>178917</v>
      </c>
      <c r="H21" s="9">
        <v>178917</v>
      </c>
      <c r="I21" s="9">
        <v>178917</v>
      </c>
      <c r="J21" s="9">
        <v>178917</v>
      </c>
      <c r="K21" s="9">
        <v>178917</v>
      </c>
      <c r="L21" s="9">
        <v>178913</v>
      </c>
      <c r="M21" s="9">
        <v>178917</v>
      </c>
      <c r="N21" s="9">
        <v>178917</v>
      </c>
      <c r="O21" s="9">
        <v>2147000</v>
      </c>
      <c r="P21" s="154"/>
      <c r="Q21" s="154"/>
      <c r="R21" s="3"/>
    </row>
    <row r="22" spans="1:256" x14ac:dyDescent="0.25">
      <c r="A22" s="163" t="s">
        <v>62</v>
      </c>
      <c r="B22" s="158" t="s">
        <v>63</v>
      </c>
      <c r="C22" s="9"/>
      <c r="D22" s="9"/>
      <c r="E22" s="9">
        <v>300000</v>
      </c>
      <c r="F22" s="9"/>
      <c r="G22" s="9">
        <v>2280000</v>
      </c>
      <c r="H22" s="9"/>
      <c r="I22" s="9">
        <v>500000</v>
      </c>
      <c r="J22" s="9"/>
      <c r="K22" s="9">
        <v>520000</v>
      </c>
      <c r="L22" s="9"/>
      <c r="M22" s="9"/>
      <c r="N22" s="9"/>
      <c r="O22" s="9">
        <v>3600000</v>
      </c>
      <c r="P22" s="154"/>
      <c r="Q22" s="154"/>
      <c r="R22" s="3"/>
    </row>
    <row r="23" spans="1:256" x14ac:dyDescent="0.25">
      <c r="A23" s="163" t="s">
        <v>64</v>
      </c>
      <c r="B23" s="158" t="s">
        <v>65</v>
      </c>
      <c r="C23" s="9">
        <v>33257</v>
      </c>
      <c r="D23" s="9">
        <v>33257</v>
      </c>
      <c r="E23" s="9">
        <v>33257</v>
      </c>
      <c r="F23" s="9">
        <v>33257</v>
      </c>
      <c r="G23" s="9">
        <v>33257</v>
      </c>
      <c r="H23" s="9">
        <v>33257</v>
      </c>
      <c r="I23" s="9">
        <v>33257</v>
      </c>
      <c r="J23" s="9">
        <v>33257</v>
      </c>
      <c r="K23" s="9">
        <v>33257</v>
      </c>
      <c r="L23" s="9">
        <v>33257</v>
      </c>
      <c r="M23" s="9">
        <v>33257</v>
      </c>
      <c r="N23" s="9">
        <v>33255</v>
      </c>
      <c r="O23" s="9">
        <f>SUM(C23:N23)</f>
        <v>399082</v>
      </c>
      <c r="P23" s="154"/>
      <c r="Q23" s="154"/>
      <c r="R23" s="3"/>
    </row>
    <row r="24" spans="1:256" x14ac:dyDescent="0.25">
      <c r="A24" s="163" t="s">
        <v>66</v>
      </c>
      <c r="B24" s="158" t="s">
        <v>67</v>
      </c>
      <c r="C24" s="9">
        <v>536267</v>
      </c>
      <c r="D24" s="9">
        <v>536267</v>
      </c>
      <c r="E24" s="9">
        <v>536267</v>
      </c>
      <c r="F24" s="9">
        <v>536267</v>
      </c>
      <c r="G24" s="9">
        <v>536267</v>
      </c>
      <c r="H24" s="9">
        <v>536267</v>
      </c>
      <c r="I24" s="9">
        <v>536267</v>
      </c>
      <c r="J24" s="9">
        <v>536267</v>
      </c>
      <c r="K24" s="9">
        <v>536267</v>
      </c>
      <c r="L24" s="9">
        <v>536267</v>
      </c>
      <c r="M24" s="9">
        <v>536267</v>
      </c>
      <c r="N24" s="9">
        <v>536263</v>
      </c>
      <c r="O24" s="9">
        <f>SUM(C24:N24)</f>
        <v>6435200</v>
      </c>
      <c r="P24" s="154"/>
      <c r="Q24" s="154"/>
      <c r="R24" s="3"/>
    </row>
    <row r="25" spans="1:256" s="162" customFormat="1" x14ac:dyDescent="0.25">
      <c r="A25" s="164" t="s">
        <v>239</v>
      </c>
      <c r="B25" s="160" t="s">
        <v>69</v>
      </c>
      <c r="C25" s="40">
        <f>SUM(C20:C24)</f>
        <v>1015748</v>
      </c>
      <c r="D25" s="40">
        <f t="shared" ref="D25:N25" si="7">SUM(D20:D24)</f>
        <v>1015748</v>
      </c>
      <c r="E25" s="40">
        <f t="shared" si="7"/>
        <v>1315748</v>
      </c>
      <c r="F25" s="40">
        <f t="shared" si="7"/>
        <v>1015748</v>
      </c>
      <c r="G25" s="40">
        <f t="shared" si="7"/>
        <v>3295748</v>
      </c>
      <c r="H25" s="40">
        <f t="shared" si="7"/>
        <v>1015748</v>
      </c>
      <c r="I25" s="40">
        <f t="shared" si="7"/>
        <v>1515748</v>
      </c>
      <c r="J25" s="40">
        <f t="shared" si="7"/>
        <v>1015748</v>
      </c>
      <c r="K25" s="40">
        <f t="shared" si="7"/>
        <v>1535748</v>
      </c>
      <c r="L25" s="40">
        <f t="shared" si="7"/>
        <v>1015744</v>
      </c>
      <c r="M25" s="40">
        <f t="shared" si="7"/>
        <v>1015748</v>
      </c>
      <c r="N25" s="40">
        <f t="shared" si="7"/>
        <v>1015740</v>
      </c>
      <c r="O25" s="40">
        <f>SUM(C25:N25)</f>
        <v>15788964</v>
      </c>
      <c r="P25" s="186"/>
      <c r="Q25" s="154"/>
      <c r="R25" s="3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161"/>
      <c r="FE25" s="161"/>
      <c r="FF25" s="161"/>
      <c r="FG25" s="161"/>
      <c r="FH25" s="161"/>
      <c r="FI25" s="161"/>
      <c r="FJ25" s="161"/>
      <c r="FK25" s="161"/>
      <c r="FL25" s="161"/>
      <c r="FM25" s="161"/>
      <c r="FN25" s="161"/>
      <c r="FO25" s="161"/>
      <c r="FP25" s="161"/>
      <c r="FQ25" s="161"/>
      <c r="FR25" s="161"/>
      <c r="FS25" s="161"/>
      <c r="FT25" s="161"/>
      <c r="FU25" s="161"/>
      <c r="FV25" s="161"/>
      <c r="FW25" s="161"/>
      <c r="FX25" s="161"/>
      <c r="FY25" s="161"/>
      <c r="FZ25" s="161"/>
      <c r="GA25" s="161"/>
      <c r="GB25" s="161"/>
      <c r="GC25" s="161"/>
      <c r="GD25" s="161"/>
      <c r="GE25" s="161"/>
      <c r="GF25" s="161"/>
      <c r="GG25" s="161"/>
      <c r="GH25" s="161"/>
      <c r="GI25" s="161"/>
      <c r="GJ25" s="161"/>
      <c r="GK25" s="161"/>
      <c r="GL25" s="161"/>
      <c r="GM25" s="161"/>
      <c r="GN25" s="161"/>
      <c r="GO25" s="161"/>
      <c r="GP25" s="161"/>
      <c r="GQ25" s="161"/>
      <c r="GR25" s="161"/>
      <c r="GS25" s="161"/>
      <c r="GT25" s="161"/>
      <c r="GU25" s="161"/>
      <c r="GV25" s="161"/>
      <c r="GW25" s="161"/>
      <c r="GX25" s="161"/>
      <c r="GY25" s="161"/>
      <c r="GZ25" s="161"/>
      <c r="HA25" s="161"/>
      <c r="HB25" s="161"/>
      <c r="HC25" s="161"/>
      <c r="HD25" s="161"/>
      <c r="HE25" s="161"/>
      <c r="HF25" s="161"/>
      <c r="HG25" s="161"/>
      <c r="HH25" s="161"/>
      <c r="HI25" s="161"/>
      <c r="HJ25" s="161"/>
      <c r="HK25" s="161"/>
      <c r="HL25" s="161"/>
      <c r="HM25" s="161"/>
      <c r="HN25" s="161"/>
      <c r="HO25" s="161"/>
      <c r="HP25" s="161"/>
      <c r="HQ25" s="161"/>
      <c r="HR25" s="161"/>
      <c r="HS25" s="161"/>
      <c r="HT25" s="161"/>
      <c r="HU25" s="161"/>
      <c r="HV25" s="161"/>
      <c r="HW25" s="161"/>
      <c r="HX25" s="161"/>
      <c r="HY25" s="161"/>
      <c r="HZ25" s="161"/>
      <c r="IA25" s="161"/>
      <c r="IB25" s="161"/>
      <c r="IC25" s="161"/>
      <c r="ID25" s="161"/>
      <c r="IE25" s="161"/>
      <c r="IF25" s="161"/>
      <c r="IG25" s="161"/>
      <c r="IH25" s="161"/>
      <c r="II25" s="161"/>
      <c r="IJ25" s="161"/>
      <c r="IK25" s="161"/>
      <c r="IL25" s="161"/>
      <c r="IM25" s="161"/>
      <c r="IN25" s="161"/>
      <c r="IO25" s="161"/>
      <c r="IP25" s="161"/>
      <c r="IQ25" s="161"/>
      <c r="IR25" s="161"/>
      <c r="IS25" s="161"/>
      <c r="IT25" s="161"/>
      <c r="IU25" s="161"/>
      <c r="IV25" s="161"/>
    </row>
    <row r="26" spans="1:256" x14ac:dyDescent="0.25">
      <c r="A26" s="163" t="s">
        <v>240</v>
      </c>
      <c r="B26" s="158" t="s">
        <v>71</v>
      </c>
      <c r="C26" s="9">
        <v>343117</v>
      </c>
      <c r="D26" s="9">
        <v>343117</v>
      </c>
      <c r="E26" s="9">
        <v>343117</v>
      </c>
      <c r="F26" s="9">
        <v>343117</v>
      </c>
      <c r="G26" s="9">
        <v>343117</v>
      </c>
      <c r="H26" s="9">
        <v>343117</v>
      </c>
      <c r="I26" s="9">
        <v>343117</v>
      </c>
      <c r="J26" s="9">
        <v>343117</v>
      </c>
      <c r="K26" s="9">
        <v>343117</v>
      </c>
      <c r="L26" s="9">
        <v>343117</v>
      </c>
      <c r="M26" s="9">
        <v>343114</v>
      </c>
      <c r="N26" s="9">
        <v>343117</v>
      </c>
      <c r="O26" s="9">
        <f>SUM(C26:N26)</f>
        <v>4117401</v>
      </c>
      <c r="P26" s="154"/>
      <c r="Q26" s="154"/>
      <c r="R26" s="3"/>
    </row>
    <row r="27" spans="1:256" x14ac:dyDescent="0.25">
      <c r="A27" s="163" t="s">
        <v>241</v>
      </c>
      <c r="B27" s="158" t="s">
        <v>73</v>
      </c>
      <c r="C27" s="9"/>
      <c r="D27" s="9"/>
      <c r="E27" s="9"/>
      <c r="F27" s="9"/>
      <c r="G27" s="9"/>
      <c r="H27" s="9"/>
      <c r="I27" s="9"/>
      <c r="J27" s="9"/>
      <c r="K27" s="9">
        <v>140000</v>
      </c>
      <c r="L27" s="9"/>
      <c r="M27" s="9"/>
      <c r="N27" s="9"/>
      <c r="O27" s="9"/>
      <c r="P27" s="154"/>
      <c r="Q27" s="154"/>
      <c r="R27" s="3"/>
    </row>
    <row r="28" spans="1:256" s="162" customFormat="1" x14ac:dyDescent="0.25">
      <c r="A28" s="164" t="s">
        <v>74</v>
      </c>
      <c r="B28" s="160" t="s">
        <v>75</v>
      </c>
      <c r="C28" s="40">
        <f>SUM(C26:C27)</f>
        <v>343117</v>
      </c>
      <c r="D28" s="40">
        <f t="shared" ref="D28:N28" si="8">SUM(D26:D27)</f>
        <v>343117</v>
      </c>
      <c r="E28" s="40">
        <f t="shared" si="8"/>
        <v>343117</v>
      </c>
      <c r="F28" s="40">
        <f t="shared" si="8"/>
        <v>343117</v>
      </c>
      <c r="G28" s="40">
        <f t="shared" si="8"/>
        <v>343117</v>
      </c>
      <c r="H28" s="40">
        <f t="shared" si="8"/>
        <v>343117</v>
      </c>
      <c r="I28" s="40">
        <f t="shared" si="8"/>
        <v>343117</v>
      </c>
      <c r="J28" s="40">
        <f t="shared" si="8"/>
        <v>343117</v>
      </c>
      <c r="K28" s="40">
        <f t="shared" si="8"/>
        <v>483117</v>
      </c>
      <c r="L28" s="40">
        <f t="shared" si="8"/>
        <v>343117</v>
      </c>
      <c r="M28" s="40">
        <f t="shared" si="8"/>
        <v>343114</v>
      </c>
      <c r="N28" s="40">
        <f t="shared" si="8"/>
        <v>343117</v>
      </c>
      <c r="O28" s="40">
        <f>SUM(C28:N28)</f>
        <v>4257401</v>
      </c>
      <c r="P28" s="186"/>
      <c r="Q28" s="154"/>
      <c r="R28" s="3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</row>
    <row r="29" spans="1:256" x14ac:dyDescent="0.25">
      <c r="A29" s="29" t="s">
        <v>76</v>
      </c>
      <c r="B29" s="28" t="s">
        <v>77</v>
      </c>
      <c r="C29" s="11">
        <f>SUM(C16+C19+C25+C28)</f>
        <v>1582842</v>
      </c>
      <c r="D29" s="11">
        <f t="shared" ref="D29:O29" si="9">SUM(D16+D19+D25+D28)</f>
        <v>1582842</v>
      </c>
      <c r="E29" s="11">
        <f t="shared" si="9"/>
        <v>1927842</v>
      </c>
      <c r="F29" s="11">
        <f t="shared" si="9"/>
        <v>1582842</v>
      </c>
      <c r="G29" s="11">
        <f t="shared" si="9"/>
        <v>3907842</v>
      </c>
      <c r="H29" s="11">
        <f t="shared" si="9"/>
        <v>1582842</v>
      </c>
      <c r="I29" s="11">
        <f t="shared" si="9"/>
        <v>2127842</v>
      </c>
      <c r="J29" s="11">
        <f t="shared" si="9"/>
        <v>1582842</v>
      </c>
      <c r="K29" s="11">
        <f t="shared" si="9"/>
        <v>2287842</v>
      </c>
      <c r="L29" s="11">
        <f t="shared" si="9"/>
        <v>1582838</v>
      </c>
      <c r="M29" s="11">
        <f t="shared" si="9"/>
        <v>1582840</v>
      </c>
      <c r="N29" s="11">
        <f t="shared" si="9"/>
        <v>1582834</v>
      </c>
      <c r="O29" s="11">
        <f t="shared" si="9"/>
        <v>22914090</v>
      </c>
      <c r="P29" s="187"/>
      <c r="Q29" s="154"/>
      <c r="R29" s="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x14ac:dyDescent="0.25">
      <c r="A30" s="165" t="s">
        <v>78</v>
      </c>
      <c r="B30" s="158" t="s">
        <v>79</v>
      </c>
      <c r="C30" s="9"/>
      <c r="D30" s="9"/>
      <c r="E30" s="9">
        <v>50000</v>
      </c>
      <c r="F30" s="9"/>
      <c r="G30" s="9"/>
      <c r="H30" s="9">
        <v>150000</v>
      </c>
      <c r="I30" s="9">
        <v>100000</v>
      </c>
      <c r="J30" s="9"/>
      <c r="K30" s="9">
        <v>620000</v>
      </c>
      <c r="L30" s="9"/>
      <c r="M30" s="9"/>
      <c r="N30" s="9"/>
      <c r="O30" s="9">
        <f>SUM(C30:N30)</f>
        <v>920000</v>
      </c>
      <c r="P30" s="154"/>
      <c r="Q30" s="154"/>
      <c r="R30" s="3"/>
    </row>
    <row r="31" spans="1:256" x14ac:dyDescent="0.25">
      <c r="A31" s="36" t="s">
        <v>80</v>
      </c>
      <c r="B31" s="28" t="s">
        <v>81</v>
      </c>
      <c r="C31" s="11">
        <f>SUM(C30)</f>
        <v>0</v>
      </c>
      <c r="D31" s="11">
        <f t="shared" ref="D31:O31" si="10">SUM(D30)</f>
        <v>0</v>
      </c>
      <c r="E31" s="11">
        <f t="shared" si="10"/>
        <v>50000</v>
      </c>
      <c r="F31" s="11">
        <f t="shared" si="10"/>
        <v>0</v>
      </c>
      <c r="G31" s="11">
        <f t="shared" si="10"/>
        <v>0</v>
      </c>
      <c r="H31" s="11">
        <f t="shared" si="10"/>
        <v>150000</v>
      </c>
      <c r="I31" s="11">
        <f t="shared" si="10"/>
        <v>100000</v>
      </c>
      <c r="J31" s="11">
        <f t="shared" si="10"/>
        <v>0</v>
      </c>
      <c r="K31" s="11">
        <f t="shared" si="10"/>
        <v>620000</v>
      </c>
      <c r="L31" s="11">
        <f t="shared" si="10"/>
        <v>0</v>
      </c>
      <c r="M31" s="11">
        <f t="shared" si="10"/>
        <v>0</v>
      </c>
      <c r="N31" s="11">
        <f t="shared" si="10"/>
        <v>0</v>
      </c>
      <c r="O31" s="11">
        <f t="shared" si="10"/>
        <v>920000</v>
      </c>
      <c r="P31" s="186"/>
      <c r="Q31" s="154"/>
      <c r="R31" s="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  <row r="32" spans="1:256" x14ac:dyDescent="0.25">
      <c r="A32" s="165" t="s">
        <v>242</v>
      </c>
      <c r="B32" s="158" t="s">
        <v>83</v>
      </c>
      <c r="C32" s="9"/>
      <c r="D32" s="9"/>
      <c r="E32" s="9">
        <v>360000</v>
      </c>
      <c r="F32" s="9"/>
      <c r="G32" s="9"/>
      <c r="H32" s="9"/>
      <c r="I32" s="9"/>
      <c r="J32" s="9"/>
      <c r="K32" s="9"/>
      <c r="L32" s="9"/>
      <c r="M32" s="9"/>
      <c r="N32" s="9"/>
      <c r="O32" s="9">
        <f>SUM(C32:N32)</f>
        <v>360000</v>
      </c>
      <c r="P32" s="154"/>
      <c r="Q32" s="154"/>
      <c r="R32" s="3"/>
    </row>
    <row r="33" spans="1:256" x14ac:dyDescent="0.25">
      <c r="A33" s="166" t="s">
        <v>84</v>
      </c>
      <c r="B33" s="158" t="s">
        <v>85</v>
      </c>
      <c r="C33" s="9"/>
      <c r="D33" s="9"/>
      <c r="E33" s="9">
        <v>117201</v>
      </c>
      <c r="F33" s="9"/>
      <c r="G33" s="9"/>
      <c r="H33" s="9">
        <v>117202</v>
      </c>
      <c r="I33" s="9"/>
      <c r="J33" s="9"/>
      <c r="K33" s="9">
        <v>117202</v>
      </c>
      <c r="L33" s="9"/>
      <c r="M33" s="9"/>
      <c r="N33" s="9">
        <v>117200</v>
      </c>
      <c r="O33" s="9">
        <v>468805</v>
      </c>
      <c r="P33" s="154"/>
      <c r="Q33" s="154"/>
      <c r="R33" s="3"/>
    </row>
    <row r="34" spans="1:256" x14ac:dyDescent="0.25">
      <c r="A34" s="166" t="s">
        <v>86</v>
      </c>
      <c r="B34" s="158" t="s">
        <v>87</v>
      </c>
      <c r="C34" s="9"/>
      <c r="D34" s="9"/>
      <c r="E34" s="9">
        <v>340000</v>
      </c>
      <c r="F34" s="9"/>
      <c r="G34" s="9"/>
      <c r="H34" s="9">
        <v>340000</v>
      </c>
      <c r="I34" s="9"/>
      <c r="J34" s="9"/>
      <c r="K34" s="9">
        <v>340000</v>
      </c>
      <c r="L34" s="9"/>
      <c r="M34" s="9"/>
      <c r="N34" s="9">
        <v>340000</v>
      </c>
      <c r="O34" s="9">
        <v>1360000</v>
      </c>
      <c r="P34" s="154"/>
      <c r="Q34" s="154"/>
      <c r="R34" s="3"/>
    </row>
    <row r="35" spans="1:256" x14ac:dyDescent="0.25">
      <c r="A35" s="167" t="s">
        <v>88</v>
      </c>
      <c r="B35" s="158" t="s">
        <v>89</v>
      </c>
      <c r="C35" s="9"/>
      <c r="D35" s="9"/>
      <c r="E35" s="9"/>
      <c r="F35" s="9"/>
      <c r="G35" s="9">
        <v>13301531</v>
      </c>
      <c r="H35" s="9"/>
      <c r="I35" s="9"/>
      <c r="J35" s="9"/>
      <c r="K35" s="9"/>
      <c r="L35" s="9"/>
      <c r="M35" s="9"/>
      <c r="N35" s="9"/>
      <c r="O35" s="9">
        <f>SUM(C35:N35)</f>
        <v>13301531</v>
      </c>
      <c r="P35" s="154"/>
      <c r="Q35" s="154"/>
      <c r="R35" s="3"/>
    </row>
    <row r="36" spans="1:256" x14ac:dyDescent="0.25">
      <c r="A36" s="36" t="s">
        <v>90</v>
      </c>
      <c r="B36" s="28" t="s">
        <v>91</v>
      </c>
      <c r="C36" s="11">
        <f>SUM(C32:C35)</f>
        <v>0</v>
      </c>
      <c r="D36" s="11">
        <f t="shared" ref="D36:N36" si="11">SUM(D32:D35)</f>
        <v>0</v>
      </c>
      <c r="E36" s="11">
        <f t="shared" si="11"/>
        <v>817201</v>
      </c>
      <c r="F36" s="11">
        <f t="shared" si="11"/>
        <v>0</v>
      </c>
      <c r="G36" s="11">
        <f t="shared" si="11"/>
        <v>13301531</v>
      </c>
      <c r="H36" s="11">
        <f t="shared" si="11"/>
        <v>457202</v>
      </c>
      <c r="I36" s="11">
        <f t="shared" si="11"/>
        <v>0</v>
      </c>
      <c r="J36" s="11">
        <f t="shared" si="11"/>
        <v>0</v>
      </c>
      <c r="K36" s="11">
        <f t="shared" si="11"/>
        <v>457202</v>
      </c>
      <c r="L36" s="11">
        <f t="shared" si="11"/>
        <v>0</v>
      </c>
      <c r="M36" s="11">
        <f t="shared" si="11"/>
        <v>0</v>
      </c>
      <c r="N36" s="11">
        <f t="shared" si="11"/>
        <v>457200</v>
      </c>
      <c r="O36" s="11">
        <f>SUM(C36:N36)</f>
        <v>15490336</v>
      </c>
      <c r="P36" s="187"/>
      <c r="Q36" s="154"/>
      <c r="R36" s="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x14ac:dyDescent="0.25">
      <c r="A37" s="168" t="s">
        <v>92</v>
      </c>
      <c r="B37" s="169"/>
      <c r="C37" s="170">
        <f>SUM(C12++C13+C29+C31+C36)</f>
        <v>2253583</v>
      </c>
      <c r="D37" s="170">
        <f t="shared" ref="D37:N37" si="12">SUM(D12++D13+D29+D31+D36)</f>
        <v>2253583</v>
      </c>
      <c r="E37" s="170">
        <f t="shared" si="12"/>
        <v>3522034</v>
      </c>
      <c r="F37" s="170">
        <f t="shared" si="12"/>
        <v>2253583</v>
      </c>
      <c r="G37" s="170">
        <f t="shared" si="12"/>
        <v>17880114</v>
      </c>
      <c r="H37" s="170">
        <f t="shared" si="12"/>
        <v>2917035</v>
      </c>
      <c r="I37" s="170">
        <f t="shared" si="12"/>
        <v>2898587</v>
      </c>
      <c r="J37" s="170">
        <f t="shared" si="12"/>
        <v>2253583</v>
      </c>
      <c r="K37" s="170">
        <f t="shared" si="12"/>
        <v>4127035</v>
      </c>
      <c r="L37" s="170">
        <f t="shared" si="12"/>
        <v>2253582</v>
      </c>
      <c r="M37" s="170">
        <f t="shared" si="12"/>
        <v>2309831</v>
      </c>
      <c r="N37" s="170">
        <f t="shared" si="12"/>
        <v>2830775</v>
      </c>
      <c r="O37" s="170">
        <f>SUM(C37:N37)</f>
        <v>47753325</v>
      </c>
      <c r="P37" s="183"/>
      <c r="Q37" s="154"/>
      <c r="R37" s="3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  <c r="IS37" s="171"/>
      <c r="IT37" s="171"/>
      <c r="IU37" s="171"/>
      <c r="IV37" s="171"/>
    </row>
    <row r="38" spans="1:256" x14ac:dyDescent="0.25">
      <c r="A38" s="182" t="s">
        <v>122</v>
      </c>
      <c r="B38" s="189" t="s">
        <v>123</v>
      </c>
      <c r="C38" s="178"/>
      <c r="D38" s="178"/>
      <c r="E38" s="178"/>
      <c r="F38" s="178"/>
      <c r="G38" s="178"/>
      <c r="H38" s="178"/>
      <c r="I38" s="178"/>
      <c r="J38" s="178">
        <v>1563250</v>
      </c>
      <c r="K38" s="178"/>
      <c r="L38" s="178"/>
      <c r="M38" s="178"/>
      <c r="N38" s="178"/>
      <c r="O38" s="178">
        <f>SUM(C38:N38)</f>
        <v>1563250</v>
      </c>
      <c r="P38" s="154"/>
      <c r="Q38" s="154"/>
      <c r="R38" s="3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</row>
    <row r="39" spans="1:256" x14ac:dyDescent="0.25">
      <c r="A39" s="172" t="s">
        <v>93</v>
      </c>
      <c r="B39" s="158" t="s">
        <v>94</v>
      </c>
      <c r="C39" s="9"/>
      <c r="D39" s="9"/>
      <c r="E39" s="9">
        <v>2800000</v>
      </c>
      <c r="F39" s="9"/>
      <c r="G39" s="9">
        <v>3650000</v>
      </c>
      <c r="H39" s="9">
        <v>1093500</v>
      </c>
      <c r="I39" s="9"/>
      <c r="J39" s="9"/>
      <c r="K39" s="9"/>
      <c r="L39" s="9"/>
      <c r="M39" s="9"/>
      <c r="N39" s="9"/>
      <c r="O39" s="9">
        <v>7543500</v>
      </c>
      <c r="P39" s="154"/>
      <c r="Q39" s="154"/>
      <c r="R39" s="3"/>
    </row>
    <row r="40" spans="1:256" x14ac:dyDescent="0.25">
      <c r="A40" s="172" t="s">
        <v>191</v>
      </c>
      <c r="B40" s="158" t="s">
        <v>96</v>
      </c>
      <c r="C40" s="9"/>
      <c r="D40" s="9"/>
      <c r="E40" s="9"/>
      <c r="F40" s="9">
        <v>8465197</v>
      </c>
      <c r="G40" s="9">
        <v>560000</v>
      </c>
      <c r="H40" s="9"/>
      <c r="I40" s="9"/>
      <c r="J40" s="9"/>
      <c r="K40" s="9"/>
      <c r="L40" s="9"/>
      <c r="M40" s="9"/>
      <c r="N40" s="9"/>
      <c r="O40" s="9">
        <v>9025197</v>
      </c>
      <c r="P40" s="154"/>
      <c r="Q40" s="154"/>
      <c r="R40" s="3"/>
    </row>
    <row r="41" spans="1:256" x14ac:dyDescent="0.25">
      <c r="A41" s="173" t="s">
        <v>97</v>
      </c>
      <c r="B41" s="158" t="s">
        <v>98</v>
      </c>
      <c r="C41" s="9"/>
      <c r="D41" s="9"/>
      <c r="E41" s="9"/>
      <c r="F41" s="9">
        <v>3041858</v>
      </c>
      <c r="G41" s="9">
        <v>1136700</v>
      </c>
      <c r="H41" s="9">
        <v>295245</v>
      </c>
      <c r="I41" s="9"/>
      <c r="J41" s="9">
        <v>422077</v>
      </c>
      <c r="K41" s="9"/>
      <c r="L41" s="9"/>
      <c r="M41" s="9"/>
      <c r="N41" s="9"/>
      <c r="O41" s="9">
        <v>4473803</v>
      </c>
      <c r="P41" s="154"/>
      <c r="Q41" s="154"/>
      <c r="R41" s="3"/>
    </row>
    <row r="42" spans="1:256" x14ac:dyDescent="0.25">
      <c r="A42" s="43" t="s">
        <v>99</v>
      </c>
      <c r="B42" s="28" t="s">
        <v>100</v>
      </c>
      <c r="C42" s="11">
        <f>SUM(C38:C41)</f>
        <v>0</v>
      </c>
      <c r="D42" s="11">
        <f t="shared" ref="D42:N42" si="13">SUM(D38:D41)</f>
        <v>0</v>
      </c>
      <c r="E42" s="11">
        <f t="shared" si="13"/>
        <v>2800000</v>
      </c>
      <c r="F42" s="11">
        <f t="shared" si="13"/>
        <v>11507055</v>
      </c>
      <c r="G42" s="11">
        <f t="shared" si="13"/>
        <v>5346700</v>
      </c>
      <c r="H42" s="11">
        <f t="shared" si="13"/>
        <v>1388745</v>
      </c>
      <c r="I42" s="11">
        <f t="shared" si="13"/>
        <v>0</v>
      </c>
      <c r="J42" s="11">
        <f t="shared" si="13"/>
        <v>1985327</v>
      </c>
      <c r="K42" s="11">
        <f t="shared" si="13"/>
        <v>0</v>
      </c>
      <c r="L42" s="11">
        <f t="shared" si="13"/>
        <v>0</v>
      </c>
      <c r="M42" s="11">
        <f t="shared" si="13"/>
        <v>0</v>
      </c>
      <c r="N42" s="11">
        <f t="shared" si="13"/>
        <v>0</v>
      </c>
      <c r="O42" s="11">
        <f>SUM(C42:N42)</f>
        <v>23027827</v>
      </c>
      <c r="P42" s="187"/>
      <c r="Q42" s="154"/>
      <c r="R42" s="3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x14ac:dyDescent="0.25">
      <c r="A43" s="165" t="s">
        <v>101</v>
      </c>
      <c r="B43" s="158" t="s">
        <v>102</v>
      </c>
      <c r="C43" s="9"/>
      <c r="D43" s="9"/>
      <c r="E43" s="9">
        <v>2000000</v>
      </c>
      <c r="F43" s="9">
        <v>10965432</v>
      </c>
      <c r="G43" s="9"/>
      <c r="H43" s="9">
        <v>2559325</v>
      </c>
      <c r="I43" s="9"/>
      <c r="J43" s="9">
        <v>20756163</v>
      </c>
      <c r="K43" s="9"/>
      <c r="L43" s="9"/>
      <c r="M43" s="9"/>
      <c r="N43" s="9"/>
      <c r="O43" s="9">
        <f>SUM(C43:N43)</f>
        <v>36280920</v>
      </c>
      <c r="P43" s="154"/>
      <c r="Q43" s="154"/>
      <c r="R43" s="3"/>
    </row>
    <row r="44" spans="1:256" x14ac:dyDescent="0.25">
      <c r="A44" s="165" t="s">
        <v>103</v>
      </c>
      <c r="B44" s="158" t="s">
        <v>104</v>
      </c>
      <c r="C44" s="9">
        <f>SUM(C41)</f>
        <v>0</v>
      </c>
      <c r="D44" s="9"/>
      <c r="E44" s="9">
        <v>54000</v>
      </c>
      <c r="F44" s="9">
        <v>2955147</v>
      </c>
      <c r="G44" s="9"/>
      <c r="H44" s="9">
        <v>691017</v>
      </c>
      <c r="I44" s="9"/>
      <c r="J44" s="9">
        <v>6090165</v>
      </c>
      <c r="K44" s="9"/>
      <c r="L44" s="9"/>
      <c r="M44" s="9"/>
      <c r="N44" s="9"/>
      <c r="O44" s="9">
        <f>SUM(C44:N44)</f>
        <v>9790329</v>
      </c>
      <c r="P44" s="154"/>
      <c r="Q44" s="154"/>
      <c r="R44" s="3"/>
    </row>
    <row r="45" spans="1:256" x14ac:dyDescent="0.25">
      <c r="A45" s="36" t="s">
        <v>105</v>
      </c>
      <c r="B45" s="28" t="s">
        <v>106</v>
      </c>
      <c r="C45" s="11">
        <f>SUM(C43:C44)</f>
        <v>0</v>
      </c>
      <c r="D45" s="11">
        <f t="shared" ref="D45:O45" si="14">SUM(D43:D44)</f>
        <v>0</v>
      </c>
      <c r="E45" s="11">
        <f t="shared" si="14"/>
        <v>2054000</v>
      </c>
      <c r="F45" s="11">
        <f t="shared" si="14"/>
        <v>13920579</v>
      </c>
      <c r="G45" s="11">
        <f t="shared" si="14"/>
        <v>0</v>
      </c>
      <c r="H45" s="11">
        <f t="shared" si="14"/>
        <v>3250342</v>
      </c>
      <c r="I45" s="11">
        <f t="shared" si="14"/>
        <v>0</v>
      </c>
      <c r="J45" s="11">
        <f t="shared" si="14"/>
        <v>26846328</v>
      </c>
      <c r="K45" s="11">
        <f t="shared" si="14"/>
        <v>0</v>
      </c>
      <c r="L45" s="11">
        <f t="shared" si="14"/>
        <v>0</v>
      </c>
      <c r="M45" s="11">
        <f t="shared" si="14"/>
        <v>0</v>
      </c>
      <c r="N45" s="11">
        <f t="shared" si="14"/>
        <v>0</v>
      </c>
      <c r="O45" s="11">
        <f t="shared" si="14"/>
        <v>46071249</v>
      </c>
      <c r="P45" s="187"/>
      <c r="Q45" s="154"/>
      <c r="R45" s="3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</row>
    <row r="46" spans="1:256" x14ac:dyDescent="0.25">
      <c r="A46" s="165" t="s">
        <v>253</v>
      </c>
      <c r="B46" s="158" t="s">
        <v>125</v>
      </c>
      <c r="C46" s="9"/>
      <c r="D46" s="9"/>
      <c r="E46" s="9"/>
      <c r="F46" s="9"/>
      <c r="G46" s="9"/>
      <c r="H46" s="9">
        <v>150000</v>
      </c>
      <c r="I46" s="9"/>
      <c r="J46" s="9"/>
      <c r="K46" s="9"/>
      <c r="L46" s="9"/>
      <c r="M46" s="9"/>
      <c r="N46" s="9"/>
      <c r="O46" s="9">
        <f>SUM(C46:N46)</f>
        <v>150000</v>
      </c>
      <c r="P46" s="154"/>
      <c r="Q46" s="154"/>
      <c r="R46" s="3"/>
    </row>
    <row r="47" spans="1:256" x14ac:dyDescent="0.25">
      <c r="A47" s="165" t="s">
        <v>254</v>
      </c>
      <c r="B47" s="158" t="s">
        <v>108</v>
      </c>
      <c r="C47" s="9"/>
      <c r="D47" s="9"/>
      <c r="E47" s="9"/>
      <c r="F47" s="9"/>
      <c r="G47" s="9"/>
      <c r="H47" s="9">
        <v>450000</v>
      </c>
      <c r="I47" s="9"/>
      <c r="J47" s="9"/>
      <c r="K47" s="9"/>
      <c r="L47" s="9"/>
      <c r="M47" s="9"/>
      <c r="N47" s="9"/>
      <c r="O47" s="9">
        <v>450000</v>
      </c>
      <c r="P47" s="154"/>
      <c r="Q47" s="154"/>
      <c r="R47" s="3"/>
    </row>
    <row r="48" spans="1:256" s="32" customFormat="1" x14ac:dyDescent="0.25">
      <c r="A48" s="36" t="s">
        <v>255</v>
      </c>
      <c r="B48" s="28" t="s">
        <v>256</v>
      </c>
      <c r="C48" s="11">
        <f>SUM(C46:C47)</f>
        <v>0</v>
      </c>
      <c r="D48" s="11">
        <f t="shared" ref="D48:N48" si="15">SUM(D46:D47)</f>
        <v>0</v>
      </c>
      <c r="E48" s="11">
        <f t="shared" si="15"/>
        <v>0</v>
      </c>
      <c r="F48" s="11">
        <f t="shared" si="15"/>
        <v>0</v>
      </c>
      <c r="G48" s="11">
        <f t="shared" si="15"/>
        <v>0</v>
      </c>
      <c r="H48" s="11">
        <f t="shared" si="15"/>
        <v>600000</v>
      </c>
      <c r="I48" s="11">
        <f t="shared" si="15"/>
        <v>0</v>
      </c>
      <c r="J48" s="11">
        <f t="shared" si="15"/>
        <v>0</v>
      </c>
      <c r="K48" s="11">
        <f t="shared" si="15"/>
        <v>0</v>
      </c>
      <c r="L48" s="11">
        <f t="shared" si="15"/>
        <v>0</v>
      </c>
      <c r="M48" s="11">
        <f t="shared" si="15"/>
        <v>0</v>
      </c>
      <c r="N48" s="11">
        <f t="shared" si="15"/>
        <v>0</v>
      </c>
      <c r="O48" s="11">
        <f>SUM(C48:N48)</f>
        <v>600000</v>
      </c>
      <c r="P48" s="187"/>
      <c r="Q48" s="154"/>
      <c r="R48" s="3"/>
    </row>
    <row r="49" spans="1:256" x14ac:dyDescent="0.25">
      <c r="A49" s="168" t="s">
        <v>111</v>
      </c>
      <c r="B49" s="169"/>
      <c r="C49" s="170">
        <f>SUM(C48,C45,C42)</f>
        <v>0</v>
      </c>
      <c r="D49" s="170">
        <f t="shared" ref="D49:N49" si="16">SUM(D48,D45,D42)</f>
        <v>0</v>
      </c>
      <c r="E49" s="170">
        <f t="shared" si="16"/>
        <v>4854000</v>
      </c>
      <c r="F49" s="170">
        <f t="shared" si="16"/>
        <v>25427634</v>
      </c>
      <c r="G49" s="170">
        <f t="shared" si="16"/>
        <v>5346700</v>
      </c>
      <c r="H49" s="170">
        <f t="shared" si="16"/>
        <v>5239087</v>
      </c>
      <c r="I49" s="170">
        <f t="shared" si="16"/>
        <v>0</v>
      </c>
      <c r="J49" s="170">
        <f t="shared" si="16"/>
        <v>28831655</v>
      </c>
      <c r="K49" s="170">
        <f t="shared" si="16"/>
        <v>0</v>
      </c>
      <c r="L49" s="170">
        <f t="shared" si="16"/>
        <v>0</v>
      </c>
      <c r="M49" s="170">
        <f t="shared" si="16"/>
        <v>0</v>
      </c>
      <c r="N49" s="170">
        <f t="shared" si="16"/>
        <v>0</v>
      </c>
      <c r="O49" s="170">
        <f>SUM(C49:N49)</f>
        <v>69699076</v>
      </c>
      <c r="P49" s="183"/>
      <c r="Q49" s="154"/>
      <c r="R49" s="3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  <c r="CO49" s="171"/>
      <c r="CP49" s="171"/>
      <c r="CQ49" s="171"/>
      <c r="CR49" s="171"/>
      <c r="CS49" s="171"/>
      <c r="CT49" s="171"/>
      <c r="CU49" s="171"/>
      <c r="CV49" s="171"/>
      <c r="CW49" s="171"/>
      <c r="CX49" s="171"/>
      <c r="CY49" s="171"/>
      <c r="CZ49" s="171"/>
      <c r="DA49" s="171"/>
      <c r="DB49" s="171"/>
      <c r="DC49" s="171"/>
      <c r="DD49" s="171"/>
      <c r="DE49" s="171"/>
      <c r="DF49" s="171"/>
      <c r="DG49" s="171"/>
      <c r="DH49" s="171"/>
      <c r="DI49" s="171"/>
      <c r="DJ49" s="171"/>
      <c r="DK49" s="171"/>
      <c r="DL49" s="171"/>
      <c r="DM49" s="171"/>
      <c r="DN49" s="171"/>
      <c r="DO49" s="171"/>
      <c r="DP49" s="171"/>
      <c r="DQ49" s="171"/>
      <c r="DR49" s="171"/>
      <c r="DS49" s="171"/>
      <c r="DT49" s="171"/>
      <c r="DU49" s="171"/>
      <c r="DV49" s="171"/>
      <c r="DW49" s="171"/>
      <c r="DX49" s="171"/>
      <c r="DY49" s="171"/>
      <c r="DZ49" s="171"/>
      <c r="EA49" s="171"/>
      <c r="EB49" s="171"/>
      <c r="EC49" s="171"/>
      <c r="ED49" s="171"/>
      <c r="EE49" s="171"/>
      <c r="EF49" s="171"/>
      <c r="EG49" s="171"/>
      <c r="EH49" s="171"/>
      <c r="EI49" s="171"/>
      <c r="EJ49" s="171"/>
      <c r="EK49" s="171"/>
      <c r="EL49" s="171"/>
      <c r="EM49" s="171"/>
      <c r="EN49" s="171"/>
      <c r="EO49" s="171"/>
      <c r="EP49" s="171"/>
      <c r="EQ49" s="171"/>
      <c r="ER49" s="171"/>
      <c r="ES49" s="171"/>
      <c r="ET49" s="171"/>
      <c r="EU49" s="171"/>
      <c r="EV49" s="171"/>
      <c r="EW49" s="171"/>
      <c r="EX49" s="171"/>
      <c r="EY49" s="171"/>
      <c r="EZ49" s="171"/>
      <c r="FA49" s="171"/>
      <c r="FB49" s="171"/>
      <c r="FC49" s="171"/>
      <c r="FD49" s="171"/>
      <c r="FE49" s="171"/>
      <c r="FF49" s="171"/>
      <c r="FG49" s="171"/>
      <c r="FH49" s="171"/>
      <c r="FI49" s="171"/>
      <c r="FJ49" s="171"/>
      <c r="FK49" s="171"/>
      <c r="FL49" s="171"/>
      <c r="FM49" s="171"/>
      <c r="FN49" s="171"/>
      <c r="FO49" s="171"/>
      <c r="FP49" s="171"/>
      <c r="FQ49" s="171"/>
      <c r="FR49" s="171"/>
      <c r="FS49" s="171"/>
      <c r="FT49" s="171"/>
      <c r="FU49" s="171"/>
      <c r="FV49" s="171"/>
      <c r="FW49" s="171"/>
      <c r="FX49" s="171"/>
      <c r="FY49" s="171"/>
      <c r="FZ49" s="171"/>
      <c r="GA49" s="171"/>
      <c r="GB49" s="171"/>
      <c r="GC49" s="171"/>
      <c r="GD49" s="171"/>
      <c r="GE49" s="171"/>
      <c r="GF49" s="171"/>
      <c r="GG49" s="171"/>
      <c r="GH49" s="171"/>
      <c r="GI49" s="171"/>
      <c r="GJ49" s="171"/>
      <c r="GK49" s="171"/>
      <c r="GL49" s="171"/>
      <c r="GM49" s="171"/>
      <c r="GN49" s="171"/>
      <c r="GO49" s="171"/>
      <c r="GP49" s="171"/>
      <c r="GQ49" s="171"/>
      <c r="GR49" s="171"/>
      <c r="GS49" s="171"/>
      <c r="GT49" s="171"/>
      <c r="GU49" s="171"/>
      <c r="GV49" s="171"/>
      <c r="GW49" s="171"/>
      <c r="GX49" s="171"/>
      <c r="GY49" s="171"/>
      <c r="GZ49" s="171"/>
      <c r="HA49" s="171"/>
      <c r="HB49" s="171"/>
      <c r="HC49" s="171"/>
      <c r="HD49" s="171"/>
      <c r="HE49" s="171"/>
      <c r="HF49" s="171"/>
      <c r="HG49" s="171"/>
      <c r="HH49" s="171"/>
      <c r="HI49" s="171"/>
      <c r="HJ49" s="171"/>
      <c r="HK49" s="171"/>
      <c r="HL49" s="171"/>
      <c r="HM49" s="171"/>
      <c r="HN49" s="171"/>
      <c r="HO49" s="171"/>
      <c r="HP49" s="171"/>
      <c r="HQ49" s="171"/>
      <c r="HR49" s="171"/>
      <c r="HS49" s="171"/>
      <c r="HT49" s="171"/>
      <c r="HU49" s="171"/>
      <c r="HV49" s="171"/>
      <c r="HW49" s="171"/>
      <c r="HX49" s="171"/>
      <c r="HY49" s="171"/>
      <c r="HZ49" s="171"/>
      <c r="IA49" s="171"/>
      <c r="IB49" s="171"/>
      <c r="IC49" s="171"/>
      <c r="ID49" s="171"/>
      <c r="IE49" s="171"/>
      <c r="IF49" s="171"/>
      <c r="IG49" s="171"/>
      <c r="IH49" s="171"/>
      <c r="II49" s="171"/>
      <c r="IJ49" s="171"/>
      <c r="IK49" s="171"/>
      <c r="IL49" s="171"/>
      <c r="IM49" s="171"/>
      <c r="IN49" s="171"/>
      <c r="IO49" s="171"/>
      <c r="IP49" s="171"/>
      <c r="IQ49" s="171"/>
      <c r="IR49" s="171"/>
      <c r="IS49" s="171"/>
      <c r="IT49" s="171"/>
      <c r="IU49" s="171"/>
      <c r="IV49" s="171"/>
    </row>
    <row r="50" spans="1:256" x14ac:dyDescent="0.25">
      <c r="A50" s="174" t="s">
        <v>112</v>
      </c>
      <c r="B50" s="44" t="s">
        <v>113</v>
      </c>
      <c r="C50" s="104">
        <f>SUM(C37+C49)</f>
        <v>2253583</v>
      </c>
      <c r="D50" s="104">
        <f t="shared" ref="D50:N50" si="17">SUM(D37+D49)</f>
        <v>2253583</v>
      </c>
      <c r="E50" s="104">
        <f t="shared" si="17"/>
        <v>8376034</v>
      </c>
      <c r="F50" s="104">
        <f t="shared" si="17"/>
        <v>27681217</v>
      </c>
      <c r="G50" s="104">
        <f t="shared" si="17"/>
        <v>23226814</v>
      </c>
      <c r="H50" s="104">
        <f t="shared" si="17"/>
        <v>8156122</v>
      </c>
      <c r="I50" s="104">
        <f t="shared" si="17"/>
        <v>2898587</v>
      </c>
      <c r="J50" s="104">
        <f t="shared" si="17"/>
        <v>31085238</v>
      </c>
      <c r="K50" s="104">
        <f t="shared" si="17"/>
        <v>4127035</v>
      </c>
      <c r="L50" s="104">
        <f t="shared" si="17"/>
        <v>2253582</v>
      </c>
      <c r="M50" s="104">
        <f t="shared" si="17"/>
        <v>2309831</v>
      </c>
      <c r="N50" s="104">
        <f t="shared" si="17"/>
        <v>2830775</v>
      </c>
      <c r="O50" s="104">
        <f>SUM(C50:N50)</f>
        <v>117452401</v>
      </c>
      <c r="P50" s="187"/>
      <c r="Q50" s="154"/>
      <c r="R50" s="3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5"/>
      <c r="EM50" s="175"/>
      <c r="EN50" s="175"/>
      <c r="EO50" s="175"/>
      <c r="EP50" s="175"/>
      <c r="EQ50" s="175"/>
      <c r="ER50" s="175"/>
      <c r="ES50" s="175"/>
      <c r="ET50" s="175"/>
      <c r="EU50" s="175"/>
      <c r="EV50" s="175"/>
      <c r="EW50" s="175"/>
      <c r="EX50" s="175"/>
      <c r="EY50" s="175"/>
      <c r="EZ50" s="175"/>
      <c r="FA50" s="175"/>
      <c r="FB50" s="175"/>
      <c r="FC50" s="175"/>
      <c r="FD50" s="175"/>
      <c r="FE50" s="175"/>
      <c r="FF50" s="175"/>
      <c r="FG50" s="175"/>
      <c r="FH50" s="175"/>
      <c r="FI50" s="175"/>
      <c r="FJ50" s="175"/>
      <c r="FK50" s="175"/>
      <c r="FL50" s="175"/>
      <c r="FM50" s="175"/>
      <c r="FN50" s="175"/>
      <c r="FO50" s="175"/>
      <c r="FP50" s="175"/>
      <c r="FQ50" s="175"/>
      <c r="FR50" s="175"/>
      <c r="FS50" s="175"/>
      <c r="FT50" s="175"/>
      <c r="FU50" s="175"/>
      <c r="FV50" s="175"/>
      <c r="FW50" s="175"/>
      <c r="FX50" s="175"/>
      <c r="FY50" s="175"/>
      <c r="FZ50" s="175"/>
      <c r="GA50" s="175"/>
      <c r="GB50" s="175"/>
      <c r="GC50" s="175"/>
      <c r="GD50" s="175"/>
      <c r="GE50" s="175"/>
      <c r="GF50" s="175"/>
      <c r="GG50" s="175"/>
      <c r="GH50" s="175"/>
      <c r="GI50" s="175"/>
      <c r="GJ50" s="175"/>
      <c r="GK50" s="175"/>
      <c r="GL50" s="175"/>
      <c r="GM50" s="175"/>
      <c r="GN50" s="175"/>
      <c r="GO50" s="175"/>
      <c r="GP50" s="175"/>
      <c r="GQ50" s="175"/>
      <c r="GR50" s="175"/>
      <c r="GS50" s="175"/>
      <c r="GT50" s="175"/>
      <c r="GU50" s="175"/>
      <c r="GV50" s="175"/>
      <c r="GW50" s="175"/>
      <c r="GX50" s="175"/>
      <c r="GY50" s="175"/>
      <c r="GZ50" s="175"/>
      <c r="HA50" s="175"/>
      <c r="HB50" s="175"/>
      <c r="HC50" s="175"/>
      <c r="HD50" s="175"/>
      <c r="HE50" s="175"/>
      <c r="HF50" s="175"/>
      <c r="HG50" s="175"/>
      <c r="HH50" s="175"/>
      <c r="HI50" s="175"/>
      <c r="HJ50" s="175"/>
      <c r="HK50" s="175"/>
      <c r="HL50" s="175"/>
      <c r="HM50" s="175"/>
      <c r="HN50" s="175"/>
      <c r="HO50" s="175"/>
      <c r="HP50" s="175"/>
      <c r="HQ50" s="175"/>
      <c r="HR50" s="175"/>
      <c r="HS50" s="175"/>
      <c r="HT50" s="175"/>
      <c r="HU50" s="175"/>
      <c r="HV50" s="175"/>
      <c r="HW50" s="175"/>
      <c r="HX50" s="175"/>
      <c r="HY50" s="175"/>
      <c r="HZ50" s="175"/>
      <c r="IA50" s="175"/>
      <c r="IB50" s="175"/>
      <c r="IC50" s="175"/>
      <c r="ID50" s="175"/>
      <c r="IE50" s="175"/>
      <c r="IF50" s="175"/>
      <c r="IG50" s="175"/>
      <c r="IH50" s="175"/>
      <c r="II50" s="175"/>
      <c r="IJ50" s="175"/>
      <c r="IK50" s="175"/>
      <c r="IL50" s="175"/>
      <c r="IM50" s="175"/>
      <c r="IN50" s="175"/>
      <c r="IO50" s="175"/>
      <c r="IP50" s="175"/>
      <c r="IQ50" s="175"/>
      <c r="IR50" s="175"/>
      <c r="IS50" s="175"/>
      <c r="IT50" s="175"/>
      <c r="IU50" s="175"/>
      <c r="IV50" s="175"/>
    </row>
    <row r="51" spans="1:256" x14ac:dyDescent="0.25">
      <c r="A51" s="176" t="s">
        <v>114</v>
      </c>
      <c r="B51" s="177" t="s">
        <v>115</v>
      </c>
      <c r="C51" s="178">
        <v>924994</v>
      </c>
      <c r="D51" s="178">
        <v>0</v>
      </c>
      <c r="E51" s="178">
        <v>0</v>
      </c>
      <c r="F51" s="178">
        <v>0</v>
      </c>
      <c r="G51" s="178">
        <v>0</v>
      </c>
      <c r="H51" s="178">
        <v>0</v>
      </c>
      <c r="I51" s="178">
        <v>0</v>
      </c>
      <c r="J51" s="178">
        <v>0</v>
      </c>
      <c r="K51" s="178">
        <v>0</v>
      </c>
      <c r="L51" s="178">
        <v>0</v>
      </c>
      <c r="M51" s="178">
        <v>0</v>
      </c>
      <c r="N51" s="178">
        <v>0</v>
      </c>
      <c r="O51" s="9">
        <v>924994</v>
      </c>
      <c r="P51" s="154"/>
      <c r="Q51" s="154"/>
      <c r="R51" s="3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  <c r="IT51" s="105"/>
      <c r="IU51" s="105"/>
      <c r="IV51" s="105"/>
    </row>
    <row r="52" spans="1:256" x14ac:dyDescent="0.25">
      <c r="A52" s="50" t="s">
        <v>118</v>
      </c>
      <c r="B52" s="51" t="s">
        <v>119</v>
      </c>
      <c r="C52" s="104">
        <f>SUM(C51)</f>
        <v>924994</v>
      </c>
      <c r="D52" s="104">
        <f>SUM(D51)</f>
        <v>0</v>
      </c>
      <c r="E52" s="104">
        <f t="shared" ref="E52:N52" si="18">SUM(E51)</f>
        <v>0</v>
      </c>
      <c r="F52" s="104">
        <f t="shared" si="18"/>
        <v>0</v>
      </c>
      <c r="G52" s="104">
        <f t="shared" si="18"/>
        <v>0</v>
      </c>
      <c r="H52" s="104">
        <f t="shared" si="18"/>
        <v>0</v>
      </c>
      <c r="I52" s="104">
        <f t="shared" si="18"/>
        <v>0</v>
      </c>
      <c r="J52" s="104">
        <f t="shared" si="18"/>
        <v>0</v>
      </c>
      <c r="K52" s="104">
        <f t="shared" si="18"/>
        <v>0</v>
      </c>
      <c r="L52" s="104">
        <f t="shared" si="18"/>
        <v>0</v>
      </c>
      <c r="M52" s="104">
        <f t="shared" si="18"/>
        <v>0</v>
      </c>
      <c r="N52" s="104">
        <f t="shared" si="18"/>
        <v>0</v>
      </c>
      <c r="O52" s="11">
        <f>SUM(O51)</f>
        <v>924994</v>
      </c>
      <c r="P52" s="187"/>
      <c r="Q52" s="154"/>
      <c r="R52" s="3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175"/>
      <c r="CN52" s="175"/>
      <c r="CO52" s="175"/>
      <c r="CP52" s="175"/>
      <c r="CQ52" s="175"/>
      <c r="CR52" s="175"/>
      <c r="CS52" s="175"/>
      <c r="CT52" s="175"/>
      <c r="CU52" s="175"/>
      <c r="CV52" s="175"/>
      <c r="CW52" s="175"/>
      <c r="CX52" s="175"/>
      <c r="CY52" s="175"/>
      <c r="CZ52" s="175"/>
      <c r="DA52" s="175"/>
      <c r="DB52" s="175"/>
      <c r="DC52" s="175"/>
      <c r="DD52" s="175"/>
      <c r="DE52" s="175"/>
      <c r="DF52" s="175"/>
      <c r="DG52" s="175"/>
      <c r="DH52" s="175"/>
      <c r="DI52" s="175"/>
      <c r="DJ52" s="175"/>
      <c r="DK52" s="175"/>
      <c r="DL52" s="175"/>
      <c r="DM52" s="175"/>
      <c r="DN52" s="175"/>
      <c r="DO52" s="175"/>
      <c r="DP52" s="175"/>
      <c r="DQ52" s="175"/>
      <c r="DR52" s="175"/>
      <c r="DS52" s="175"/>
      <c r="DT52" s="175"/>
      <c r="DU52" s="175"/>
      <c r="DV52" s="175"/>
      <c r="DW52" s="175"/>
      <c r="DX52" s="175"/>
      <c r="DY52" s="175"/>
      <c r="DZ52" s="175"/>
      <c r="EA52" s="175"/>
      <c r="EB52" s="175"/>
      <c r="EC52" s="175"/>
      <c r="ED52" s="175"/>
      <c r="EE52" s="175"/>
      <c r="EF52" s="175"/>
      <c r="EG52" s="175"/>
      <c r="EH52" s="175"/>
      <c r="EI52" s="175"/>
      <c r="EJ52" s="175"/>
      <c r="EK52" s="175"/>
      <c r="EL52" s="175"/>
      <c r="EM52" s="175"/>
      <c r="EN52" s="175"/>
      <c r="EO52" s="175"/>
      <c r="EP52" s="175"/>
      <c r="EQ52" s="175"/>
      <c r="ER52" s="175"/>
      <c r="ES52" s="175"/>
      <c r="ET52" s="175"/>
      <c r="EU52" s="175"/>
      <c r="EV52" s="175"/>
      <c r="EW52" s="175"/>
      <c r="EX52" s="175"/>
      <c r="EY52" s="175"/>
      <c r="EZ52" s="175"/>
      <c r="FA52" s="175"/>
      <c r="FB52" s="175"/>
      <c r="FC52" s="175"/>
      <c r="FD52" s="175"/>
      <c r="FE52" s="175"/>
      <c r="FF52" s="175"/>
      <c r="FG52" s="175"/>
      <c r="FH52" s="175"/>
      <c r="FI52" s="175"/>
      <c r="FJ52" s="175"/>
      <c r="FK52" s="175"/>
      <c r="FL52" s="175"/>
      <c r="FM52" s="175"/>
      <c r="FN52" s="175"/>
      <c r="FO52" s="175"/>
      <c r="FP52" s="175"/>
      <c r="FQ52" s="175"/>
      <c r="FR52" s="175"/>
      <c r="FS52" s="175"/>
      <c r="FT52" s="175"/>
      <c r="FU52" s="175"/>
      <c r="FV52" s="175"/>
      <c r="FW52" s="175"/>
      <c r="FX52" s="175"/>
      <c r="FY52" s="175"/>
      <c r="FZ52" s="175"/>
      <c r="GA52" s="175"/>
      <c r="GB52" s="175"/>
      <c r="GC52" s="175"/>
      <c r="GD52" s="175"/>
      <c r="GE52" s="175"/>
      <c r="GF52" s="175"/>
      <c r="GG52" s="175"/>
      <c r="GH52" s="175"/>
      <c r="GI52" s="175"/>
      <c r="GJ52" s="175"/>
      <c r="GK52" s="175"/>
      <c r="GL52" s="175"/>
      <c r="GM52" s="175"/>
      <c r="GN52" s="175"/>
      <c r="GO52" s="175"/>
      <c r="GP52" s="175"/>
      <c r="GQ52" s="175"/>
      <c r="GR52" s="175"/>
      <c r="GS52" s="175"/>
      <c r="GT52" s="175"/>
      <c r="GU52" s="175"/>
      <c r="GV52" s="175"/>
      <c r="GW52" s="175"/>
      <c r="GX52" s="175"/>
      <c r="GY52" s="175"/>
      <c r="GZ52" s="175"/>
      <c r="HA52" s="175"/>
      <c r="HB52" s="175"/>
      <c r="HC52" s="175"/>
      <c r="HD52" s="175"/>
      <c r="HE52" s="175"/>
      <c r="HF52" s="175"/>
      <c r="HG52" s="175"/>
      <c r="HH52" s="175"/>
      <c r="HI52" s="175"/>
      <c r="HJ52" s="175"/>
      <c r="HK52" s="175"/>
      <c r="HL52" s="175"/>
      <c r="HM52" s="175"/>
      <c r="HN52" s="175"/>
      <c r="HO52" s="175"/>
      <c r="HP52" s="175"/>
      <c r="HQ52" s="175"/>
      <c r="HR52" s="175"/>
      <c r="HS52" s="175"/>
      <c r="HT52" s="175"/>
      <c r="HU52" s="175"/>
      <c r="HV52" s="175"/>
      <c r="HW52" s="175"/>
      <c r="HX52" s="175"/>
      <c r="HY52" s="175"/>
      <c r="HZ52" s="175"/>
      <c r="IA52" s="175"/>
      <c r="IB52" s="175"/>
      <c r="IC52" s="175"/>
      <c r="ID52" s="175"/>
      <c r="IE52" s="175"/>
      <c r="IF52" s="175"/>
      <c r="IG52" s="175"/>
      <c r="IH52" s="175"/>
      <c r="II52" s="175"/>
      <c r="IJ52" s="175"/>
      <c r="IK52" s="175"/>
      <c r="IL52" s="175"/>
      <c r="IM52" s="175"/>
      <c r="IN52" s="175"/>
      <c r="IO52" s="175"/>
      <c r="IP52" s="175"/>
      <c r="IQ52" s="175"/>
      <c r="IR52" s="175"/>
      <c r="IS52" s="175"/>
      <c r="IT52" s="175"/>
      <c r="IU52" s="175"/>
      <c r="IV52" s="175"/>
    </row>
    <row r="53" spans="1:256" x14ac:dyDescent="0.25">
      <c r="A53" s="103" t="s">
        <v>16</v>
      </c>
      <c r="B53" s="103"/>
      <c r="C53" s="104">
        <f>SUM(C50+C52)</f>
        <v>3178577</v>
      </c>
      <c r="D53" s="104">
        <f t="shared" ref="D53:N53" si="19">SUM(D50+D52)</f>
        <v>2253583</v>
      </c>
      <c r="E53" s="104">
        <f t="shared" si="19"/>
        <v>8376034</v>
      </c>
      <c r="F53" s="104">
        <f t="shared" si="19"/>
        <v>27681217</v>
      </c>
      <c r="G53" s="104">
        <f t="shared" si="19"/>
        <v>23226814</v>
      </c>
      <c r="H53" s="104">
        <f t="shared" si="19"/>
        <v>8156122</v>
      </c>
      <c r="I53" s="104">
        <f t="shared" si="19"/>
        <v>2898587</v>
      </c>
      <c r="J53" s="104">
        <f t="shared" si="19"/>
        <v>31085238</v>
      </c>
      <c r="K53" s="104">
        <f t="shared" si="19"/>
        <v>4127035</v>
      </c>
      <c r="L53" s="104">
        <f t="shared" si="19"/>
        <v>2253582</v>
      </c>
      <c r="M53" s="104">
        <f t="shared" si="19"/>
        <v>2309831</v>
      </c>
      <c r="N53" s="104">
        <f t="shared" si="19"/>
        <v>2830775</v>
      </c>
      <c r="O53" s="11">
        <f>SUM(O50+O52)</f>
        <v>118377395</v>
      </c>
      <c r="P53" s="187"/>
      <c r="Q53" s="154"/>
      <c r="R53" s="3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5"/>
      <c r="EM53" s="175"/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175"/>
      <c r="FE53" s="175"/>
      <c r="FF53" s="175"/>
      <c r="FG53" s="175"/>
      <c r="FH53" s="175"/>
      <c r="FI53" s="175"/>
      <c r="FJ53" s="175"/>
      <c r="FK53" s="175"/>
      <c r="FL53" s="175"/>
      <c r="FM53" s="175"/>
      <c r="FN53" s="175"/>
      <c r="FO53" s="175"/>
      <c r="FP53" s="175"/>
      <c r="FQ53" s="175"/>
      <c r="FR53" s="175"/>
      <c r="FS53" s="175"/>
      <c r="FT53" s="175"/>
      <c r="FU53" s="175"/>
      <c r="FV53" s="175"/>
      <c r="FW53" s="175"/>
      <c r="FX53" s="175"/>
      <c r="FY53" s="175"/>
      <c r="FZ53" s="175"/>
      <c r="GA53" s="175"/>
      <c r="GB53" s="175"/>
      <c r="GC53" s="175"/>
      <c r="GD53" s="175"/>
      <c r="GE53" s="175"/>
      <c r="GF53" s="175"/>
      <c r="GG53" s="175"/>
      <c r="GH53" s="175"/>
      <c r="GI53" s="175"/>
      <c r="GJ53" s="175"/>
      <c r="GK53" s="175"/>
      <c r="GL53" s="175"/>
      <c r="GM53" s="175"/>
      <c r="GN53" s="175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B53" s="175"/>
      <c r="HC53" s="175"/>
      <c r="HD53" s="175"/>
      <c r="HE53" s="175"/>
      <c r="HF53" s="175"/>
      <c r="HG53" s="175"/>
      <c r="HH53" s="175"/>
      <c r="HI53" s="175"/>
      <c r="HJ53" s="175"/>
      <c r="HK53" s="175"/>
      <c r="HL53" s="175"/>
      <c r="HM53" s="175"/>
      <c r="HN53" s="175"/>
      <c r="HO53" s="175"/>
      <c r="HP53" s="175"/>
      <c r="HQ53" s="175"/>
      <c r="HR53" s="175"/>
      <c r="HS53" s="175"/>
      <c r="HT53" s="175"/>
      <c r="HU53" s="175"/>
      <c r="HV53" s="175"/>
      <c r="HW53" s="175"/>
      <c r="HX53" s="175"/>
      <c r="HY53" s="175"/>
      <c r="HZ53" s="175"/>
      <c r="IA53" s="175"/>
      <c r="IB53" s="175"/>
      <c r="IC53" s="175"/>
      <c r="ID53" s="175"/>
      <c r="IE53" s="175"/>
      <c r="IF53" s="175"/>
      <c r="IG53" s="175"/>
      <c r="IH53" s="175"/>
      <c r="II53" s="175"/>
      <c r="IJ53" s="175"/>
      <c r="IK53" s="175"/>
      <c r="IL53" s="175"/>
      <c r="IM53" s="175"/>
      <c r="IN53" s="175"/>
      <c r="IO53" s="175"/>
      <c r="IP53" s="175"/>
      <c r="IQ53" s="175"/>
      <c r="IR53" s="175"/>
      <c r="IS53" s="175"/>
      <c r="IT53" s="175"/>
      <c r="IU53" s="175"/>
      <c r="IV53" s="175"/>
    </row>
    <row r="54" spans="1:256" x14ac:dyDescent="0.25">
      <c r="A54" s="179"/>
      <c r="B54" s="179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1"/>
      <c r="P54" s="187"/>
      <c r="Q54" s="154"/>
      <c r="R54" s="3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/>
      <c r="CN54" s="175"/>
      <c r="CO54" s="175"/>
      <c r="CP54" s="175"/>
      <c r="CQ54" s="175"/>
      <c r="CR54" s="175"/>
      <c r="CS54" s="175"/>
      <c r="CT54" s="175"/>
      <c r="CU54" s="175"/>
      <c r="CV54" s="175"/>
      <c r="CW54" s="175"/>
      <c r="CX54" s="175"/>
      <c r="CY54" s="175"/>
      <c r="CZ54" s="175"/>
      <c r="DA54" s="175"/>
      <c r="DB54" s="175"/>
      <c r="DC54" s="175"/>
      <c r="DD54" s="175"/>
      <c r="DE54" s="175"/>
      <c r="DF54" s="175"/>
      <c r="DG54" s="175"/>
      <c r="DH54" s="175"/>
      <c r="DI54" s="175"/>
      <c r="DJ54" s="175"/>
      <c r="DK54" s="175"/>
      <c r="DL54" s="175"/>
      <c r="DM54" s="175"/>
      <c r="DN54" s="175"/>
      <c r="DO54" s="175"/>
      <c r="DP54" s="175"/>
      <c r="DQ54" s="175"/>
      <c r="DR54" s="175"/>
      <c r="DS54" s="175"/>
      <c r="DT54" s="175"/>
      <c r="DU54" s="175"/>
      <c r="DV54" s="175"/>
      <c r="DW54" s="175"/>
      <c r="DX54" s="175"/>
      <c r="DY54" s="175"/>
      <c r="DZ54" s="175"/>
      <c r="EA54" s="175"/>
      <c r="EB54" s="175"/>
      <c r="EC54" s="175"/>
      <c r="ED54" s="175"/>
      <c r="EE54" s="175"/>
      <c r="EF54" s="175"/>
      <c r="EG54" s="175"/>
      <c r="EH54" s="175"/>
      <c r="EI54" s="175"/>
      <c r="EJ54" s="175"/>
      <c r="EK54" s="175"/>
      <c r="EL54" s="175"/>
      <c r="EM54" s="175"/>
      <c r="EN54" s="175"/>
      <c r="EO54" s="175"/>
      <c r="EP54" s="175"/>
      <c r="EQ54" s="175"/>
      <c r="ER54" s="175"/>
      <c r="ES54" s="175"/>
      <c r="ET54" s="175"/>
      <c r="EU54" s="175"/>
      <c r="EV54" s="175"/>
      <c r="EW54" s="175"/>
      <c r="EX54" s="175"/>
      <c r="EY54" s="175"/>
      <c r="EZ54" s="175"/>
      <c r="FA54" s="175"/>
      <c r="FB54" s="175"/>
      <c r="FC54" s="175"/>
      <c r="FD54" s="175"/>
      <c r="FE54" s="175"/>
      <c r="FF54" s="175"/>
      <c r="FG54" s="175"/>
      <c r="FH54" s="175"/>
      <c r="FI54" s="175"/>
      <c r="FJ54" s="175"/>
      <c r="FK54" s="175"/>
      <c r="FL54" s="175"/>
      <c r="FM54" s="175"/>
      <c r="FN54" s="175"/>
      <c r="FO54" s="175"/>
      <c r="FP54" s="175"/>
      <c r="FQ54" s="175"/>
      <c r="FR54" s="175"/>
      <c r="FS54" s="175"/>
      <c r="FT54" s="175"/>
      <c r="FU54" s="175"/>
      <c r="FV54" s="175"/>
      <c r="FW54" s="175"/>
      <c r="FX54" s="175"/>
      <c r="FY54" s="175"/>
      <c r="FZ54" s="175"/>
      <c r="GA54" s="175"/>
      <c r="GB54" s="175"/>
      <c r="GC54" s="175"/>
      <c r="GD54" s="175"/>
      <c r="GE54" s="175"/>
      <c r="GF54" s="175"/>
      <c r="GG54" s="175"/>
      <c r="GH54" s="175"/>
      <c r="GI54" s="175"/>
      <c r="GJ54" s="175"/>
      <c r="GK54" s="175"/>
      <c r="GL54" s="175"/>
      <c r="GM54" s="175"/>
      <c r="GN54" s="175"/>
      <c r="GO54" s="175"/>
      <c r="GP54" s="175"/>
      <c r="GQ54" s="175"/>
      <c r="GR54" s="175"/>
      <c r="GS54" s="175"/>
      <c r="GT54" s="175"/>
      <c r="GU54" s="175"/>
      <c r="GV54" s="175"/>
      <c r="GW54" s="175"/>
      <c r="GX54" s="175"/>
      <c r="GY54" s="175"/>
      <c r="GZ54" s="175"/>
      <c r="HA54" s="175"/>
      <c r="HB54" s="175"/>
      <c r="HC54" s="175"/>
      <c r="HD54" s="175"/>
      <c r="HE54" s="175"/>
      <c r="HF54" s="175"/>
      <c r="HG54" s="175"/>
      <c r="HH54" s="175"/>
      <c r="HI54" s="175"/>
      <c r="HJ54" s="175"/>
      <c r="HK54" s="175"/>
      <c r="HL54" s="175"/>
      <c r="HM54" s="175"/>
      <c r="HN54" s="175"/>
      <c r="HO54" s="175"/>
      <c r="HP54" s="175"/>
      <c r="HQ54" s="175"/>
      <c r="HR54" s="175"/>
      <c r="HS54" s="175"/>
      <c r="HT54" s="175"/>
      <c r="HU54" s="175"/>
      <c r="HV54" s="175"/>
      <c r="HW54" s="175"/>
      <c r="HX54" s="175"/>
      <c r="HY54" s="175"/>
      <c r="HZ54" s="175"/>
      <c r="IA54" s="175"/>
      <c r="IB54" s="175"/>
      <c r="IC54" s="175"/>
      <c r="ID54" s="175"/>
      <c r="IE54" s="175"/>
      <c r="IF54" s="175"/>
      <c r="IG54" s="175"/>
      <c r="IH54" s="175"/>
      <c r="II54" s="175"/>
      <c r="IJ54" s="175"/>
      <c r="IK54" s="175"/>
      <c r="IL54" s="175"/>
      <c r="IM54" s="175"/>
      <c r="IN54" s="175"/>
      <c r="IO54" s="175"/>
      <c r="IP54" s="175"/>
      <c r="IQ54" s="175"/>
      <c r="IR54" s="175"/>
      <c r="IS54" s="175"/>
      <c r="IT54" s="175"/>
      <c r="IU54" s="175"/>
      <c r="IV54" s="175"/>
    </row>
    <row r="55" spans="1:256" x14ac:dyDescent="0.25">
      <c r="A55" s="179"/>
      <c r="B55" s="179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1"/>
      <c r="P55" s="187"/>
      <c r="Q55" s="154"/>
      <c r="R55" s="3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  <c r="CH55" s="175"/>
      <c r="CI55" s="175"/>
      <c r="CJ55" s="175"/>
      <c r="CK55" s="175"/>
      <c r="CL55" s="175"/>
      <c r="CM55" s="175"/>
      <c r="CN55" s="175"/>
      <c r="CO55" s="175"/>
      <c r="CP55" s="175"/>
      <c r="CQ55" s="175"/>
      <c r="CR55" s="175"/>
      <c r="CS55" s="175"/>
      <c r="CT55" s="175"/>
      <c r="CU55" s="175"/>
      <c r="CV55" s="175"/>
      <c r="CW55" s="175"/>
      <c r="CX55" s="175"/>
      <c r="CY55" s="175"/>
      <c r="CZ55" s="175"/>
      <c r="DA55" s="175"/>
      <c r="DB55" s="175"/>
      <c r="DC55" s="175"/>
      <c r="DD55" s="175"/>
      <c r="DE55" s="175"/>
      <c r="DF55" s="175"/>
      <c r="DG55" s="175"/>
      <c r="DH55" s="175"/>
      <c r="DI55" s="175"/>
      <c r="DJ55" s="175"/>
      <c r="DK55" s="175"/>
      <c r="DL55" s="175"/>
      <c r="DM55" s="175"/>
      <c r="DN55" s="175"/>
      <c r="DO55" s="175"/>
      <c r="DP55" s="175"/>
      <c r="DQ55" s="175"/>
      <c r="DR55" s="175"/>
      <c r="DS55" s="175"/>
      <c r="DT55" s="175"/>
      <c r="DU55" s="175"/>
      <c r="DV55" s="175"/>
      <c r="DW55" s="175"/>
      <c r="DX55" s="175"/>
      <c r="DY55" s="175"/>
      <c r="DZ55" s="175"/>
      <c r="EA55" s="175"/>
      <c r="EB55" s="175"/>
      <c r="EC55" s="175"/>
      <c r="ED55" s="175"/>
      <c r="EE55" s="175"/>
      <c r="EF55" s="175"/>
      <c r="EG55" s="175"/>
      <c r="EH55" s="175"/>
      <c r="EI55" s="175"/>
      <c r="EJ55" s="175"/>
      <c r="EK55" s="175"/>
      <c r="EL55" s="175"/>
      <c r="EM55" s="175"/>
      <c r="EN55" s="175"/>
      <c r="EO55" s="175"/>
      <c r="EP55" s="175"/>
      <c r="EQ55" s="175"/>
      <c r="ER55" s="175"/>
      <c r="ES55" s="175"/>
      <c r="ET55" s="175"/>
      <c r="EU55" s="175"/>
      <c r="EV55" s="175"/>
      <c r="EW55" s="175"/>
      <c r="EX55" s="175"/>
      <c r="EY55" s="175"/>
      <c r="EZ55" s="175"/>
      <c r="FA55" s="175"/>
      <c r="FB55" s="175"/>
      <c r="FC55" s="175"/>
      <c r="FD55" s="175"/>
      <c r="FE55" s="175"/>
      <c r="FF55" s="175"/>
      <c r="FG55" s="175"/>
      <c r="FH55" s="175"/>
      <c r="FI55" s="175"/>
      <c r="FJ55" s="175"/>
      <c r="FK55" s="175"/>
      <c r="FL55" s="175"/>
      <c r="FM55" s="175"/>
      <c r="FN55" s="175"/>
      <c r="FO55" s="175"/>
      <c r="FP55" s="175"/>
      <c r="FQ55" s="175"/>
      <c r="FR55" s="175"/>
      <c r="FS55" s="175"/>
      <c r="FT55" s="175"/>
      <c r="FU55" s="175"/>
      <c r="FV55" s="175"/>
      <c r="FW55" s="175"/>
      <c r="FX55" s="175"/>
      <c r="FY55" s="175"/>
      <c r="FZ55" s="175"/>
      <c r="GA55" s="175"/>
      <c r="GB55" s="175"/>
      <c r="GC55" s="175"/>
      <c r="GD55" s="175"/>
      <c r="GE55" s="175"/>
      <c r="GF55" s="175"/>
      <c r="GG55" s="175"/>
      <c r="GH55" s="175"/>
      <c r="GI55" s="175"/>
      <c r="GJ55" s="175"/>
      <c r="GK55" s="175"/>
      <c r="GL55" s="175"/>
      <c r="GM55" s="175"/>
      <c r="GN55" s="175"/>
      <c r="GO55" s="175"/>
      <c r="GP55" s="175"/>
      <c r="GQ55" s="175"/>
      <c r="GR55" s="175"/>
      <c r="GS55" s="175"/>
      <c r="GT55" s="175"/>
      <c r="GU55" s="175"/>
      <c r="GV55" s="175"/>
      <c r="GW55" s="175"/>
      <c r="GX55" s="175"/>
      <c r="GY55" s="175"/>
      <c r="GZ55" s="175"/>
      <c r="HA55" s="175"/>
      <c r="HB55" s="175"/>
      <c r="HC55" s="175"/>
      <c r="HD55" s="175"/>
      <c r="HE55" s="175"/>
      <c r="HF55" s="175"/>
      <c r="HG55" s="175"/>
      <c r="HH55" s="175"/>
      <c r="HI55" s="175"/>
      <c r="HJ55" s="175"/>
      <c r="HK55" s="175"/>
      <c r="HL55" s="175"/>
      <c r="HM55" s="175"/>
      <c r="HN55" s="175"/>
      <c r="HO55" s="175"/>
      <c r="HP55" s="175"/>
      <c r="HQ55" s="175"/>
      <c r="HR55" s="175"/>
      <c r="HS55" s="175"/>
      <c r="HT55" s="175"/>
      <c r="HU55" s="175"/>
      <c r="HV55" s="175"/>
      <c r="HW55" s="175"/>
      <c r="HX55" s="175"/>
      <c r="HY55" s="175"/>
      <c r="HZ55" s="175"/>
      <c r="IA55" s="175"/>
      <c r="IB55" s="175"/>
      <c r="IC55" s="175"/>
      <c r="ID55" s="175"/>
      <c r="IE55" s="175"/>
      <c r="IF55" s="175"/>
      <c r="IG55" s="175"/>
      <c r="IH55" s="175"/>
      <c r="II55" s="175"/>
      <c r="IJ55" s="175"/>
      <c r="IK55" s="175"/>
      <c r="IL55" s="175"/>
      <c r="IM55" s="175"/>
      <c r="IN55" s="175"/>
      <c r="IO55" s="175"/>
      <c r="IP55" s="175"/>
      <c r="IQ55" s="175"/>
      <c r="IR55" s="175"/>
      <c r="IS55" s="175"/>
      <c r="IT55" s="175"/>
      <c r="IU55" s="175"/>
      <c r="IV55" s="175"/>
    </row>
    <row r="56" spans="1:256" x14ac:dyDescent="0.25">
      <c r="A56" s="179"/>
      <c r="B56" s="179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1"/>
      <c r="P56" s="187"/>
      <c r="Q56" s="154"/>
      <c r="R56" s="3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</row>
    <row r="57" spans="1:256" x14ac:dyDescent="0.25">
      <c r="A57" s="179"/>
      <c r="B57" s="179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1"/>
      <c r="P57" s="187"/>
      <c r="Q57" s="154"/>
      <c r="R57" s="3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</row>
    <row r="58" spans="1:256" x14ac:dyDescent="0.25">
      <c r="A58" s="179"/>
      <c r="B58" s="179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1"/>
      <c r="P58" s="187"/>
      <c r="Q58" s="154"/>
      <c r="R58" s="3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75"/>
      <c r="CN58" s="175"/>
      <c r="CO58" s="175"/>
      <c r="CP58" s="175"/>
      <c r="CQ58" s="175"/>
      <c r="CR58" s="175"/>
      <c r="CS58" s="175"/>
      <c r="CT58" s="175"/>
      <c r="CU58" s="175"/>
      <c r="CV58" s="175"/>
      <c r="CW58" s="175"/>
      <c r="CX58" s="175"/>
      <c r="CY58" s="175"/>
      <c r="CZ58" s="175"/>
      <c r="DA58" s="175"/>
      <c r="DB58" s="175"/>
      <c r="DC58" s="175"/>
      <c r="DD58" s="175"/>
      <c r="DE58" s="175"/>
      <c r="DF58" s="175"/>
      <c r="DG58" s="175"/>
      <c r="DH58" s="175"/>
      <c r="DI58" s="175"/>
      <c r="DJ58" s="175"/>
      <c r="DK58" s="175"/>
      <c r="DL58" s="175"/>
      <c r="DM58" s="175"/>
      <c r="DN58" s="175"/>
      <c r="DO58" s="175"/>
      <c r="DP58" s="175"/>
      <c r="DQ58" s="175"/>
      <c r="DR58" s="175"/>
      <c r="DS58" s="175"/>
      <c r="DT58" s="175"/>
      <c r="DU58" s="175"/>
      <c r="DV58" s="175"/>
      <c r="DW58" s="175"/>
      <c r="DX58" s="175"/>
      <c r="DY58" s="175"/>
      <c r="DZ58" s="175"/>
      <c r="EA58" s="175"/>
      <c r="EB58" s="175"/>
      <c r="EC58" s="175"/>
      <c r="ED58" s="175"/>
      <c r="EE58" s="175"/>
      <c r="EF58" s="175"/>
      <c r="EG58" s="175"/>
      <c r="EH58" s="175"/>
      <c r="EI58" s="175"/>
      <c r="EJ58" s="175"/>
      <c r="EK58" s="175"/>
      <c r="EL58" s="175"/>
      <c r="EM58" s="175"/>
      <c r="EN58" s="175"/>
      <c r="EO58" s="175"/>
      <c r="EP58" s="175"/>
      <c r="EQ58" s="175"/>
      <c r="ER58" s="175"/>
      <c r="ES58" s="175"/>
      <c r="ET58" s="175"/>
      <c r="EU58" s="175"/>
      <c r="EV58" s="175"/>
      <c r="EW58" s="175"/>
      <c r="EX58" s="175"/>
      <c r="EY58" s="175"/>
      <c r="EZ58" s="175"/>
      <c r="FA58" s="175"/>
      <c r="FB58" s="175"/>
      <c r="FC58" s="175"/>
      <c r="FD58" s="175"/>
      <c r="FE58" s="175"/>
      <c r="FF58" s="175"/>
      <c r="FG58" s="175"/>
      <c r="FH58" s="175"/>
      <c r="FI58" s="175"/>
      <c r="FJ58" s="175"/>
      <c r="FK58" s="175"/>
      <c r="FL58" s="175"/>
      <c r="FM58" s="175"/>
      <c r="FN58" s="175"/>
      <c r="FO58" s="175"/>
      <c r="FP58" s="175"/>
      <c r="FQ58" s="175"/>
      <c r="FR58" s="175"/>
      <c r="FS58" s="175"/>
      <c r="FT58" s="175"/>
      <c r="FU58" s="175"/>
      <c r="FV58" s="175"/>
      <c r="FW58" s="175"/>
      <c r="FX58" s="175"/>
      <c r="FY58" s="175"/>
      <c r="FZ58" s="175"/>
      <c r="GA58" s="175"/>
      <c r="GB58" s="175"/>
      <c r="GC58" s="175"/>
      <c r="GD58" s="175"/>
      <c r="GE58" s="175"/>
      <c r="GF58" s="175"/>
      <c r="GG58" s="175"/>
      <c r="GH58" s="175"/>
      <c r="GI58" s="175"/>
      <c r="GJ58" s="175"/>
      <c r="GK58" s="175"/>
      <c r="GL58" s="175"/>
      <c r="GM58" s="175"/>
      <c r="GN58" s="175"/>
      <c r="GO58" s="175"/>
      <c r="GP58" s="175"/>
      <c r="GQ58" s="175"/>
      <c r="GR58" s="175"/>
      <c r="GS58" s="175"/>
      <c r="GT58" s="175"/>
      <c r="GU58" s="175"/>
      <c r="GV58" s="175"/>
      <c r="GW58" s="175"/>
      <c r="GX58" s="175"/>
      <c r="GY58" s="175"/>
      <c r="GZ58" s="175"/>
      <c r="HA58" s="175"/>
      <c r="HB58" s="175"/>
      <c r="HC58" s="175"/>
      <c r="HD58" s="175"/>
      <c r="HE58" s="175"/>
      <c r="HF58" s="175"/>
      <c r="HG58" s="175"/>
      <c r="HH58" s="175"/>
      <c r="HI58" s="175"/>
      <c r="HJ58" s="175"/>
      <c r="HK58" s="175"/>
      <c r="HL58" s="175"/>
      <c r="HM58" s="175"/>
      <c r="HN58" s="175"/>
      <c r="HO58" s="175"/>
      <c r="HP58" s="175"/>
      <c r="HQ58" s="175"/>
      <c r="HR58" s="175"/>
      <c r="HS58" s="175"/>
      <c r="HT58" s="175"/>
      <c r="HU58" s="175"/>
      <c r="HV58" s="175"/>
      <c r="HW58" s="175"/>
      <c r="HX58" s="175"/>
      <c r="HY58" s="175"/>
      <c r="HZ58" s="175"/>
      <c r="IA58" s="175"/>
      <c r="IB58" s="175"/>
      <c r="IC58" s="175"/>
      <c r="ID58" s="175"/>
      <c r="IE58" s="175"/>
      <c r="IF58" s="175"/>
      <c r="IG58" s="175"/>
      <c r="IH58" s="175"/>
      <c r="II58" s="175"/>
      <c r="IJ58" s="175"/>
      <c r="IK58" s="175"/>
      <c r="IL58" s="175"/>
      <c r="IM58" s="175"/>
      <c r="IN58" s="175"/>
      <c r="IO58" s="175"/>
      <c r="IP58" s="175"/>
      <c r="IQ58" s="175"/>
      <c r="IR58" s="175"/>
      <c r="IS58" s="175"/>
      <c r="IT58" s="175"/>
      <c r="IU58" s="175"/>
      <c r="IV58" s="175"/>
    </row>
    <row r="59" spans="1:256" x14ac:dyDescent="0.25">
      <c r="A59" s="179"/>
      <c r="B59" s="179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1"/>
      <c r="P59" s="187"/>
      <c r="Q59" s="154"/>
      <c r="R59" s="3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175"/>
      <c r="CN59" s="175"/>
      <c r="CO59" s="175"/>
      <c r="CP59" s="175"/>
      <c r="CQ59" s="175"/>
      <c r="CR59" s="175"/>
      <c r="CS59" s="175"/>
      <c r="CT59" s="175"/>
      <c r="CU59" s="175"/>
      <c r="CV59" s="175"/>
      <c r="CW59" s="175"/>
      <c r="CX59" s="175"/>
      <c r="CY59" s="175"/>
      <c r="CZ59" s="175"/>
      <c r="DA59" s="175"/>
      <c r="DB59" s="175"/>
      <c r="DC59" s="175"/>
      <c r="DD59" s="175"/>
      <c r="DE59" s="175"/>
      <c r="DF59" s="175"/>
      <c r="DG59" s="175"/>
      <c r="DH59" s="175"/>
      <c r="DI59" s="175"/>
      <c r="DJ59" s="175"/>
      <c r="DK59" s="175"/>
      <c r="DL59" s="175"/>
      <c r="DM59" s="175"/>
      <c r="DN59" s="175"/>
      <c r="DO59" s="175"/>
      <c r="DP59" s="175"/>
      <c r="DQ59" s="175"/>
      <c r="DR59" s="175"/>
      <c r="DS59" s="175"/>
      <c r="DT59" s="175"/>
      <c r="DU59" s="175"/>
      <c r="DV59" s="175"/>
      <c r="DW59" s="175"/>
      <c r="DX59" s="175"/>
      <c r="DY59" s="175"/>
      <c r="DZ59" s="175"/>
      <c r="EA59" s="175"/>
      <c r="EB59" s="175"/>
      <c r="EC59" s="175"/>
      <c r="ED59" s="175"/>
      <c r="EE59" s="175"/>
      <c r="EF59" s="175"/>
      <c r="EG59" s="175"/>
      <c r="EH59" s="175"/>
      <c r="EI59" s="175"/>
      <c r="EJ59" s="175"/>
      <c r="EK59" s="175"/>
      <c r="EL59" s="175"/>
      <c r="EM59" s="175"/>
      <c r="EN59" s="175"/>
      <c r="EO59" s="175"/>
      <c r="EP59" s="175"/>
      <c r="EQ59" s="175"/>
      <c r="ER59" s="175"/>
      <c r="ES59" s="175"/>
      <c r="ET59" s="175"/>
      <c r="EU59" s="175"/>
      <c r="EV59" s="175"/>
      <c r="EW59" s="175"/>
      <c r="EX59" s="175"/>
      <c r="EY59" s="175"/>
      <c r="EZ59" s="175"/>
      <c r="FA59" s="175"/>
      <c r="FB59" s="175"/>
      <c r="FC59" s="175"/>
      <c r="FD59" s="175"/>
      <c r="FE59" s="175"/>
      <c r="FF59" s="175"/>
      <c r="FG59" s="175"/>
      <c r="FH59" s="175"/>
      <c r="FI59" s="175"/>
      <c r="FJ59" s="175"/>
      <c r="FK59" s="175"/>
      <c r="FL59" s="175"/>
      <c r="FM59" s="175"/>
      <c r="FN59" s="175"/>
      <c r="FO59" s="175"/>
      <c r="FP59" s="175"/>
      <c r="FQ59" s="175"/>
      <c r="FR59" s="175"/>
      <c r="FS59" s="175"/>
      <c r="FT59" s="175"/>
      <c r="FU59" s="175"/>
      <c r="FV59" s="175"/>
      <c r="FW59" s="175"/>
      <c r="FX59" s="175"/>
      <c r="FY59" s="175"/>
      <c r="FZ59" s="175"/>
      <c r="GA59" s="175"/>
      <c r="GB59" s="175"/>
      <c r="GC59" s="175"/>
      <c r="GD59" s="175"/>
      <c r="GE59" s="175"/>
      <c r="GF59" s="175"/>
      <c r="GG59" s="175"/>
      <c r="GH59" s="175"/>
      <c r="GI59" s="175"/>
      <c r="GJ59" s="175"/>
      <c r="GK59" s="175"/>
      <c r="GL59" s="175"/>
      <c r="GM59" s="175"/>
      <c r="GN59" s="175"/>
      <c r="GO59" s="175"/>
      <c r="GP59" s="175"/>
      <c r="GQ59" s="175"/>
      <c r="GR59" s="175"/>
      <c r="GS59" s="175"/>
      <c r="GT59" s="175"/>
      <c r="GU59" s="175"/>
      <c r="GV59" s="175"/>
      <c r="GW59" s="175"/>
      <c r="GX59" s="175"/>
      <c r="GY59" s="175"/>
      <c r="GZ59" s="175"/>
      <c r="HA59" s="175"/>
      <c r="HB59" s="175"/>
      <c r="HC59" s="175"/>
      <c r="HD59" s="175"/>
      <c r="HE59" s="175"/>
      <c r="HF59" s="175"/>
      <c r="HG59" s="175"/>
      <c r="HH59" s="175"/>
      <c r="HI59" s="175"/>
      <c r="HJ59" s="175"/>
      <c r="HK59" s="175"/>
      <c r="HL59" s="175"/>
      <c r="HM59" s="175"/>
      <c r="HN59" s="175"/>
      <c r="HO59" s="175"/>
      <c r="HP59" s="175"/>
      <c r="HQ59" s="175"/>
      <c r="HR59" s="175"/>
      <c r="HS59" s="175"/>
      <c r="HT59" s="175"/>
      <c r="HU59" s="175"/>
      <c r="HV59" s="175"/>
      <c r="HW59" s="175"/>
      <c r="HX59" s="175"/>
      <c r="HY59" s="175"/>
      <c r="HZ59" s="175"/>
      <c r="IA59" s="175"/>
      <c r="IB59" s="175"/>
      <c r="IC59" s="175"/>
      <c r="ID59" s="175"/>
      <c r="IE59" s="175"/>
      <c r="IF59" s="175"/>
      <c r="IG59" s="175"/>
      <c r="IH59" s="175"/>
      <c r="II59" s="175"/>
      <c r="IJ59" s="175"/>
      <c r="IK59" s="175"/>
      <c r="IL59" s="175"/>
      <c r="IM59" s="175"/>
      <c r="IN59" s="175"/>
      <c r="IO59" s="175"/>
      <c r="IP59" s="175"/>
      <c r="IQ59" s="175"/>
      <c r="IR59" s="175"/>
      <c r="IS59" s="175"/>
      <c r="IT59" s="175"/>
      <c r="IU59" s="175"/>
      <c r="IV59" s="175"/>
    </row>
    <row r="60" spans="1:256" x14ac:dyDescent="0.25">
      <c r="A60" s="179"/>
      <c r="B60" s="179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1"/>
      <c r="P60" s="187"/>
      <c r="Q60" s="154"/>
      <c r="R60" s="3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75"/>
      <c r="CL60" s="175"/>
      <c r="CM60" s="175"/>
      <c r="CN60" s="175"/>
      <c r="CO60" s="175"/>
      <c r="CP60" s="175"/>
      <c r="CQ60" s="175"/>
      <c r="CR60" s="175"/>
      <c r="CS60" s="175"/>
      <c r="CT60" s="175"/>
      <c r="CU60" s="175"/>
      <c r="CV60" s="175"/>
      <c r="CW60" s="175"/>
      <c r="CX60" s="175"/>
      <c r="CY60" s="175"/>
      <c r="CZ60" s="175"/>
      <c r="DA60" s="175"/>
      <c r="DB60" s="175"/>
      <c r="DC60" s="175"/>
      <c r="DD60" s="175"/>
      <c r="DE60" s="175"/>
      <c r="DF60" s="175"/>
      <c r="DG60" s="175"/>
      <c r="DH60" s="175"/>
      <c r="DI60" s="175"/>
      <c r="DJ60" s="175"/>
      <c r="DK60" s="175"/>
      <c r="DL60" s="175"/>
      <c r="DM60" s="175"/>
      <c r="DN60" s="175"/>
      <c r="DO60" s="175"/>
      <c r="DP60" s="175"/>
      <c r="DQ60" s="175"/>
      <c r="DR60" s="175"/>
      <c r="DS60" s="175"/>
      <c r="DT60" s="175"/>
      <c r="DU60" s="175"/>
      <c r="DV60" s="175"/>
      <c r="DW60" s="175"/>
      <c r="DX60" s="175"/>
      <c r="DY60" s="175"/>
      <c r="DZ60" s="175"/>
      <c r="EA60" s="175"/>
      <c r="EB60" s="175"/>
      <c r="EC60" s="175"/>
      <c r="ED60" s="175"/>
      <c r="EE60" s="175"/>
      <c r="EF60" s="175"/>
      <c r="EG60" s="175"/>
      <c r="EH60" s="175"/>
      <c r="EI60" s="175"/>
      <c r="EJ60" s="175"/>
      <c r="EK60" s="175"/>
      <c r="EL60" s="175"/>
      <c r="EM60" s="175"/>
      <c r="EN60" s="175"/>
      <c r="EO60" s="175"/>
      <c r="EP60" s="175"/>
      <c r="EQ60" s="175"/>
      <c r="ER60" s="175"/>
      <c r="ES60" s="175"/>
      <c r="ET60" s="175"/>
      <c r="EU60" s="175"/>
      <c r="EV60" s="175"/>
      <c r="EW60" s="175"/>
      <c r="EX60" s="175"/>
      <c r="EY60" s="175"/>
      <c r="EZ60" s="175"/>
      <c r="FA60" s="175"/>
      <c r="FB60" s="175"/>
      <c r="FC60" s="175"/>
      <c r="FD60" s="175"/>
      <c r="FE60" s="175"/>
      <c r="FF60" s="175"/>
      <c r="FG60" s="175"/>
      <c r="FH60" s="175"/>
      <c r="FI60" s="175"/>
      <c r="FJ60" s="175"/>
      <c r="FK60" s="175"/>
      <c r="FL60" s="175"/>
      <c r="FM60" s="175"/>
      <c r="FN60" s="175"/>
      <c r="FO60" s="175"/>
      <c r="FP60" s="175"/>
      <c r="FQ60" s="175"/>
      <c r="FR60" s="175"/>
      <c r="FS60" s="175"/>
      <c r="FT60" s="175"/>
      <c r="FU60" s="175"/>
      <c r="FV60" s="175"/>
      <c r="FW60" s="175"/>
      <c r="FX60" s="175"/>
      <c r="FY60" s="175"/>
      <c r="FZ60" s="175"/>
      <c r="GA60" s="175"/>
      <c r="GB60" s="175"/>
      <c r="GC60" s="175"/>
      <c r="GD60" s="175"/>
      <c r="GE60" s="175"/>
      <c r="GF60" s="175"/>
      <c r="GG60" s="175"/>
      <c r="GH60" s="175"/>
      <c r="GI60" s="175"/>
      <c r="GJ60" s="175"/>
      <c r="GK60" s="175"/>
      <c r="GL60" s="175"/>
      <c r="GM60" s="175"/>
      <c r="GN60" s="175"/>
      <c r="GO60" s="175"/>
      <c r="GP60" s="175"/>
      <c r="GQ60" s="175"/>
      <c r="GR60" s="175"/>
      <c r="GS60" s="175"/>
      <c r="GT60" s="175"/>
      <c r="GU60" s="175"/>
      <c r="GV60" s="175"/>
      <c r="GW60" s="175"/>
      <c r="GX60" s="175"/>
      <c r="GY60" s="175"/>
      <c r="GZ60" s="175"/>
      <c r="HA60" s="175"/>
      <c r="HB60" s="175"/>
      <c r="HC60" s="175"/>
      <c r="HD60" s="175"/>
      <c r="HE60" s="175"/>
      <c r="HF60" s="175"/>
      <c r="HG60" s="175"/>
      <c r="HH60" s="175"/>
      <c r="HI60" s="175"/>
      <c r="HJ60" s="175"/>
      <c r="HK60" s="175"/>
      <c r="HL60" s="175"/>
      <c r="HM60" s="175"/>
      <c r="HN60" s="175"/>
      <c r="HO60" s="175"/>
      <c r="HP60" s="175"/>
      <c r="HQ60" s="175"/>
      <c r="HR60" s="175"/>
      <c r="HS60" s="175"/>
      <c r="HT60" s="175"/>
      <c r="HU60" s="175"/>
      <c r="HV60" s="175"/>
      <c r="HW60" s="175"/>
      <c r="HX60" s="175"/>
      <c r="HY60" s="175"/>
      <c r="HZ60" s="175"/>
      <c r="IA60" s="175"/>
      <c r="IB60" s="175"/>
      <c r="IC60" s="175"/>
      <c r="ID60" s="175"/>
      <c r="IE60" s="175"/>
      <c r="IF60" s="175"/>
      <c r="IG60" s="175"/>
      <c r="IH60" s="175"/>
      <c r="II60" s="175"/>
      <c r="IJ60" s="175"/>
      <c r="IK60" s="175"/>
      <c r="IL60" s="175"/>
      <c r="IM60" s="175"/>
      <c r="IN60" s="175"/>
      <c r="IO60" s="175"/>
      <c r="IP60" s="175"/>
      <c r="IQ60" s="175"/>
      <c r="IR60" s="175"/>
      <c r="IS60" s="175"/>
      <c r="IT60" s="175"/>
      <c r="IU60" s="175"/>
      <c r="IV60" s="175"/>
    </row>
    <row r="61" spans="1:256" x14ac:dyDescent="0.25">
      <c r="A61" s="179"/>
      <c r="B61" s="179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1"/>
      <c r="P61" s="187"/>
      <c r="Q61" s="154"/>
      <c r="R61" s="3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  <c r="CH61" s="175"/>
      <c r="CI61" s="175"/>
      <c r="CJ61" s="175"/>
      <c r="CK61" s="175"/>
      <c r="CL61" s="175"/>
      <c r="CM61" s="175"/>
      <c r="CN61" s="175"/>
      <c r="CO61" s="175"/>
      <c r="CP61" s="175"/>
      <c r="CQ61" s="175"/>
      <c r="CR61" s="175"/>
      <c r="CS61" s="175"/>
      <c r="CT61" s="175"/>
      <c r="CU61" s="175"/>
      <c r="CV61" s="175"/>
      <c r="CW61" s="175"/>
      <c r="CX61" s="175"/>
      <c r="CY61" s="175"/>
      <c r="CZ61" s="175"/>
      <c r="DA61" s="175"/>
      <c r="DB61" s="175"/>
      <c r="DC61" s="175"/>
      <c r="DD61" s="175"/>
      <c r="DE61" s="175"/>
      <c r="DF61" s="175"/>
      <c r="DG61" s="175"/>
      <c r="DH61" s="175"/>
      <c r="DI61" s="175"/>
      <c r="DJ61" s="175"/>
      <c r="DK61" s="175"/>
      <c r="DL61" s="175"/>
      <c r="DM61" s="175"/>
      <c r="DN61" s="175"/>
      <c r="DO61" s="175"/>
      <c r="DP61" s="175"/>
      <c r="DQ61" s="175"/>
      <c r="DR61" s="175"/>
      <c r="DS61" s="175"/>
      <c r="DT61" s="175"/>
      <c r="DU61" s="175"/>
      <c r="DV61" s="175"/>
      <c r="DW61" s="175"/>
      <c r="DX61" s="175"/>
      <c r="DY61" s="175"/>
      <c r="DZ61" s="175"/>
      <c r="EA61" s="175"/>
      <c r="EB61" s="175"/>
      <c r="EC61" s="175"/>
      <c r="ED61" s="175"/>
      <c r="EE61" s="175"/>
      <c r="EF61" s="175"/>
      <c r="EG61" s="175"/>
      <c r="EH61" s="175"/>
      <c r="EI61" s="175"/>
      <c r="EJ61" s="175"/>
      <c r="EK61" s="175"/>
      <c r="EL61" s="175"/>
      <c r="EM61" s="175"/>
      <c r="EN61" s="175"/>
      <c r="EO61" s="175"/>
      <c r="EP61" s="175"/>
      <c r="EQ61" s="175"/>
      <c r="ER61" s="175"/>
      <c r="ES61" s="175"/>
      <c r="ET61" s="175"/>
      <c r="EU61" s="175"/>
      <c r="EV61" s="175"/>
      <c r="EW61" s="175"/>
      <c r="EX61" s="175"/>
      <c r="EY61" s="175"/>
      <c r="EZ61" s="175"/>
      <c r="FA61" s="175"/>
      <c r="FB61" s="175"/>
      <c r="FC61" s="175"/>
      <c r="FD61" s="175"/>
      <c r="FE61" s="175"/>
      <c r="FF61" s="175"/>
      <c r="FG61" s="175"/>
      <c r="FH61" s="175"/>
      <c r="FI61" s="175"/>
      <c r="FJ61" s="175"/>
      <c r="FK61" s="175"/>
      <c r="FL61" s="175"/>
      <c r="FM61" s="175"/>
      <c r="FN61" s="175"/>
      <c r="FO61" s="175"/>
      <c r="FP61" s="175"/>
      <c r="FQ61" s="175"/>
      <c r="FR61" s="175"/>
      <c r="FS61" s="175"/>
      <c r="FT61" s="175"/>
      <c r="FU61" s="175"/>
      <c r="FV61" s="175"/>
      <c r="FW61" s="175"/>
      <c r="FX61" s="175"/>
      <c r="FY61" s="175"/>
      <c r="FZ61" s="175"/>
      <c r="GA61" s="175"/>
      <c r="GB61" s="175"/>
      <c r="GC61" s="175"/>
      <c r="GD61" s="175"/>
      <c r="GE61" s="175"/>
      <c r="GF61" s="175"/>
      <c r="GG61" s="175"/>
      <c r="GH61" s="175"/>
      <c r="GI61" s="175"/>
      <c r="GJ61" s="175"/>
      <c r="GK61" s="175"/>
      <c r="GL61" s="175"/>
      <c r="GM61" s="175"/>
      <c r="GN61" s="175"/>
      <c r="GO61" s="175"/>
      <c r="GP61" s="175"/>
      <c r="GQ61" s="175"/>
      <c r="GR61" s="175"/>
      <c r="GS61" s="175"/>
      <c r="GT61" s="175"/>
      <c r="GU61" s="175"/>
      <c r="GV61" s="175"/>
      <c r="GW61" s="175"/>
      <c r="GX61" s="175"/>
      <c r="GY61" s="175"/>
      <c r="GZ61" s="175"/>
      <c r="HA61" s="175"/>
      <c r="HB61" s="175"/>
      <c r="HC61" s="175"/>
      <c r="HD61" s="175"/>
      <c r="HE61" s="175"/>
      <c r="HF61" s="175"/>
      <c r="HG61" s="175"/>
      <c r="HH61" s="175"/>
      <c r="HI61" s="175"/>
      <c r="HJ61" s="175"/>
      <c r="HK61" s="175"/>
      <c r="HL61" s="175"/>
      <c r="HM61" s="175"/>
      <c r="HN61" s="175"/>
      <c r="HO61" s="175"/>
      <c r="HP61" s="175"/>
      <c r="HQ61" s="175"/>
      <c r="HR61" s="175"/>
      <c r="HS61" s="175"/>
      <c r="HT61" s="175"/>
      <c r="HU61" s="175"/>
      <c r="HV61" s="175"/>
      <c r="HW61" s="175"/>
      <c r="HX61" s="175"/>
      <c r="HY61" s="175"/>
      <c r="HZ61" s="175"/>
      <c r="IA61" s="175"/>
      <c r="IB61" s="175"/>
      <c r="IC61" s="175"/>
      <c r="ID61" s="175"/>
      <c r="IE61" s="175"/>
      <c r="IF61" s="175"/>
      <c r="IG61" s="175"/>
      <c r="IH61" s="175"/>
      <c r="II61" s="175"/>
      <c r="IJ61" s="175"/>
      <c r="IK61" s="175"/>
      <c r="IL61" s="175"/>
      <c r="IM61" s="175"/>
      <c r="IN61" s="175"/>
      <c r="IO61" s="175"/>
      <c r="IP61" s="175"/>
      <c r="IQ61" s="175"/>
      <c r="IR61" s="175"/>
      <c r="IS61" s="175"/>
      <c r="IT61" s="175"/>
      <c r="IU61" s="175"/>
      <c r="IV61" s="175"/>
    </row>
    <row r="62" spans="1:256" x14ac:dyDescent="0.25">
      <c r="A62" s="179"/>
      <c r="B62" s="179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1"/>
      <c r="P62" s="187"/>
      <c r="Q62" s="154"/>
      <c r="R62" s="3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75"/>
      <c r="CL62" s="175"/>
      <c r="CM62" s="175"/>
      <c r="CN62" s="175"/>
      <c r="CO62" s="175"/>
      <c r="CP62" s="175"/>
      <c r="CQ62" s="175"/>
      <c r="CR62" s="175"/>
      <c r="CS62" s="175"/>
      <c r="CT62" s="175"/>
      <c r="CU62" s="175"/>
      <c r="CV62" s="175"/>
      <c r="CW62" s="175"/>
      <c r="CX62" s="175"/>
      <c r="CY62" s="175"/>
      <c r="CZ62" s="175"/>
      <c r="DA62" s="175"/>
      <c r="DB62" s="175"/>
      <c r="DC62" s="175"/>
      <c r="DD62" s="175"/>
      <c r="DE62" s="175"/>
      <c r="DF62" s="175"/>
      <c r="DG62" s="175"/>
      <c r="DH62" s="175"/>
      <c r="DI62" s="175"/>
      <c r="DJ62" s="175"/>
      <c r="DK62" s="175"/>
      <c r="DL62" s="175"/>
      <c r="DM62" s="175"/>
      <c r="DN62" s="175"/>
      <c r="DO62" s="175"/>
      <c r="DP62" s="175"/>
      <c r="DQ62" s="175"/>
      <c r="DR62" s="175"/>
      <c r="DS62" s="175"/>
      <c r="DT62" s="175"/>
      <c r="DU62" s="175"/>
      <c r="DV62" s="175"/>
      <c r="DW62" s="175"/>
      <c r="DX62" s="175"/>
      <c r="DY62" s="175"/>
      <c r="DZ62" s="175"/>
      <c r="EA62" s="175"/>
      <c r="EB62" s="175"/>
      <c r="EC62" s="175"/>
      <c r="ED62" s="175"/>
      <c r="EE62" s="175"/>
      <c r="EF62" s="175"/>
      <c r="EG62" s="175"/>
      <c r="EH62" s="175"/>
      <c r="EI62" s="175"/>
      <c r="EJ62" s="175"/>
      <c r="EK62" s="175"/>
      <c r="EL62" s="175"/>
      <c r="EM62" s="175"/>
      <c r="EN62" s="175"/>
      <c r="EO62" s="175"/>
      <c r="EP62" s="175"/>
      <c r="EQ62" s="175"/>
      <c r="ER62" s="175"/>
      <c r="ES62" s="175"/>
      <c r="ET62" s="175"/>
      <c r="EU62" s="175"/>
      <c r="EV62" s="175"/>
      <c r="EW62" s="175"/>
      <c r="EX62" s="175"/>
      <c r="EY62" s="175"/>
      <c r="EZ62" s="175"/>
      <c r="FA62" s="175"/>
      <c r="FB62" s="175"/>
      <c r="FC62" s="175"/>
      <c r="FD62" s="175"/>
      <c r="FE62" s="175"/>
      <c r="FF62" s="175"/>
      <c r="FG62" s="175"/>
      <c r="FH62" s="175"/>
      <c r="FI62" s="175"/>
      <c r="FJ62" s="175"/>
      <c r="FK62" s="175"/>
      <c r="FL62" s="175"/>
      <c r="FM62" s="175"/>
      <c r="FN62" s="175"/>
      <c r="FO62" s="175"/>
      <c r="FP62" s="175"/>
      <c r="FQ62" s="175"/>
      <c r="FR62" s="175"/>
      <c r="FS62" s="175"/>
      <c r="FT62" s="175"/>
      <c r="FU62" s="175"/>
      <c r="FV62" s="175"/>
      <c r="FW62" s="175"/>
      <c r="FX62" s="175"/>
      <c r="FY62" s="175"/>
      <c r="FZ62" s="175"/>
      <c r="GA62" s="175"/>
      <c r="GB62" s="175"/>
      <c r="GC62" s="175"/>
      <c r="GD62" s="175"/>
      <c r="GE62" s="175"/>
      <c r="GF62" s="175"/>
      <c r="GG62" s="175"/>
      <c r="GH62" s="175"/>
      <c r="GI62" s="175"/>
      <c r="GJ62" s="175"/>
      <c r="GK62" s="175"/>
      <c r="GL62" s="175"/>
      <c r="GM62" s="175"/>
      <c r="GN62" s="175"/>
      <c r="GO62" s="175"/>
      <c r="GP62" s="175"/>
      <c r="GQ62" s="175"/>
      <c r="GR62" s="175"/>
      <c r="GS62" s="175"/>
      <c r="GT62" s="175"/>
      <c r="GU62" s="175"/>
      <c r="GV62" s="175"/>
      <c r="GW62" s="175"/>
      <c r="GX62" s="175"/>
      <c r="GY62" s="175"/>
      <c r="GZ62" s="175"/>
      <c r="HA62" s="175"/>
      <c r="HB62" s="175"/>
      <c r="HC62" s="175"/>
      <c r="HD62" s="175"/>
      <c r="HE62" s="175"/>
      <c r="HF62" s="175"/>
      <c r="HG62" s="175"/>
      <c r="HH62" s="175"/>
      <c r="HI62" s="175"/>
      <c r="HJ62" s="175"/>
      <c r="HK62" s="175"/>
      <c r="HL62" s="175"/>
      <c r="HM62" s="175"/>
      <c r="HN62" s="175"/>
      <c r="HO62" s="175"/>
      <c r="HP62" s="175"/>
      <c r="HQ62" s="175"/>
      <c r="HR62" s="175"/>
      <c r="HS62" s="175"/>
      <c r="HT62" s="175"/>
      <c r="HU62" s="175"/>
      <c r="HV62" s="175"/>
      <c r="HW62" s="175"/>
      <c r="HX62" s="175"/>
      <c r="HY62" s="175"/>
      <c r="HZ62" s="175"/>
      <c r="IA62" s="175"/>
      <c r="IB62" s="175"/>
      <c r="IC62" s="175"/>
      <c r="ID62" s="175"/>
      <c r="IE62" s="175"/>
      <c r="IF62" s="175"/>
      <c r="IG62" s="175"/>
      <c r="IH62" s="175"/>
      <c r="II62" s="175"/>
      <c r="IJ62" s="175"/>
      <c r="IK62" s="175"/>
      <c r="IL62" s="175"/>
      <c r="IM62" s="175"/>
      <c r="IN62" s="175"/>
      <c r="IO62" s="175"/>
      <c r="IP62" s="175"/>
      <c r="IQ62" s="175"/>
      <c r="IR62" s="175"/>
      <c r="IS62" s="175"/>
      <c r="IT62" s="175"/>
      <c r="IU62" s="175"/>
      <c r="IV62" s="175"/>
    </row>
    <row r="63" spans="1:256" ht="28.5" x14ac:dyDescent="0.25">
      <c r="A63" s="150" t="s">
        <v>25</v>
      </c>
      <c r="B63" s="151" t="s">
        <v>243</v>
      </c>
      <c r="C63" s="152" t="s">
        <v>224</v>
      </c>
      <c r="D63" s="152" t="s">
        <v>225</v>
      </c>
      <c r="E63" s="152" t="s">
        <v>226</v>
      </c>
      <c r="F63" s="152" t="s">
        <v>227</v>
      </c>
      <c r="G63" s="152" t="s">
        <v>228</v>
      </c>
      <c r="H63" s="152" t="s">
        <v>229</v>
      </c>
      <c r="I63" s="152" t="s">
        <v>230</v>
      </c>
      <c r="J63" s="152" t="s">
        <v>231</v>
      </c>
      <c r="K63" s="152" t="s">
        <v>232</v>
      </c>
      <c r="L63" s="152" t="s">
        <v>233</v>
      </c>
      <c r="M63" s="152" t="s">
        <v>234</v>
      </c>
      <c r="N63" s="152" t="s">
        <v>235</v>
      </c>
      <c r="O63" s="153" t="s">
        <v>236</v>
      </c>
      <c r="P63" s="187"/>
      <c r="Q63" s="154"/>
      <c r="R63" s="3"/>
    </row>
    <row r="64" spans="1:256" x14ac:dyDescent="0.25">
      <c r="A64" s="157" t="s">
        <v>244</v>
      </c>
      <c r="B64" s="173" t="s">
        <v>168</v>
      </c>
      <c r="C64" s="9">
        <v>1154868</v>
      </c>
      <c r="D64" s="9">
        <v>1154868</v>
      </c>
      <c r="E64" s="9">
        <v>1154868</v>
      </c>
      <c r="F64" s="9">
        <v>1154868</v>
      </c>
      <c r="G64" s="9">
        <v>1154868</v>
      </c>
      <c r="H64" s="9">
        <v>1154868</v>
      </c>
      <c r="I64" s="9">
        <v>1154868</v>
      </c>
      <c r="J64" s="9">
        <v>1154868</v>
      </c>
      <c r="K64" s="9">
        <v>1154868</v>
      </c>
      <c r="L64" s="9">
        <v>1154868</v>
      </c>
      <c r="M64" s="9">
        <v>1154868</v>
      </c>
      <c r="N64" s="9">
        <v>1154866</v>
      </c>
      <c r="O64" s="9">
        <f>SUM(C64:N64)</f>
        <v>13858414</v>
      </c>
      <c r="P64" s="187"/>
      <c r="Q64" s="154"/>
      <c r="R64" s="3"/>
    </row>
    <row r="65" spans="1:256" ht="30" x14ac:dyDescent="0.25">
      <c r="A65" s="163" t="s">
        <v>245</v>
      </c>
      <c r="B65" s="173" t="s">
        <v>246</v>
      </c>
      <c r="C65" s="9">
        <v>678226</v>
      </c>
      <c r="D65" s="9">
        <v>678226</v>
      </c>
      <c r="E65" s="9">
        <v>678226</v>
      </c>
      <c r="F65" s="9">
        <v>678226</v>
      </c>
      <c r="G65" s="9">
        <v>678226</v>
      </c>
      <c r="H65" s="9">
        <v>678226</v>
      </c>
      <c r="I65" s="9">
        <v>678226</v>
      </c>
      <c r="J65" s="9">
        <v>678226</v>
      </c>
      <c r="K65" s="9">
        <v>678226</v>
      </c>
      <c r="L65" s="9">
        <v>678226</v>
      </c>
      <c r="M65" s="9">
        <v>678223</v>
      </c>
      <c r="N65" s="9">
        <v>678226</v>
      </c>
      <c r="O65" s="9">
        <f t="shared" ref="O65:O83" si="20">SUM(C65:N65)</f>
        <v>8138709</v>
      </c>
      <c r="P65" s="187"/>
      <c r="Q65" s="154"/>
      <c r="R65" s="3"/>
    </row>
    <row r="66" spans="1:256" x14ac:dyDescent="0.25">
      <c r="A66" s="163" t="s">
        <v>171</v>
      </c>
      <c r="B66" s="173" t="s">
        <v>172</v>
      </c>
      <c r="C66" s="9">
        <v>166667</v>
      </c>
      <c r="D66" s="9">
        <v>166667</v>
      </c>
      <c r="E66" s="9">
        <v>166667</v>
      </c>
      <c r="F66" s="9">
        <v>166667</v>
      </c>
      <c r="G66" s="9">
        <v>166667</v>
      </c>
      <c r="H66" s="9">
        <v>166667</v>
      </c>
      <c r="I66" s="9">
        <v>166667</v>
      </c>
      <c r="J66" s="9">
        <v>166667</v>
      </c>
      <c r="K66" s="9">
        <v>166667</v>
      </c>
      <c r="L66" s="9">
        <v>166667</v>
      </c>
      <c r="M66" s="9">
        <v>166663</v>
      </c>
      <c r="N66" s="9">
        <v>166667</v>
      </c>
      <c r="O66" s="9">
        <f t="shared" si="20"/>
        <v>2000000</v>
      </c>
      <c r="P66" s="187"/>
      <c r="Q66" s="154"/>
      <c r="R66" s="3"/>
    </row>
    <row r="67" spans="1:256" x14ac:dyDescent="0.25">
      <c r="A67" s="163" t="s">
        <v>247</v>
      </c>
      <c r="B67" s="173" t="s">
        <v>174</v>
      </c>
      <c r="C67" s="9"/>
      <c r="D67" s="9"/>
      <c r="E67" s="9"/>
      <c r="F67" s="9"/>
      <c r="G67" s="9">
        <v>221440</v>
      </c>
      <c r="H67" s="9"/>
      <c r="I67" s="9"/>
      <c r="J67" s="9"/>
      <c r="K67" s="9"/>
      <c r="L67" s="9"/>
      <c r="M67" s="9"/>
      <c r="N67" s="9"/>
      <c r="O67" s="9">
        <f t="shared" si="20"/>
        <v>221440</v>
      </c>
      <c r="P67" s="187"/>
      <c r="Q67" s="154"/>
      <c r="R67" s="3"/>
    </row>
    <row r="68" spans="1:256" x14ac:dyDescent="0.25">
      <c r="A68" s="29" t="s">
        <v>248</v>
      </c>
      <c r="B68" s="43" t="s">
        <v>132</v>
      </c>
      <c r="C68" s="11">
        <f>SUM(C64:C67)</f>
        <v>1999761</v>
      </c>
      <c r="D68" s="11">
        <f t="shared" ref="D68:N68" si="21">SUM(D64:D67)</f>
        <v>1999761</v>
      </c>
      <c r="E68" s="11">
        <f t="shared" si="21"/>
        <v>1999761</v>
      </c>
      <c r="F68" s="11">
        <f t="shared" si="21"/>
        <v>1999761</v>
      </c>
      <c r="G68" s="11">
        <f t="shared" si="21"/>
        <v>2221201</v>
      </c>
      <c r="H68" s="11">
        <f t="shared" si="21"/>
        <v>1999761</v>
      </c>
      <c r="I68" s="11">
        <f t="shared" si="21"/>
        <v>1999761</v>
      </c>
      <c r="J68" s="11">
        <f t="shared" si="21"/>
        <v>1999761</v>
      </c>
      <c r="K68" s="11">
        <f t="shared" si="21"/>
        <v>1999761</v>
      </c>
      <c r="L68" s="11">
        <f t="shared" si="21"/>
        <v>1999761</v>
      </c>
      <c r="M68" s="11">
        <f t="shared" si="21"/>
        <v>1999754</v>
      </c>
      <c r="N68" s="11">
        <f t="shared" si="21"/>
        <v>1999759</v>
      </c>
      <c r="O68" s="11">
        <f t="shared" si="20"/>
        <v>24218563</v>
      </c>
      <c r="P68" s="187"/>
      <c r="Q68" s="154"/>
      <c r="R68" s="3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  <c r="IT68" s="32"/>
      <c r="IU68" s="32"/>
      <c r="IV68" s="32"/>
    </row>
    <row r="69" spans="1:256" x14ac:dyDescent="0.25">
      <c r="A69" s="163" t="s">
        <v>257</v>
      </c>
      <c r="B69" s="173" t="s">
        <v>176</v>
      </c>
      <c r="C69" s="9"/>
      <c r="D69" s="9"/>
      <c r="E69" s="9"/>
      <c r="F69" s="9"/>
      <c r="G69" s="9"/>
      <c r="H69" s="9"/>
      <c r="I69" s="9"/>
      <c r="J69" s="9">
        <v>26360327</v>
      </c>
      <c r="K69" s="9"/>
      <c r="L69" s="9"/>
      <c r="M69" s="9"/>
      <c r="N69" s="9"/>
      <c r="O69" s="9">
        <f t="shared" si="20"/>
        <v>26360327</v>
      </c>
      <c r="P69" s="154"/>
      <c r="Q69" s="154"/>
      <c r="R69" s="3"/>
    </row>
    <row r="70" spans="1:256" x14ac:dyDescent="0.25">
      <c r="A70" s="29" t="s">
        <v>258</v>
      </c>
      <c r="B70" s="43" t="s">
        <v>178</v>
      </c>
      <c r="C70" s="11">
        <f>SUM(C69)</f>
        <v>0</v>
      </c>
      <c r="D70" s="11">
        <f t="shared" ref="D70:N70" si="22">SUM(D69)</f>
        <v>0</v>
      </c>
      <c r="E70" s="11">
        <f t="shared" si="22"/>
        <v>0</v>
      </c>
      <c r="F70" s="11">
        <f t="shared" si="22"/>
        <v>0</v>
      </c>
      <c r="G70" s="11">
        <f t="shared" si="22"/>
        <v>0</v>
      </c>
      <c r="H70" s="11">
        <f t="shared" si="22"/>
        <v>0</v>
      </c>
      <c r="I70" s="11">
        <f t="shared" si="22"/>
        <v>0</v>
      </c>
      <c r="J70" s="11">
        <f t="shared" si="22"/>
        <v>26360327</v>
      </c>
      <c r="K70" s="11">
        <f t="shared" si="22"/>
        <v>0</v>
      </c>
      <c r="L70" s="11">
        <f t="shared" si="22"/>
        <v>0</v>
      </c>
      <c r="M70" s="11">
        <f t="shared" si="22"/>
        <v>0</v>
      </c>
      <c r="N70" s="11">
        <f t="shared" si="22"/>
        <v>0</v>
      </c>
      <c r="O70" s="11">
        <f t="shared" si="20"/>
        <v>26360327</v>
      </c>
      <c r="P70" s="187"/>
      <c r="Q70" s="154"/>
      <c r="R70" s="3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</row>
    <row r="71" spans="1:256" x14ac:dyDescent="0.25">
      <c r="A71" s="163" t="s">
        <v>133</v>
      </c>
      <c r="B71" s="173" t="s">
        <v>134</v>
      </c>
      <c r="C71" s="9"/>
      <c r="D71" s="9"/>
      <c r="E71" s="9">
        <v>625000</v>
      </c>
      <c r="F71" s="9"/>
      <c r="G71" s="9"/>
      <c r="H71" s="9"/>
      <c r="I71" s="9"/>
      <c r="J71" s="9"/>
      <c r="K71" s="9">
        <v>625000</v>
      </c>
      <c r="L71" s="9"/>
      <c r="M71" s="9"/>
      <c r="N71" s="9"/>
      <c r="O71" s="9">
        <f t="shared" si="20"/>
        <v>1250000</v>
      </c>
      <c r="P71" s="187"/>
      <c r="Q71" s="154"/>
      <c r="R71" s="3"/>
    </row>
    <row r="72" spans="1:256" x14ac:dyDescent="0.25">
      <c r="A72" s="163" t="s">
        <v>135</v>
      </c>
      <c r="B72" s="173" t="s">
        <v>136</v>
      </c>
      <c r="C72" s="9"/>
      <c r="D72" s="9"/>
      <c r="E72" s="9">
        <v>1250000</v>
      </c>
      <c r="F72" s="9"/>
      <c r="G72" s="9"/>
      <c r="H72" s="9"/>
      <c r="I72" s="9"/>
      <c r="J72" s="9"/>
      <c r="K72" s="9">
        <v>1250000</v>
      </c>
      <c r="L72" s="9"/>
      <c r="M72" s="9"/>
      <c r="N72" s="9"/>
      <c r="O72" s="9">
        <f t="shared" si="20"/>
        <v>2500000</v>
      </c>
      <c r="P72" s="187"/>
      <c r="Q72" s="154"/>
      <c r="R72" s="3"/>
    </row>
    <row r="73" spans="1:256" x14ac:dyDescent="0.25">
      <c r="A73" s="163" t="s">
        <v>137</v>
      </c>
      <c r="B73" s="173" t="s">
        <v>138</v>
      </c>
      <c r="C73" s="9"/>
      <c r="D73" s="9"/>
      <c r="E73" s="9">
        <v>0</v>
      </c>
      <c r="F73" s="9"/>
      <c r="G73" s="9"/>
      <c r="H73" s="9"/>
      <c r="I73" s="9"/>
      <c r="J73" s="9"/>
      <c r="K73" s="9">
        <v>0</v>
      </c>
      <c r="L73" s="9"/>
      <c r="M73" s="9"/>
      <c r="N73" s="9"/>
      <c r="O73" s="9">
        <f t="shared" si="20"/>
        <v>0</v>
      </c>
      <c r="P73" s="187"/>
      <c r="Q73" s="154"/>
      <c r="R73" s="3"/>
    </row>
    <row r="74" spans="1:256" s="32" customFormat="1" ht="14.25" x14ac:dyDescent="0.2">
      <c r="A74" s="29" t="s">
        <v>140</v>
      </c>
      <c r="B74" s="43" t="s">
        <v>141</v>
      </c>
      <c r="C74" s="72">
        <f>SUM(C71:C73)</f>
        <v>0</v>
      </c>
      <c r="D74" s="72">
        <f t="shared" ref="D74:N74" si="23">SUM(D71:D73)</f>
        <v>0</v>
      </c>
      <c r="E74" s="72">
        <f t="shared" si="23"/>
        <v>1875000</v>
      </c>
      <c r="F74" s="72">
        <f t="shared" si="23"/>
        <v>0</v>
      </c>
      <c r="G74" s="72">
        <f t="shared" si="23"/>
        <v>0</v>
      </c>
      <c r="H74" s="72">
        <f t="shared" si="23"/>
        <v>0</v>
      </c>
      <c r="I74" s="72">
        <f t="shared" si="23"/>
        <v>0</v>
      </c>
      <c r="J74" s="72">
        <f t="shared" si="23"/>
        <v>0</v>
      </c>
      <c r="K74" s="72">
        <f t="shared" si="23"/>
        <v>1875000</v>
      </c>
      <c r="L74" s="72">
        <f t="shared" si="23"/>
        <v>0</v>
      </c>
      <c r="M74" s="72">
        <f t="shared" si="23"/>
        <v>0</v>
      </c>
      <c r="N74" s="72">
        <f t="shared" si="23"/>
        <v>0</v>
      </c>
      <c r="O74" s="11">
        <f>SUM(C74:N74)</f>
        <v>3750000</v>
      </c>
      <c r="P74" s="187"/>
      <c r="Q74" s="187"/>
      <c r="R74" s="188"/>
    </row>
    <row r="75" spans="1:256" x14ac:dyDescent="0.25">
      <c r="A75" s="165" t="s">
        <v>142</v>
      </c>
      <c r="B75" s="173" t="s">
        <v>143</v>
      </c>
      <c r="C75" s="9">
        <v>459082</v>
      </c>
      <c r="D75" s="9">
        <v>459082</v>
      </c>
      <c r="E75" s="9">
        <v>459082</v>
      </c>
      <c r="F75" s="9">
        <v>459082</v>
      </c>
      <c r="G75" s="9">
        <v>459082</v>
      </c>
      <c r="H75" s="9">
        <v>459082</v>
      </c>
      <c r="I75" s="9">
        <v>459082</v>
      </c>
      <c r="J75" s="9">
        <v>459082</v>
      </c>
      <c r="K75" s="9">
        <v>459082</v>
      </c>
      <c r="L75" s="9">
        <v>459082</v>
      </c>
      <c r="M75" s="9">
        <v>459082</v>
      </c>
      <c r="N75" s="9">
        <v>459085</v>
      </c>
      <c r="O75" s="9">
        <f t="shared" si="20"/>
        <v>5508987</v>
      </c>
      <c r="P75" s="187"/>
      <c r="Q75" s="154"/>
      <c r="R75" s="3"/>
    </row>
    <row r="76" spans="1:256" x14ac:dyDescent="0.25">
      <c r="A76" s="165" t="s">
        <v>249</v>
      </c>
      <c r="B76" s="173" t="s">
        <v>145</v>
      </c>
      <c r="C76" s="9">
        <v>25000</v>
      </c>
      <c r="D76" s="9">
        <v>25000</v>
      </c>
      <c r="E76" s="9">
        <v>25000</v>
      </c>
      <c r="F76" s="9">
        <v>25000</v>
      </c>
      <c r="G76" s="9">
        <v>25000</v>
      </c>
      <c r="H76" s="9">
        <v>25000</v>
      </c>
      <c r="I76" s="9">
        <v>25000</v>
      </c>
      <c r="J76" s="9">
        <v>25000</v>
      </c>
      <c r="K76" s="9">
        <v>25000</v>
      </c>
      <c r="L76" s="9">
        <v>25000</v>
      </c>
      <c r="M76" s="9">
        <v>25000</v>
      </c>
      <c r="N76" s="9">
        <v>25000</v>
      </c>
      <c r="O76" s="9">
        <f t="shared" si="20"/>
        <v>300000</v>
      </c>
      <c r="P76" s="187"/>
      <c r="Q76" s="154"/>
      <c r="R76" s="3"/>
    </row>
    <row r="77" spans="1:256" x14ac:dyDescent="0.25">
      <c r="A77" s="165" t="s">
        <v>259</v>
      </c>
      <c r="B77" s="173" t="s">
        <v>179</v>
      </c>
      <c r="C77" s="9"/>
      <c r="D77" s="9"/>
      <c r="E77" s="9"/>
      <c r="F77" s="9"/>
      <c r="G77" s="9"/>
      <c r="H77" s="9">
        <v>704000</v>
      </c>
      <c r="I77" s="9"/>
      <c r="J77" s="9"/>
      <c r="K77" s="9"/>
      <c r="L77" s="9"/>
      <c r="M77" s="9"/>
      <c r="N77" s="9"/>
      <c r="O77" s="9">
        <f t="shared" si="20"/>
        <v>704000</v>
      </c>
      <c r="P77" s="187"/>
      <c r="Q77" s="154"/>
      <c r="R77" s="3"/>
    </row>
    <row r="78" spans="1:256" x14ac:dyDescent="0.25">
      <c r="A78" s="165" t="s">
        <v>146</v>
      </c>
      <c r="B78" s="173" t="s">
        <v>147</v>
      </c>
      <c r="C78" s="9">
        <v>113102</v>
      </c>
      <c r="D78" s="9">
        <v>113102</v>
      </c>
      <c r="E78" s="9">
        <v>113102</v>
      </c>
      <c r="F78" s="9">
        <v>113102</v>
      </c>
      <c r="G78" s="9">
        <v>113102</v>
      </c>
      <c r="H78" s="9">
        <v>113102</v>
      </c>
      <c r="I78" s="9">
        <v>113102</v>
      </c>
      <c r="J78" s="9">
        <v>113104</v>
      </c>
      <c r="K78" s="9">
        <v>113102</v>
      </c>
      <c r="L78" s="9">
        <v>113104</v>
      </c>
      <c r="M78" s="9">
        <v>113102</v>
      </c>
      <c r="N78" s="9">
        <v>113102</v>
      </c>
      <c r="O78" s="9">
        <f t="shared" si="20"/>
        <v>1357228</v>
      </c>
      <c r="P78" s="187"/>
      <c r="Q78" s="154"/>
      <c r="R78" s="3"/>
    </row>
    <row r="79" spans="1:256" x14ac:dyDescent="0.25">
      <c r="A79" s="165" t="s">
        <v>148</v>
      </c>
      <c r="B79" s="173" t="s">
        <v>149</v>
      </c>
      <c r="C79" s="9">
        <v>161233</v>
      </c>
      <c r="D79" s="9">
        <v>161233</v>
      </c>
      <c r="E79" s="9">
        <v>161233</v>
      </c>
      <c r="F79" s="9">
        <v>161233</v>
      </c>
      <c r="G79" s="9">
        <v>161233</v>
      </c>
      <c r="H79" s="9">
        <v>161233</v>
      </c>
      <c r="I79" s="9">
        <v>161233</v>
      </c>
      <c r="J79" s="9">
        <v>161233</v>
      </c>
      <c r="K79" s="9">
        <v>161233</v>
      </c>
      <c r="L79" s="9">
        <v>161233</v>
      </c>
      <c r="M79" s="9">
        <v>161235</v>
      </c>
      <c r="N79" s="9">
        <v>161233</v>
      </c>
      <c r="O79" s="9">
        <f t="shared" si="20"/>
        <v>1934798</v>
      </c>
      <c r="P79" s="187"/>
      <c r="Q79" s="154"/>
      <c r="R79" s="3"/>
    </row>
    <row r="80" spans="1:256" s="185" customFormat="1" x14ac:dyDescent="0.25">
      <c r="A80" s="190" t="s">
        <v>154</v>
      </c>
      <c r="B80" s="191" t="s">
        <v>155</v>
      </c>
      <c r="C80" s="192">
        <f>SUM(C75:C79)</f>
        <v>758417</v>
      </c>
      <c r="D80" s="192">
        <f t="shared" ref="D80:N80" si="24">SUM(D75:D79)</f>
        <v>758417</v>
      </c>
      <c r="E80" s="192">
        <f t="shared" si="24"/>
        <v>758417</v>
      </c>
      <c r="F80" s="192">
        <f t="shared" si="24"/>
        <v>758417</v>
      </c>
      <c r="G80" s="192">
        <f t="shared" si="24"/>
        <v>758417</v>
      </c>
      <c r="H80" s="192">
        <f>SUM(H75:H79)</f>
        <v>1462417</v>
      </c>
      <c r="I80" s="192">
        <f t="shared" si="24"/>
        <v>758417</v>
      </c>
      <c r="J80" s="192">
        <f t="shared" si="24"/>
        <v>758419</v>
      </c>
      <c r="K80" s="192">
        <f t="shared" si="24"/>
        <v>758417</v>
      </c>
      <c r="L80" s="192">
        <f t="shared" si="24"/>
        <v>758419</v>
      </c>
      <c r="M80" s="192">
        <f t="shared" si="24"/>
        <v>758419</v>
      </c>
      <c r="N80" s="192">
        <f t="shared" si="24"/>
        <v>758420</v>
      </c>
      <c r="O80" s="192">
        <f t="shared" si="20"/>
        <v>9805013</v>
      </c>
      <c r="P80" s="183"/>
      <c r="Q80" s="183"/>
      <c r="R80" s="184"/>
    </row>
    <row r="81" spans="1:256" x14ac:dyDescent="0.25">
      <c r="A81" s="123" t="s">
        <v>156</v>
      </c>
      <c r="B81" s="174" t="s">
        <v>157</v>
      </c>
      <c r="C81" s="104">
        <f>SUM(C80,C74,C70,C68)</f>
        <v>2758178</v>
      </c>
      <c r="D81" s="104">
        <f t="shared" ref="D81:N81" si="25">SUM(D80,D74,D70,D68)</f>
        <v>2758178</v>
      </c>
      <c r="E81" s="104">
        <f t="shared" si="25"/>
        <v>4633178</v>
      </c>
      <c r="F81" s="104">
        <f t="shared" si="25"/>
        <v>2758178</v>
      </c>
      <c r="G81" s="104">
        <f t="shared" si="25"/>
        <v>2979618</v>
      </c>
      <c r="H81" s="104">
        <f t="shared" si="25"/>
        <v>3462178</v>
      </c>
      <c r="I81" s="104">
        <f t="shared" si="25"/>
        <v>2758178</v>
      </c>
      <c r="J81" s="104">
        <f t="shared" si="25"/>
        <v>29118507</v>
      </c>
      <c r="K81" s="104">
        <f t="shared" si="25"/>
        <v>4633178</v>
      </c>
      <c r="L81" s="104">
        <f t="shared" si="25"/>
        <v>2758180</v>
      </c>
      <c r="M81" s="104">
        <f t="shared" si="25"/>
        <v>2758173</v>
      </c>
      <c r="N81" s="104">
        <f t="shared" si="25"/>
        <v>2758179</v>
      </c>
      <c r="O81" s="11">
        <f>SUM(C81:N81)</f>
        <v>64133903</v>
      </c>
      <c r="P81" s="187"/>
      <c r="Q81" s="154"/>
      <c r="R81" s="3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75"/>
      <c r="CL81" s="175"/>
      <c r="CM81" s="175"/>
      <c r="CN81" s="175"/>
      <c r="CO81" s="175"/>
      <c r="CP81" s="175"/>
      <c r="CQ81" s="175"/>
      <c r="CR81" s="175"/>
      <c r="CS81" s="175"/>
      <c r="CT81" s="175"/>
      <c r="CU81" s="175"/>
      <c r="CV81" s="175"/>
      <c r="CW81" s="175"/>
      <c r="CX81" s="175"/>
      <c r="CY81" s="175"/>
      <c r="CZ81" s="175"/>
      <c r="DA81" s="175"/>
      <c r="DB81" s="175"/>
      <c r="DC81" s="175"/>
      <c r="DD81" s="175"/>
      <c r="DE81" s="175"/>
      <c r="DF81" s="175"/>
      <c r="DG81" s="175"/>
      <c r="DH81" s="175"/>
      <c r="DI81" s="175"/>
      <c r="DJ81" s="175"/>
      <c r="DK81" s="175"/>
      <c r="DL81" s="175"/>
      <c r="DM81" s="175"/>
      <c r="DN81" s="175"/>
      <c r="DO81" s="175"/>
      <c r="DP81" s="175"/>
      <c r="DQ81" s="175"/>
      <c r="DR81" s="175"/>
      <c r="DS81" s="175"/>
      <c r="DT81" s="175"/>
      <c r="DU81" s="175"/>
      <c r="DV81" s="175"/>
      <c r="DW81" s="175"/>
      <c r="DX81" s="175"/>
      <c r="DY81" s="175"/>
      <c r="DZ81" s="175"/>
      <c r="EA81" s="175"/>
      <c r="EB81" s="175"/>
      <c r="EC81" s="175"/>
      <c r="ED81" s="175"/>
      <c r="EE81" s="175"/>
      <c r="EF81" s="175"/>
      <c r="EG81" s="175"/>
      <c r="EH81" s="175"/>
      <c r="EI81" s="175"/>
      <c r="EJ81" s="175"/>
      <c r="EK81" s="175"/>
      <c r="EL81" s="175"/>
      <c r="EM81" s="175"/>
      <c r="EN81" s="175"/>
      <c r="EO81" s="175"/>
      <c r="EP81" s="175"/>
      <c r="EQ81" s="175"/>
      <c r="ER81" s="175"/>
      <c r="ES81" s="175"/>
      <c r="ET81" s="175"/>
      <c r="EU81" s="175"/>
      <c r="EV81" s="175"/>
      <c r="EW81" s="175"/>
      <c r="EX81" s="175"/>
      <c r="EY81" s="175"/>
      <c r="EZ81" s="175"/>
      <c r="FA81" s="175"/>
      <c r="FB81" s="175"/>
      <c r="FC81" s="175"/>
      <c r="FD81" s="175"/>
      <c r="FE81" s="175"/>
      <c r="FF81" s="175"/>
      <c r="FG81" s="175"/>
      <c r="FH81" s="175"/>
      <c r="FI81" s="175"/>
      <c r="FJ81" s="175"/>
      <c r="FK81" s="175"/>
      <c r="FL81" s="175"/>
      <c r="FM81" s="175"/>
      <c r="FN81" s="175"/>
      <c r="FO81" s="175"/>
      <c r="FP81" s="175"/>
      <c r="FQ81" s="175"/>
      <c r="FR81" s="175"/>
      <c r="FS81" s="175"/>
      <c r="FT81" s="175"/>
      <c r="FU81" s="175"/>
      <c r="FV81" s="175"/>
      <c r="FW81" s="175"/>
      <c r="FX81" s="175"/>
      <c r="FY81" s="175"/>
      <c r="FZ81" s="175"/>
      <c r="GA81" s="175"/>
      <c r="GB81" s="175"/>
      <c r="GC81" s="175"/>
      <c r="GD81" s="175"/>
      <c r="GE81" s="175"/>
      <c r="GF81" s="175"/>
      <c r="GG81" s="175"/>
      <c r="GH81" s="175"/>
      <c r="GI81" s="175"/>
      <c r="GJ81" s="175"/>
      <c r="GK81" s="175"/>
      <c r="GL81" s="175"/>
      <c r="GM81" s="175"/>
      <c r="GN81" s="175"/>
      <c r="GO81" s="175"/>
      <c r="GP81" s="175"/>
      <c r="GQ81" s="175"/>
      <c r="GR81" s="175"/>
      <c r="GS81" s="175"/>
      <c r="GT81" s="175"/>
      <c r="GU81" s="175"/>
      <c r="GV81" s="175"/>
      <c r="GW81" s="175"/>
      <c r="GX81" s="175"/>
      <c r="GY81" s="175"/>
      <c r="GZ81" s="175"/>
      <c r="HA81" s="175"/>
      <c r="HB81" s="175"/>
      <c r="HC81" s="175"/>
      <c r="HD81" s="175"/>
      <c r="HE81" s="175"/>
      <c r="HF81" s="175"/>
      <c r="HG81" s="175"/>
      <c r="HH81" s="175"/>
      <c r="HI81" s="175"/>
      <c r="HJ81" s="175"/>
      <c r="HK81" s="175"/>
      <c r="HL81" s="175"/>
      <c r="HM81" s="175"/>
      <c r="HN81" s="175"/>
      <c r="HO81" s="175"/>
      <c r="HP81" s="175"/>
      <c r="HQ81" s="175"/>
      <c r="HR81" s="175"/>
      <c r="HS81" s="175"/>
      <c r="HT81" s="175"/>
      <c r="HU81" s="175"/>
      <c r="HV81" s="175"/>
      <c r="HW81" s="175"/>
      <c r="HX81" s="175"/>
      <c r="HY81" s="175"/>
      <c r="HZ81" s="175"/>
      <c r="IA81" s="175"/>
      <c r="IB81" s="175"/>
      <c r="IC81" s="175"/>
      <c r="ID81" s="175"/>
      <c r="IE81" s="175"/>
      <c r="IF81" s="175"/>
      <c r="IG81" s="175"/>
      <c r="IH81" s="175"/>
      <c r="II81" s="175"/>
      <c r="IJ81" s="175"/>
      <c r="IK81" s="175"/>
      <c r="IL81" s="175"/>
      <c r="IM81" s="175"/>
      <c r="IN81" s="175"/>
      <c r="IO81" s="175"/>
      <c r="IP81" s="175"/>
      <c r="IQ81" s="175"/>
      <c r="IR81" s="175"/>
      <c r="IS81" s="175"/>
      <c r="IT81" s="175"/>
      <c r="IU81" s="175"/>
      <c r="IV81" s="175"/>
    </row>
    <row r="82" spans="1:256" x14ac:dyDescent="0.25">
      <c r="A82" s="124" t="s">
        <v>250</v>
      </c>
      <c r="B82" s="177" t="s">
        <v>161</v>
      </c>
      <c r="C82" s="178"/>
      <c r="D82" s="178"/>
      <c r="E82" s="178"/>
      <c r="F82" s="178"/>
      <c r="G82" s="178">
        <v>54243492</v>
      </c>
      <c r="H82" s="178"/>
      <c r="I82" s="178"/>
      <c r="J82" s="178"/>
      <c r="K82" s="178"/>
      <c r="L82" s="178"/>
      <c r="M82" s="178"/>
      <c r="N82" s="178"/>
      <c r="O82" s="9">
        <f t="shared" si="20"/>
        <v>54243492</v>
      </c>
      <c r="P82" s="187"/>
      <c r="Q82" s="154"/>
      <c r="R82" s="3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  <c r="GR82" s="105"/>
      <c r="GS82" s="105"/>
      <c r="GT82" s="105"/>
      <c r="GU82" s="105"/>
      <c r="GV82" s="105"/>
      <c r="GW82" s="105"/>
      <c r="GX82" s="105"/>
      <c r="GY82" s="105"/>
      <c r="GZ82" s="105"/>
      <c r="HA82" s="105"/>
      <c r="HB82" s="105"/>
      <c r="HC82" s="105"/>
      <c r="HD82" s="105"/>
      <c r="HE82" s="105"/>
      <c r="HF82" s="105"/>
      <c r="HG82" s="105"/>
      <c r="HH82" s="105"/>
      <c r="HI82" s="105"/>
      <c r="HJ82" s="105"/>
      <c r="HK82" s="105"/>
      <c r="HL82" s="105"/>
      <c r="HM82" s="105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105"/>
      <c r="ID82" s="105"/>
      <c r="IE82" s="105"/>
      <c r="IF82" s="105"/>
      <c r="IG82" s="105"/>
      <c r="IH82" s="105"/>
      <c r="II82" s="105"/>
      <c r="IJ82" s="105"/>
      <c r="IK82" s="105"/>
      <c r="IL82" s="105"/>
      <c r="IM82" s="105"/>
      <c r="IN82" s="105"/>
      <c r="IO82" s="105"/>
      <c r="IP82" s="105"/>
      <c r="IQ82" s="105"/>
      <c r="IR82" s="105"/>
      <c r="IS82" s="105"/>
      <c r="IT82" s="105"/>
      <c r="IU82" s="105"/>
      <c r="IV82" s="105"/>
    </row>
    <row r="83" spans="1:256" x14ac:dyDescent="0.25">
      <c r="A83" s="123" t="s">
        <v>251</v>
      </c>
      <c r="B83" s="51" t="s">
        <v>165</v>
      </c>
      <c r="C83" s="104">
        <f>SUM(C82)</f>
        <v>0</v>
      </c>
      <c r="D83" s="104">
        <f t="shared" ref="D83:N83" si="26">SUM(D82)</f>
        <v>0</v>
      </c>
      <c r="E83" s="104">
        <f t="shared" si="26"/>
        <v>0</v>
      </c>
      <c r="F83" s="104">
        <f t="shared" si="26"/>
        <v>0</v>
      </c>
      <c r="G83" s="104">
        <f t="shared" si="26"/>
        <v>54243492</v>
      </c>
      <c r="H83" s="104">
        <f t="shared" si="26"/>
        <v>0</v>
      </c>
      <c r="I83" s="104">
        <f t="shared" si="26"/>
        <v>0</v>
      </c>
      <c r="J83" s="104">
        <f t="shared" si="26"/>
        <v>0</v>
      </c>
      <c r="K83" s="104">
        <f t="shared" si="26"/>
        <v>0</v>
      </c>
      <c r="L83" s="104">
        <f t="shared" si="26"/>
        <v>0</v>
      </c>
      <c r="M83" s="104">
        <f t="shared" si="26"/>
        <v>0</v>
      </c>
      <c r="N83" s="104">
        <f t="shared" si="26"/>
        <v>0</v>
      </c>
      <c r="O83" s="11">
        <f t="shared" si="20"/>
        <v>54243492</v>
      </c>
      <c r="P83" s="187"/>
      <c r="Q83" s="154"/>
      <c r="R83" s="3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  <c r="CH83" s="175"/>
      <c r="CI83" s="175"/>
      <c r="CJ83" s="175"/>
      <c r="CK83" s="175"/>
      <c r="CL83" s="175"/>
      <c r="CM83" s="175"/>
      <c r="CN83" s="175"/>
      <c r="CO83" s="175"/>
      <c r="CP83" s="175"/>
      <c r="CQ83" s="175"/>
      <c r="CR83" s="175"/>
      <c r="CS83" s="175"/>
      <c r="CT83" s="175"/>
      <c r="CU83" s="175"/>
      <c r="CV83" s="175"/>
      <c r="CW83" s="175"/>
      <c r="CX83" s="175"/>
      <c r="CY83" s="175"/>
      <c r="CZ83" s="175"/>
      <c r="DA83" s="175"/>
      <c r="DB83" s="175"/>
      <c r="DC83" s="175"/>
      <c r="DD83" s="175"/>
      <c r="DE83" s="175"/>
      <c r="DF83" s="175"/>
      <c r="DG83" s="175"/>
      <c r="DH83" s="175"/>
      <c r="DI83" s="175"/>
      <c r="DJ83" s="175"/>
      <c r="DK83" s="175"/>
      <c r="DL83" s="175"/>
      <c r="DM83" s="175"/>
      <c r="DN83" s="175"/>
      <c r="DO83" s="175"/>
      <c r="DP83" s="175"/>
      <c r="DQ83" s="175"/>
      <c r="DR83" s="175"/>
      <c r="DS83" s="175"/>
      <c r="DT83" s="175"/>
      <c r="DU83" s="175"/>
      <c r="DV83" s="175"/>
      <c r="DW83" s="175"/>
      <c r="DX83" s="175"/>
      <c r="DY83" s="175"/>
      <c r="DZ83" s="175"/>
      <c r="EA83" s="175"/>
      <c r="EB83" s="175"/>
      <c r="EC83" s="175"/>
      <c r="ED83" s="175"/>
      <c r="EE83" s="175"/>
      <c r="EF83" s="175"/>
      <c r="EG83" s="175"/>
      <c r="EH83" s="175"/>
      <c r="EI83" s="175"/>
      <c r="EJ83" s="175"/>
      <c r="EK83" s="175"/>
      <c r="EL83" s="175"/>
      <c r="EM83" s="175"/>
      <c r="EN83" s="175"/>
      <c r="EO83" s="175"/>
      <c r="EP83" s="175"/>
      <c r="EQ83" s="175"/>
      <c r="ER83" s="175"/>
      <c r="ES83" s="175"/>
      <c r="ET83" s="175"/>
      <c r="EU83" s="175"/>
      <c r="EV83" s="175"/>
      <c r="EW83" s="175"/>
      <c r="EX83" s="175"/>
      <c r="EY83" s="175"/>
      <c r="EZ83" s="175"/>
      <c r="FA83" s="175"/>
      <c r="FB83" s="175"/>
      <c r="FC83" s="175"/>
      <c r="FD83" s="175"/>
      <c r="FE83" s="175"/>
      <c r="FF83" s="175"/>
      <c r="FG83" s="175"/>
      <c r="FH83" s="175"/>
      <c r="FI83" s="175"/>
      <c r="FJ83" s="175"/>
      <c r="FK83" s="175"/>
      <c r="FL83" s="175"/>
      <c r="FM83" s="175"/>
      <c r="FN83" s="175"/>
      <c r="FO83" s="175"/>
      <c r="FP83" s="175"/>
      <c r="FQ83" s="175"/>
      <c r="FR83" s="175"/>
      <c r="FS83" s="175"/>
      <c r="FT83" s="175"/>
      <c r="FU83" s="175"/>
      <c r="FV83" s="175"/>
      <c r="FW83" s="175"/>
      <c r="FX83" s="175"/>
      <c r="FY83" s="175"/>
      <c r="FZ83" s="175"/>
      <c r="GA83" s="175"/>
      <c r="GB83" s="175"/>
      <c r="GC83" s="175"/>
      <c r="GD83" s="175"/>
      <c r="GE83" s="175"/>
      <c r="GF83" s="175"/>
      <c r="GG83" s="175"/>
      <c r="GH83" s="175"/>
      <c r="GI83" s="175"/>
      <c r="GJ83" s="175"/>
      <c r="GK83" s="175"/>
      <c r="GL83" s="175"/>
      <c r="GM83" s="175"/>
      <c r="GN83" s="175"/>
      <c r="GO83" s="175"/>
      <c r="GP83" s="175"/>
      <c r="GQ83" s="175"/>
      <c r="GR83" s="175"/>
      <c r="GS83" s="175"/>
      <c r="GT83" s="175"/>
      <c r="GU83" s="175"/>
      <c r="GV83" s="175"/>
      <c r="GW83" s="175"/>
      <c r="GX83" s="175"/>
      <c r="GY83" s="175"/>
      <c r="GZ83" s="175"/>
      <c r="HA83" s="175"/>
      <c r="HB83" s="175"/>
      <c r="HC83" s="175"/>
      <c r="HD83" s="175"/>
      <c r="HE83" s="175"/>
      <c r="HF83" s="175"/>
      <c r="HG83" s="175"/>
      <c r="HH83" s="175"/>
      <c r="HI83" s="175"/>
      <c r="HJ83" s="175"/>
      <c r="HK83" s="175"/>
      <c r="HL83" s="175"/>
      <c r="HM83" s="175"/>
      <c r="HN83" s="175"/>
      <c r="HO83" s="175"/>
      <c r="HP83" s="175"/>
      <c r="HQ83" s="175"/>
      <c r="HR83" s="175"/>
      <c r="HS83" s="175"/>
      <c r="HT83" s="175"/>
      <c r="HU83" s="175"/>
      <c r="HV83" s="175"/>
      <c r="HW83" s="175"/>
      <c r="HX83" s="175"/>
      <c r="HY83" s="175"/>
      <c r="HZ83" s="175"/>
      <c r="IA83" s="175"/>
      <c r="IB83" s="175"/>
      <c r="IC83" s="175"/>
      <c r="ID83" s="175"/>
      <c r="IE83" s="175"/>
      <c r="IF83" s="175"/>
      <c r="IG83" s="175"/>
      <c r="IH83" s="175"/>
      <c r="II83" s="175"/>
      <c r="IJ83" s="175"/>
      <c r="IK83" s="175"/>
      <c r="IL83" s="175"/>
      <c r="IM83" s="175"/>
      <c r="IN83" s="175"/>
      <c r="IO83" s="175"/>
      <c r="IP83" s="175"/>
      <c r="IQ83" s="175"/>
      <c r="IR83" s="175"/>
      <c r="IS83" s="175"/>
      <c r="IT83" s="175"/>
      <c r="IU83" s="175"/>
      <c r="IV83" s="175"/>
    </row>
    <row r="84" spans="1:256" x14ac:dyDescent="0.25">
      <c r="A84" s="103" t="s">
        <v>22</v>
      </c>
      <c r="B84" s="103"/>
      <c r="C84" s="104">
        <f>SUM(C81+C83)</f>
        <v>2758178</v>
      </c>
      <c r="D84" s="104">
        <f t="shared" ref="D84:N84" si="27">SUM(D81+D83)</f>
        <v>2758178</v>
      </c>
      <c r="E84" s="104">
        <f t="shared" si="27"/>
        <v>4633178</v>
      </c>
      <c r="F84" s="104">
        <f t="shared" si="27"/>
        <v>2758178</v>
      </c>
      <c r="G84" s="104">
        <f t="shared" si="27"/>
        <v>57223110</v>
      </c>
      <c r="H84" s="104">
        <f>SUM(H68+H70+H74+H80)</f>
        <v>3462178</v>
      </c>
      <c r="I84" s="104">
        <f t="shared" si="27"/>
        <v>2758178</v>
      </c>
      <c r="J84" s="104">
        <f t="shared" si="27"/>
        <v>29118507</v>
      </c>
      <c r="K84" s="104">
        <f t="shared" si="27"/>
        <v>4633178</v>
      </c>
      <c r="L84" s="104">
        <f t="shared" si="27"/>
        <v>2758180</v>
      </c>
      <c r="M84" s="104">
        <f t="shared" si="27"/>
        <v>2758173</v>
      </c>
      <c r="N84" s="104">
        <f t="shared" si="27"/>
        <v>2758179</v>
      </c>
      <c r="O84" s="11">
        <f>SUM(C84:N84)</f>
        <v>118377395</v>
      </c>
      <c r="P84" s="187"/>
      <c r="Q84" s="154"/>
      <c r="R84" s="3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5"/>
      <c r="CR84" s="175"/>
      <c r="CS84" s="175"/>
      <c r="CT84" s="175"/>
      <c r="CU84" s="175"/>
      <c r="CV84" s="175"/>
      <c r="CW84" s="175"/>
      <c r="CX84" s="175"/>
      <c r="CY84" s="175"/>
      <c r="CZ84" s="175"/>
      <c r="DA84" s="175"/>
      <c r="DB84" s="175"/>
      <c r="DC84" s="175"/>
      <c r="DD84" s="175"/>
      <c r="DE84" s="175"/>
      <c r="DF84" s="175"/>
      <c r="DG84" s="175"/>
      <c r="DH84" s="175"/>
      <c r="DI84" s="175"/>
      <c r="DJ84" s="175"/>
      <c r="DK84" s="175"/>
      <c r="DL84" s="175"/>
      <c r="DM84" s="175"/>
      <c r="DN84" s="175"/>
      <c r="DO84" s="175"/>
      <c r="DP84" s="175"/>
      <c r="DQ84" s="175"/>
      <c r="DR84" s="175"/>
      <c r="DS84" s="175"/>
      <c r="DT84" s="175"/>
      <c r="DU84" s="175"/>
      <c r="DV84" s="175"/>
      <c r="DW84" s="175"/>
      <c r="DX84" s="175"/>
      <c r="DY84" s="175"/>
      <c r="DZ84" s="175"/>
      <c r="EA84" s="175"/>
      <c r="EB84" s="175"/>
      <c r="EC84" s="175"/>
      <c r="ED84" s="175"/>
      <c r="EE84" s="175"/>
      <c r="EF84" s="175"/>
      <c r="EG84" s="175"/>
      <c r="EH84" s="175"/>
      <c r="EI84" s="175"/>
      <c r="EJ84" s="175"/>
      <c r="EK84" s="175"/>
      <c r="EL84" s="175"/>
      <c r="EM84" s="175"/>
      <c r="EN84" s="175"/>
      <c r="EO84" s="175"/>
      <c r="EP84" s="175"/>
      <c r="EQ84" s="175"/>
      <c r="ER84" s="175"/>
      <c r="ES84" s="175"/>
      <c r="ET84" s="175"/>
      <c r="EU84" s="175"/>
      <c r="EV84" s="175"/>
      <c r="EW84" s="175"/>
      <c r="EX84" s="175"/>
      <c r="EY84" s="175"/>
      <c r="EZ84" s="175"/>
      <c r="FA84" s="175"/>
      <c r="FB84" s="175"/>
      <c r="FC84" s="175"/>
      <c r="FD84" s="175"/>
      <c r="FE84" s="175"/>
      <c r="FF84" s="175"/>
      <c r="FG84" s="175"/>
      <c r="FH84" s="175"/>
      <c r="FI84" s="175"/>
      <c r="FJ84" s="175"/>
      <c r="FK84" s="175"/>
      <c r="FL84" s="175"/>
      <c r="FM84" s="175"/>
      <c r="FN84" s="175"/>
      <c r="FO84" s="175"/>
      <c r="FP84" s="175"/>
      <c r="FQ84" s="175"/>
      <c r="FR84" s="175"/>
      <c r="FS84" s="175"/>
      <c r="FT84" s="175"/>
      <c r="FU84" s="175"/>
      <c r="FV84" s="175"/>
      <c r="FW84" s="175"/>
      <c r="FX84" s="175"/>
      <c r="FY84" s="175"/>
      <c r="FZ84" s="175"/>
      <c r="GA84" s="175"/>
      <c r="GB84" s="175"/>
      <c r="GC84" s="175"/>
      <c r="GD84" s="175"/>
      <c r="GE84" s="175"/>
      <c r="GF84" s="175"/>
      <c r="GG84" s="175"/>
      <c r="GH84" s="175"/>
      <c r="GI84" s="175"/>
      <c r="GJ84" s="175"/>
      <c r="GK84" s="175"/>
      <c r="GL84" s="175"/>
      <c r="GM84" s="175"/>
      <c r="GN84" s="175"/>
      <c r="GO84" s="175"/>
      <c r="GP84" s="175"/>
      <c r="GQ84" s="175"/>
      <c r="GR84" s="175"/>
      <c r="GS84" s="175"/>
      <c r="GT84" s="175"/>
      <c r="GU84" s="175"/>
      <c r="GV84" s="175"/>
      <c r="GW84" s="175"/>
      <c r="GX84" s="175"/>
      <c r="GY84" s="175"/>
      <c r="GZ84" s="175"/>
      <c r="HA84" s="175"/>
      <c r="HB84" s="175"/>
      <c r="HC84" s="175"/>
      <c r="HD84" s="175"/>
      <c r="HE84" s="175"/>
      <c r="HF84" s="175"/>
      <c r="HG84" s="175"/>
      <c r="HH84" s="175"/>
      <c r="HI84" s="175"/>
      <c r="HJ84" s="175"/>
      <c r="HK84" s="175"/>
      <c r="HL84" s="175"/>
      <c r="HM84" s="175"/>
      <c r="HN84" s="175"/>
      <c r="HO84" s="175"/>
      <c r="HP84" s="175"/>
      <c r="HQ84" s="175"/>
      <c r="HR84" s="175"/>
      <c r="HS84" s="175"/>
      <c r="HT84" s="175"/>
      <c r="HU84" s="175"/>
      <c r="HV84" s="175"/>
      <c r="HW84" s="175"/>
      <c r="HX84" s="175"/>
      <c r="HY84" s="175"/>
      <c r="HZ84" s="175"/>
      <c r="IA84" s="175"/>
      <c r="IB84" s="175"/>
      <c r="IC84" s="175"/>
      <c r="ID84" s="175"/>
      <c r="IE84" s="175"/>
      <c r="IF84" s="175"/>
      <c r="IG84" s="175"/>
      <c r="IH84" s="175"/>
      <c r="II84" s="175"/>
      <c r="IJ84" s="175"/>
      <c r="IK84" s="175"/>
      <c r="IL84" s="175"/>
      <c r="IM84" s="175"/>
      <c r="IN84" s="175"/>
      <c r="IO84" s="175"/>
      <c r="IP84" s="175"/>
      <c r="IQ84" s="175"/>
      <c r="IR84" s="175"/>
      <c r="IS84" s="175"/>
      <c r="IT84" s="175"/>
      <c r="IU84" s="175"/>
      <c r="IV84" s="175"/>
    </row>
    <row r="85" spans="1:256" x14ac:dyDescent="0.25"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54"/>
      <c r="Q85" s="139"/>
    </row>
    <row r="86" spans="1:256" x14ac:dyDescent="0.25">
      <c r="A86" s="210">
        <v>2</v>
      </c>
      <c r="B86" s="211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154"/>
      <c r="Q86" s="139"/>
    </row>
    <row r="87" spans="1:256" x14ac:dyDescent="0.25"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54"/>
      <c r="Q87" s="139"/>
    </row>
    <row r="88" spans="1:256" x14ac:dyDescent="0.25"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54"/>
      <c r="Q88" s="139"/>
    </row>
    <row r="89" spans="1:256" x14ac:dyDescent="0.25"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54"/>
      <c r="Q89" s="139"/>
    </row>
    <row r="90" spans="1:256" x14ac:dyDescent="0.25"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54"/>
      <c r="Q90" s="139"/>
    </row>
    <row r="91" spans="1:256" x14ac:dyDescent="0.25"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54"/>
      <c r="Q91" s="139"/>
    </row>
    <row r="92" spans="1:256" x14ac:dyDescent="0.25"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54"/>
      <c r="Q92" s="139"/>
    </row>
    <row r="93" spans="1:256" x14ac:dyDescent="0.25"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54"/>
      <c r="Q93" s="139"/>
    </row>
    <row r="94" spans="1:256" x14ac:dyDescent="0.25"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54"/>
      <c r="Q94" s="139"/>
    </row>
    <row r="95" spans="1:256" x14ac:dyDescent="0.25"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54"/>
      <c r="Q95" s="139"/>
    </row>
    <row r="96" spans="1:256" x14ac:dyDescent="0.25"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54"/>
      <c r="Q96" s="139"/>
    </row>
    <row r="97" spans="2:17" x14ac:dyDescent="0.25"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54"/>
      <c r="Q97" s="139"/>
    </row>
  </sheetData>
  <mergeCells count="4">
    <mergeCell ref="A1:O1"/>
    <mergeCell ref="A2:O2"/>
    <mergeCell ref="A3:O3"/>
    <mergeCell ref="A86:O86"/>
  </mergeCells>
  <printOptions horizontalCentered="1"/>
  <pageMargins left="0" right="0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Kiemelt előirányzatok</vt:lpstr>
      <vt:lpstr>Kiadási ei. műk., felhalm. </vt:lpstr>
      <vt:lpstr>Bevételek műk., felhalm.</vt:lpstr>
      <vt:lpstr>Beruházás, felújítás</vt:lpstr>
      <vt:lpstr>Tartalék</vt:lpstr>
      <vt:lpstr>Szociális</vt:lpstr>
      <vt:lpstr>Munka1</vt:lpstr>
      <vt:lpstr>Helyi adó</vt:lpstr>
      <vt:lpstr>Felhasználási ütemterv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Rami</cp:lastModifiedBy>
  <cp:lastPrinted>2020-12-21T09:27:29Z</cp:lastPrinted>
  <dcterms:created xsi:type="dcterms:W3CDTF">2020-12-11T09:41:07Z</dcterms:created>
  <dcterms:modified xsi:type="dcterms:W3CDTF">2021-06-28T09:39:49Z</dcterms:modified>
</cp:coreProperties>
</file>