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filterPrivacy="1" defaultThemeVersion="124226"/>
  <xr:revisionPtr revIDLastSave="0" documentId="13_ncr:1_{69F1C286-6367-4147-8514-5A23E71F4B6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  <sheet name="Munka2" sheetId="2" r:id="rId2"/>
    <sheet name="Munka3" sheetId="3" r:id="rId3"/>
  </sheets>
  <calcPr calcId="181029"/>
</workbook>
</file>

<file path=xl/calcChain.xml><?xml version="1.0" encoding="utf-8"?>
<calcChain xmlns="http://schemas.openxmlformats.org/spreadsheetml/2006/main">
  <c r="D41" i="1" l="1"/>
  <c r="H27" i="1"/>
  <c r="H26" i="1"/>
  <c r="C13" i="1"/>
  <c r="D22" i="1" l="1"/>
  <c r="E22" i="1"/>
  <c r="F22" i="1"/>
  <c r="G22" i="1"/>
  <c r="C22" i="1"/>
  <c r="H42" i="1"/>
  <c r="H43" i="1"/>
  <c r="H45" i="1"/>
  <c r="H46" i="1"/>
  <c r="H48" i="1"/>
  <c r="H49" i="1"/>
  <c r="H50" i="1"/>
  <c r="H51" i="1"/>
  <c r="H53" i="1"/>
  <c r="H54" i="1"/>
  <c r="H55" i="1"/>
  <c r="H39" i="1"/>
  <c r="H40" i="1"/>
  <c r="H38" i="1"/>
  <c r="E47" i="1"/>
  <c r="F47" i="1"/>
  <c r="G47" i="1"/>
  <c r="D47" i="1"/>
  <c r="C52" i="1"/>
  <c r="H52" i="1" s="1"/>
  <c r="C47" i="1"/>
  <c r="D44" i="1"/>
  <c r="E44" i="1"/>
  <c r="F44" i="1"/>
  <c r="G44" i="1"/>
  <c r="C44" i="1"/>
  <c r="E41" i="1"/>
  <c r="F41" i="1"/>
  <c r="G41" i="1"/>
  <c r="C41" i="1"/>
  <c r="H14" i="1"/>
  <c r="H15" i="1"/>
  <c r="H16" i="1"/>
  <c r="H18" i="1"/>
  <c r="H19" i="1"/>
  <c r="H21" i="1"/>
  <c r="H23" i="1"/>
  <c r="H10" i="1"/>
  <c r="H11" i="1"/>
  <c r="H12" i="1"/>
  <c r="H9" i="1"/>
  <c r="D25" i="1"/>
  <c r="E25" i="1"/>
  <c r="F25" i="1"/>
  <c r="G25" i="1"/>
  <c r="D20" i="1"/>
  <c r="E20" i="1"/>
  <c r="F20" i="1"/>
  <c r="G20" i="1"/>
  <c r="D17" i="1"/>
  <c r="E17" i="1"/>
  <c r="F17" i="1"/>
  <c r="G17" i="1"/>
  <c r="D13" i="1"/>
  <c r="E13" i="1"/>
  <c r="F13" i="1"/>
  <c r="G13" i="1"/>
  <c r="D8" i="1"/>
  <c r="E8" i="1"/>
  <c r="F8" i="1"/>
  <c r="G8" i="1"/>
  <c r="C25" i="1"/>
  <c r="C20" i="1"/>
  <c r="C17" i="1"/>
  <c r="C8" i="1"/>
  <c r="C56" i="1" l="1"/>
  <c r="H25" i="1"/>
  <c r="C24" i="1"/>
  <c r="F24" i="1"/>
  <c r="F28" i="1" s="1"/>
  <c r="E24" i="1"/>
  <c r="E28" i="1" s="1"/>
  <c r="E56" i="1"/>
  <c r="D24" i="1"/>
  <c r="D28" i="1" s="1"/>
  <c r="G24" i="1"/>
  <c r="G28" i="1" s="1"/>
  <c r="G56" i="1"/>
  <c r="H44" i="1"/>
  <c r="H20" i="1"/>
  <c r="H13" i="1"/>
  <c r="H17" i="1"/>
  <c r="H22" i="1"/>
  <c r="H8" i="1"/>
  <c r="H41" i="1"/>
  <c r="F56" i="1"/>
  <c r="D56" i="1"/>
  <c r="H47" i="1"/>
  <c r="H56" i="1" l="1"/>
  <c r="H24" i="1"/>
  <c r="C28" i="1"/>
  <c r="H28" i="1" s="1"/>
  <c r="H57" i="1" l="1"/>
</calcChain>
</file>

<file path=xl/sharedStrings.xml><?xml version="1.0" encoding="utf-8"?>
<sst xmlns="http://schemas.openxmlformats.org/spreadsheetml/2006/main" count="120" uniqueCount="92">
  <si>
    <t>11. melléklet</t>
  </si>
  <si>
    <t>Sorszám</t>
  </si>
  <si>
    <t>KÖLTSÉGVETÉSI BEVÉTELEK FŐÖSSZ.:</t>
  </si>
  <si>
    <t>1.</t>
  </si>
  <si>
    <t>MŰKÖDÉSI BEVÉTELEK</t>
  </si>
  <si>
    <t>2.</t>
  </si>
  <si>
    <t>Intézményi működési bevételek</t>
  </si>
  <si>
    <t>4.</t>
  </si>
  <si>
    <t xml:space="preserve">Helyi adók </t>
  </si>
  <si>
    <t>5.</t>
  </si>
  <si>
    <t>Gépjárműadó</t>
  </si>
  <si>
    <t>6.</t>
  </si>
  <si>
    <t>7.</t>
  </si>
  <si>
    <t>Bírságok, pótlékok és egyéb sajátos bevételek</t>
  </si>
  <si>
    <t>8.</t>
  </si>
  <si>
    <t>TÁMOGATÁSOK</t>
  </si>
  <si>
    <t>9.</t>
  </si>
  <si>
    <t>11.</t>
  </si>
  <si>
    <t>13.</t>
  </si>
  <si>
    <t>16.</t>
  </si>
  <si>
    <t>TÁMOGATÁSÉRTÉKŰ BEVÉTELEK</t>
  </si>
  <si>
    <t>17.</t>
  </si>
  <si>
    <t>Támogatásértékű működési bevételek</t>
  </si>
  <si>
    <t>19.</t>
  </si>
  <si>
    <t>Támogatásértékű felhalmozási bevételek</t>
  </si>
  <si>
    <t>20.</t>
  </si>
  <si>
    <t>VÉGLEGESEN ÁTVETT PÉNZESZKÖZÖK</t>
  </si>
  <si>
    <t>22.</t>
  </si>
  <si>
    <t>Felhalmozási célú pénzeszk. átv. államházt kívülről</t>
  </si>
  <si>
    <t>23.</t>
  </si>
  <si>
    <t>TÁMOGATÁSI KÖLCSÖNÖK VISSZATÉR.</t>
  </si>
  <si>
    <t>24.</t>
  </si>
  <si>
    <t>Lakásvásárlási kölcsönök megtérülése</t>
  </si>
  <si>
    <t>25.</t>
  </si>
  <si>
    <t>26.</t>
  </si>
  <si>
    <t>PÉNZFORGALOM NÉLKÜLI BEVÉTELEK</t>
  </si>
  <si>
    <t>27.</t>
  </si>
  <si>
    <t>Előző évek pénzmaradvány igénybevétele</t>
  </si>
  <si>
    <t>30.</t>
  </si>
  <si>
    <t>ÉRTÉKPAPÍROK ÉRTÉKESÍTÉSÉNEK BEV.</t>
  </si>
  <si>
    <t>32.</t>
  </si>
  <si>
    <t>Önkor-</t>
  </si>
  <si>
    <t>mány-</t>
  </si>
  <si>
    <t>zat</t>
  </si>
  <si>
    <t>Polgár-</t>
  </si>
  <si>
    <t>mesteri</t>
  </si>
  <si>
    <t>Hivatal</t>
  </si>
  <si>
    <t>Sün</t>
  </si>
  <si>
    <t>Balázs</t>
  </si>
  <si>
    <t>Óvoda</t>
  </si>
  <si>
    <t>Szoc.</t>
  </si>
  <si>
    <t>Alapell.</t>
  </si>
  <si>
    <t>Int.</t>
  </si>
  <si>
    <t>Petőfi S</t>
  </si>
  <si>
    <t>Kult. Szab.</t>
  </si>
  <si>
    <t>Közp.</t>
  </si>
  <si>
    <t>Főösszesen</t>
  </si>
  <si>
    <t>KÖLTSÉGVETÉSI BEVÉTELEK ÖSSZESEN:</t>
  </si>
  <si>
    <t>BEVÉTELEK ÖSSZESEN:</t>
  </si>
  <si>
    <t>Főösszesen:</t>
  </si>
  <si>
    <t>Személyi juttatások</t>
  </si>
  <si>
    <t>Munkaadót terhelő járulékok</t>
  </si>
  <si>
    <t>3.</t>
  </si>
  <si>
    <t>Dologi kiadások</t>
  </si>
  <si>
    <t>FELHALMOZÁSI KIADÁSOK</t>
  </si>
  <si>
    <t>Beruházási kiadások</t>
  </si>
  <si>
    <t>Felújítási kiadások</t>
  </si>
  <si>
    <t>TÁMOGATÁSÉRTÉKŰ KIADÁSOK</t>
  </si>
  <si>
    <t>Támogatásértékű működési kiadás</t>
  </si>
  <si>
    <t>Támogatásértékű felhalmozási kiadás</t>
  </si>
  <si>
    <t>10.</t>
  </si>
  <si>
    <t>VÉGLEGESEN ÁTADOTT PÉNZESZKÖZÖK</t>
  </si>
  <si>
    <t>Működési célra átadott pénzeszköz államházt. kívülre</t>
  </si>
  <si>
    <t>12.</t>
  </si>
  <si>
    <t>Önkormányzat által folyósított ellátás</t>
  </si>
  <si>
    <t>14.</t>
  </si>
  <si>
    <t>TÁMOGATÁSI KÖLCSÖNÖK NYÚJTÁSA</t>
  </si>
  <si>
    <t>15.</t>
  </si>
  <si>
    <t>TARTALÉKOK</t>
  </si>
  <si>
    <t>18.</t>
  </si>
  <si>
    <t>Működési általános tartalék</t>
  </si>
  <si>
    <t>KIADÁSOK ÖSSZESEN:</t>
  </si>
  <si>
    <t>KÖLTSÉGVETÉSI KIDÁSOK ÖSSZESEN:</t>
  </si>
  <si>
    <t>Általános működési feladathoz kapcsolódó támogatás</t>
  </si>
  <si>
    <t>Egyéb központi ktgtvetési támogatás</t>
  </si>
  <si>
    <t>Felhalm. célra átadott pénzeszköz államházt. kívülre</t>
  </si>
  <si>
    <t>PÉNZÜGYI BEFEKTETÉSEK BEVÉTELE</t>
  </si>
  <si>
    <t>E Ft-ban</t>
  </si>
  <si>
    <r>
      <t xml:space="preserve">Működési céltartalék </t>
    </r>
    <r>
      <rPr>
        <sz val="12"/>
        <rFont val="Garamond"/>
        <family val="1"/>
        <charset val="238"/>
      </rPr>
      <t>egyéb pályázati önrész</t>
    </r>
    <r>
      <rPr>
        <b/>
        <sz val="12"/>
        <rFont val="Garamond"/>
        <family val="1"/>
        <charset val="238"/>
      </rPr>
      <t xml:space="preserve"> </t>
    </r>
  </si>
  <si>
    <r>
      <t xml:space="preserve">Felhalmozási céltartalék </t>
    </r>
    <r>
      <rPr>
        <sz val="12"/>
        <rFont val="Garamond"/>
        <family val="1"/>
        <charset val="238"/>
      </rPr>
      <t>panelprogram</t>
    </r>
    <r>
      <rPr>
        <b/>
        <sz val="12"/>
        <rFont val="Garamond"/>
        <family val="1"/>
        <charset val="238"/>
      </rPr>
      <t xml:space="preserve"> </t>
    </r>
  </si>
  <si>
    <t>Költségvetési egyenleg:</t>
  </si>
  <si>
    <t>2021. 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</si>
</sst>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Garamond"/>
      <family val="1"/>
      <charset val="238"/>
    </font>
    <font>
      <b/>
      <sz val="16"/>
      <color theme="1"/>
      <name val="Garamond"/>
      <family val="1"/>
      <charset val="238"/>
    </font>
    <font>
      <b/>
      <sz val="12"/>
      <color theme="1"/>
      <name val="Garamond"/>
      <family val="1"/>
      <charset val="238"/>
    </font>
    <font>
      <sz val="11"/>
      <color theme="1"/>
      <name val="Garamond"/>
      <family val="1"/>
      <charset val="238"/>
    </font>
    <font>
      <b/>
      <sz val="12"/>
      <name val="Garamond"/>
      <family val="1"/>
      <charset val="238"/>
    </font>
    <font>
      <b/>
      <sz val="11"/>
      <color theme="1"/>
      <name val="Garamond"/>
      <family val="1"/>
      <charset val="238"/>
    </font>
    <font>
      <b/>
      <sz val="10"/>
      <name val="Garamond"/>
      <family val="1"/>
      <charset val="238"/>
    </font>
    <font>
      <sz val="12"/>
      <name val="Garamond"/>
      <family val="1"/>
      <charset val="238"/>
    </font>
    <font>
      <b/>
      <sz val="14"/>
      <name val="Garamond"/>
      <family val="1"/>
      <charset val="238"/>
    </font>
    <font>
      <b/>
      <sz val="16"/>
      <name val="Garamond"/>
      <family val="1"/>
      <charset val="238"/>
    </font>
  </fonts>
  <fills count="3">
    <fill>
      <patternFill patternType="none"/>
    </fill>
    <fill>
      <patternFill patternType="gray125"/>
    </fill>
    <fill>
      <patternFill patternType="gray0625"/>
    </fill>
  </fills>
  <borders count="25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6" fillId="0" borderId="13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2" xfId="0" applyFont="1" applyBorder="1"/>
    <xf numFmtId="3" fontId="3" fillId="0" borderId="19" xfId="0" applyNumberFormat="1" applyFont="1" applyBorder="1"/>
    <xf numFmtId="3" fontId="3" fillId="0" borderId="20" xfId="0" applyNumberFormat="1" applyFont="1" applyBorder="1"/>
    <xf numFmtId="3" fontId="4" fillId="0" borderId="0" xfId="0" applyNumberFormat="1" applyFont="1"/>
    <xf numFmtId="0" fontId="7" fillId="0" borderId="3" xfId="0" applyFont="1" applyBorder="1"/>
    <xf numFmtId="3" fontId="4" fillId="0" borderId="18" xfId="0" applyNumberFormat="1" applyFont="1" applyBorder="1"/>
    <xf numFmtId="3" fontId="4" fillId="0" borderId="21" xfId="0" applyNumberFormat="1" applyFont="1" applyBorder="1"/>
    <xf numFmtId="0" fontId="7" fillId="0" borderId="2" xfId="0" applyFont="1" applyBorder="1"/>
    <xf numFmtId="3" fontId="3" fillId="0" borderId="18" xfId="0" applyNumberFormat="1" applyFont="1" applyBorder="1"/>
    <xf numFmtId="3" fontId="3" fillId="0" borderId="21" xfId="0" applyNumberFormat="1" applyFont="1" applyBorder="1"/>
    <xf numFmtId="0" fontId="8" fillId="2" borderId="3" xfId="0" applyFont="1" applyFill="1" applyBorder="1"/>
    <xf numFmtId="3" fontId="8" fillId="2" borderId="3" xfId="0" applyNumberFormat="1" applyFont="1" applyFill="1" applyBorder="1"/>
    <xf numFmtId="3" fontId="8" fillId="2" borderId="22" xfId="0" applyNumberFormat="1" applyFont="1" applyFill="1" applyBorder="1"/>
    <xf numFmtId="0" fontId="5" fillId="0" borderId="3" xfId="0" applyFont="1" applyBorder="1"/>
    <xf numFmtId="0" fontId="4" fillId="0" borderId="17" xfId="0" applyFont="1" applyBorder="1" applyAlignment="1">
      <alignment horizontal="center"/>
    </xf>
    <xf numFmtId="0" fontId="5" fillId="1" borderId="4" xfId="0" applyFont="1" applyFill="1" applyBorder="1" applyAlignment="1">
      <alignment horizontal="center"/>
    </xf>
    <xf numFmtId="3" fontId="5" fillId="1" borderId="4" xfId="0" applyNumberFormat="1" applyFont="1" applyFill="1" applyBorder="1" applyAlignment="1">
      <alignment horizontal="center"/>
    </xf>
    <xf numFmtId="0" fontId="4" fillId="0" borderId="23" xfId="0" applyFont="1" applyBorder="1" applyAlignment="1">
      <alignment horizontal="center"/>
    </xf>
    <xf numFmtId="3" fontId="4" fillId="0" borderId="19" xfId="0" applyNumberFormat="1" applyFont="1" applyBorder="1"/>
    <xf numFmtId="3" fontId="6" fillId="0" borderId="20" xfId="0" applyNumberFormat="1" applyFont="1" applyBorder="1"/>
    <xf numFmtId="0" fontId="9" fillId="0" borderId="3" xfId="0" applyFont="1" applyBorder="1"/>
    <xf numFmtId="0" fontId="10" fillId="1" borderId="4" xfId="0" applyFont="1" applyFill="1" applyBorder="1" applyAlignment="1">
      <alignment horizontal="center"/>
    </xf>
    <xf numFmtId="3" fontId="8" fillId="0" borderId="22" xfId="0" applyNumberFormat="1" applyFont="1" applyFill="1" applyBorder="1"/>
    <xf numFmtId="3" fontId="5" fillId="2" borderId="22" xfId="0" applyNumberFormat="1" applyFont="1" applyFill="1" applyBorder="1"/>
    <xf numFmtId="0" fontId="3" fillId="0" borderId="0" xfId="0" applyFont="1"/>
    <xf numFmtId="3" fontId="3" fillId="0" borderId="0" xfId="0" applyNumberFormat="1" applyFont="1"/>
    <xf numFmtId="3" fontId="5" fillId="1" borderId="4" xfId="0" applyNumberFormat="1" applyFont="1" applyFill="1" applyBorder="1" applyAlignment="1">
      <alignment horizontal="right"/>
    </xf>
    <xf numFmtId="0" fontId="4" fillId="0" borderId="6" xfId="0" applyFont="1" applyBorder="1" applyAlignment="1">
      <alignment horizontal="center" textRotation="180" wrapText="1"/>
    </xf>
    <xf numFmtId="0" fontId="4" fillId="0" borderId="7" xfId="0" applyFont="1" applyBorder="1" applyAlignment="1">
      <alignment horizontal="center" textRotation="180" wrapText="1"/>
    </xf>
    <xf numFmtId="0" fontId="4" fillId="0" borderId="9" xfId="0" applyFont="1" applyBorder="1" applyAlignment="1">
      <alignment horizontal="center" textRotation="180" wrapText="1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textRotation="180"/>
    </xf>
    <xf numFmtId="0" fontId="6" fillId="0" borderId="15" xfId="0" applyFont="1" applyBorder="1" applyAlignment="1">
      <alignment horizontal="center" textRotation="180"/>
    </xf>
    <xf numFmtId="0" fontId="6" fillId="0" borderId="16" xfId="0" applyFont="1" applyBorder="1" applyAlignment="1">
      <alignment horizontal="center" textRotation="180"/>
    </xf>
    <xf numFmtId="0" fontId="4" fillId="0" borderId="24" xfId="0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7"/>
  <sheetViews>
    <sheetView tabSelected="1" view="pageLayout" topLeftCell="A32" zoomScaleNormal="100" workbookViewId="0">
      <selection activeCell="G34" sqref="G34:H34"/>
    </sheetView>
  </sheetViews>
  <sheetFormatPr defaultRowHeight="15" x14ac:dyDescent="0.25"/>
  <cols>
    <col min="1" max="1" width="3.42578125" style="3" customWidth="1"/>
    <col min="2" max="2" width="54.42578125" style="3" customWidth="1"/>
    <col min="3" max="3" width="10.85546875" style="3" bestFit="1" customWidth="1"/>
    <col min="4" max="7" width="9.42578125" style="3" bestFit="1" customWidth="1"/>
    <col min="8" max="8" width="11" style="3" customWidth="1"/>
    <col min="9" max="16384" width="9.140625" style="3"/>
  </cols>
  <sheetData>
    <row r="2" spans="1:9" ht="21" x14ac:dyDescent="0.35">
      <c r="B2" s="2" t="s">
        <v>91</v>
      </c>
      <c r="H2" s="1" t="s">
        <v>87</v>
      </c>
    </row>
    <row r="4" spans="1:9" ht="15.75" thickBot="1" x14ac:dyDescent="0.3">
      <c r="G4" s="44" t="s">
        <v>0</v>
      </c>
      <c r="H4" s="44"/>
    </row>
    <row r="5" spans="1:9" ht="17.25" customHeight="1" x14ac:dyDescent="0.25">
      <c r="A5" s="35" t="s">
        <v>1</v>
      </c>
      <c r="B5" s="38" t="s">
        <v>2</v>
      </c>
      <c r="C5" s="4" t="s">
        <v>41</v>
      </c>
      <c r="D5" s="4" t="s">
        <v>44</v>
      </c>
      <c r="E5" s="4" t="s">
        <v>47</v>
      </c>
      <c r="F5" s="4" t="s">
        <v>50</v>
      </c>
      <c r="G5" s="4" t="s">
        <v>53</v>
      </c>
      <c r="H5" s="41" t="s">
        <v>56</v>
      </c>
    </row>
    <row r="6" spans="1:9" ht="17.25" customHeight="1" x14ac:dyDescent="0.25">
      <c r="A6" s="36"/>
      <c r="B6" s="39"/>
      <c r="C6" s="5" t="s">
        <v>42</v>
      </c>
      <c r="D6" s="5" t="s">
        <v>45</v>
      </c>
      <c r="E6" s="5" t="s">
        <v>48</v>
      </c>
      <c r="F6" s="5" t="s">
        <v>51</v>
      </c>
      <c r="G6" s="5" t="s">
        <v>54</v>
      </c>
      <c r="H6" s="42"/>
    </row>
    <row r="7" spans="1:9" ht="26.25" customHeight="1" thickBot="1" x14ac:dyDescent="0.3">
      <c r="A7" s="37"/>
      <c r="B7" s="40"/>
      <c r="C7" s="6" t="s">
        <v>43</v>
      </c>
      <c r="D7" s="6" t="s">
        <v>46</v>
      </c>
      <c r="E7" s="6" t="s">
        <v>49</v>
      </c>
      <c r="F7" s="6" t="s">
        <v>52</v>
      </c>
      <c r="G7" s="6" t="s">
        <v>55</v>
      </c>
      <c r="H7" s="43"/>
    </row>
    <row r="8" spans="1:9" ht="16.5" thickTop="1" x14ac:dyDescent="0.25">
      <c r="A8" s="7" t="s">
        <v>3</v>
      </c>
      <c r="B8" s="8" t="s">
        <v>4</v>
      </c>
      <c r="C8" s="9">
        <f t="shared" ref="C8:H8" si="0">SUM(C9:C12)</f>
        <v>289640</v>
      </c>
      <c r="D8" s="9">
        <f t="shared" si="0"/>
        <v>50</v>
      </c>
      <c r="E8" s="9">
        <f t="shared" si="0"/>
        <v>750</v>
      </c>
      <c r="F8" s="9">
        <f t="shared" si="0"/>
        <v>8100</v>
      </c>
      <c r="G8" s="9">
        <f t="shared" si="0"/>
        <v>12000</v>
      </c>
      <c r="H8" s="10">
        <f t="shared" si="0"/>
        <v>310540</v>
      </c>
      <c r="I8" s="11"/>
    </row>
    <row r="9" spans="1:9" x14ac:dyDescent="0.25">
      <c r="A9" s="7" t="s">
        <v>5</v>
      </c>
      <c r="B9" s="12" t="s">
        <v>6</v>
      </c>
      <c r="C9" s="13">
        <v>29540</v>
      </c>
      <c r="D9" s="13">
        <v>50</v>
      </c>
      <c r="E9" s="13">
        <v>750</v>
      </c>
      <c r="F9" s="13">
        <v>8100</v>
      </c>
      <c r="G9" s="13">
        <v>12000</v>
      </c>
      <c r="H9" s="14">
        <f t="shared" ref="H9:H28" si="1">SUM(C9:G9)</f>
        <v>50440</v>
      </c>
    </row>
    <row r="10" spans="1:9" x14ac:dyDescent="0.25">
      <c r="A10" s="7" t="s">
        <v>7</v>
      </c>
      <c r="B10" s="12" t="s">
        <v>8</v>
      </c>
      <c r="C10" s="13">
        <v>260000</v>
      </c>
      <c r="D10" s="13"/>
      <c r="E10" s="13"/>
      <c r="F10" s="13"/>
      <c r="G10" s="13"/>
      <c r="H10" s="14">
        <f t="shared" si="1"/>
        <v>260000</v>
      </c>
    </row>
    <row r="11" spans="1:9" x14ac:dyDescent="0.25">
      <c r="A11" s="7" t="s">
        <v>9</v>
      </c>
      <c r="B11" s="12" t="s">
        <v>10</v>
      </c>
      <c r="C11" s="13"/>
      <c r="D11" s="13"/>
      <c r="E11" s="13"/>
      <c r="F11" s="13"/>
      <c r="G11" s="13"/>
      <c r="H11" s="14">
        <f t="shared" si="1"/>
        <v>0</v>
      </c>
    </row>
    <row r="12" spans="1:9" x14ac:dyDescent="0.25">
      <c r="A12" s="7" t="s">
        <v>12</v>
      </c>
      <c r="B12" s="15" t="s">
        <v>13</v>
      </c>
      <c r="C12" s="13">
        <v>100</v>
      </c>
      <c r="D12" s="13"/>
      <c r="E12" s="13"/>
      <c r="F12" s="13"/>
      <c r="G12" s="13"/>
      <c r="H12" s="14">
        <f t="shared" si="1"/>
        <v>100</v>
      </c>
    </row>
    <row r="13" spans="1:9" ht="15.75" x14ac:dyDescent="0.25">
      <c r="A13" s="7" t="s">
        <v>14</v>
      </c>
      <c r="B13" s="8" t="s">
        <v>15</v>
      </c>
      <c r="C13" s="16">
        <f t="shared" ref="C13:G13" si="2">SUM(C14:C15)</f>
        <v>159850</v>
      </c>
      <c r="D13" s="16">
        <f t="shared" si="2"/>
        <v>0</v>
      </c>
      <c r="E13" s="16">
        <f t="shared" si="2"/>
        <v>0</v>
      </c>
      <c r="F13" s="16">
        <f t="shared" si="2"/>
        <v>0</v>
      </c>
      <c r="G13" s="16">
        <f t="shared" si="2"/>
        <v>0</v>
      </c>
      <c r="H13" s="17">
        <f t="shared" si="1"/>
        <v>159850</v>
      </c>
      <c r="I13" s="11"/>
    </row>
    <row r="14" spans="1:9" x14ac:dyDescent="0.25">
      <c r="A14" s="7" t="s">
        <v>16</v>
      </c>
      <c r="B14" s="12" t="s">
        <v>83</v>
      </c>
      <c r="C14" s="13">
        <v>148850</v>
      </c>
      <c r="D14" s="13"/>
      <c r="E14" s="13"/>
      <c r="F14" s="13"/>
      <c r="G14" s="13"/>
      <c r="H14" s="14">
        <f t="shared" si="1"/>
        <v>148850</v>
      </c>
    </row>
    <row r="15" spans="1:9" x14ac:dyDescent="0.25">
      <c r="A15" s="7" t="s">
        <v>17</v>
      </c>
      <c r="B15" s="12" t="s">
        <v>84</v>
      </c>
      <c r="C15" s="13">
        <v>11000</v>
      </c>
      <c r="D15" s="13"/>
      <c r="E15" s="13"/>
      <c r="F15" s="13"/>
      <c r="G15" s="13"/>
      <c r="H15" s="14">
        <f t="shared" si="1"/>
        <v>11000</v>
      </c>
    </row>
    <row r="16" spans="1:9" ht="15.75" x14ac:dyDescent="0.25">
      <c r="A16" s="7" t="s">
        <v>18</v>
      </c>
      <c r="B16" s="8" t="s">
        <v>86</v>
      </c>
      <c r="C16" s="16">
        <v>100</v>
      </c>
      <c r="D16" s="13"/>
      <c r="E16" s="13"/>
      <c r="F16" s="13"/>
      <c r="G16" s="13"/>
      <c r="H16" s="17">
        <f t="shared" si="1"/>
        <v>100</v>
      </c>
      <c r="I16" s="11"/>
    </row>
    <row r="17" spans="1:9" ht="15.75" x14ac:dyDescent="0.25">
      <c r="A17" s="7" t="s">
        <v>19</v>
      </c>
      <c r="B17" s="8" t="s">
        <v>20</v>
      </c>
      <c r="C17" s="16">
        <f>SUM(C18:C19)</f>
        <v>108483</v>
      </c>
      <c r="D17" s="16">
        <f t="shared" ref="D17:G17" si="3">SUM(D18:D19)</f>
        <v>0</v>
      </c>
      <c r="E17" s="16">
        <f t="shared" si="3"/>
        <v>0</v>
      </c>
      <c r="F17" s="16">
        <f t="shared" si="3"/>
        <v>0</v>
      </c>
      <c r="G17" s="16">
        <f t="shared" si="3"/>
        <v>0</v>
      </c>
      <c r="H17" s="17">
        <f t="shared" si="1"/>
        <v>108483</v>
      </c>
      <c r="I17" s="11"/>
    </row>
    <row r="18" spans="1:9" x14ac:dyDescent="0.25">
      <c r="A18" s="7" t="s">
        <v>21</v>
      </c>
      <c r="B18" s="12" t="s">
        <v>22</v>
      </c>
      <c r="C18" s="13"/>
      <c r="D18" s="13"/>
      <c r="E18" s="13"/>
      <c r="F18" s="13"/>
      <c r="G18" s="13"/>
      <c r="H18" s="14">
        <f t="shared" si="1"/>
        <v>0</v>
      </c>
    </row>
    <row r="19" spans="1:9" x14ac:dyDescent="0.25">
      <c r="A19" s="7" t="s">
        <v>23</v>
      </c>
      <c r="B19" s="12" t="s">
        <v>24</v>
      </c>
      <c r="C19" s="13">
        <v>108483</v>
      </c>
      <c r="D19" s="13"/>
      <c r="E19" s="13"/>
      <c r="F19" s="13"/>
      <c r="G19" s="13"/>
      <c r="H19" s="14">
        <f t="shared" si="1"/>
        <v>108483</v>
      </c>
    </row>
    <row r="20" spans="1:9" ht="15.75" x14ac:dyDescent="0.25">
      <c r="A20" s="7" t="s">
        <v>25</v>
      </c>
      <c r="B20" s="8" t="s">
        <v>26</v>
      </c>
      <c r="C20" s="16">
        <f>SUM(C21)</f>
        <v>0</v>
      </c>
      <c r="D20" s="16">
        <f t="shared" ref="D20:G20" si="4">SUM(D21)</f>
        <v>0</v>
      </c>
      <c r="E20" s="16">
        <f t="shared" si="4"/>
        <v>0</v>
      </c>
      <c r="F20" s="16">
        <f t="shared" si="4"/>
        <v>0</v>
      </c>
      <c r="G20" s="16">
        <f t="shared" si="4"/>
        <v>0</v>
      </c>
      <c r="H20" s="17">
        <f t="shared" si="1"/>
        <v>0</v>
      </c>
      <c r="I20" s="11"/>
    </row>
    <row r="21" spans="1:9" x14ac:dyDescent="0.25">
      <c r="A21" s="7" t="s">
        <v>27</v>
      </c>
      <c r="B21" s="12" t="s">
        <v>28</v>
      </c>
      <c r="C21" s="13"/>
      <c r="D21" s="13"/>
      <c r="E21" s="13"/>
      <c r="F21" s="13"/>
      <c r="G21" s="13"/>
      <c r="H21" s="14">
        <f t="shared" si="1"/>
        <v>0</v>
      </c>
    </row>
    <row r="22" spans="1:9" ht="15.75" x14ac:dyDescent="0.25">
      <c r="A22" s="7" t="s">
        <v>29</v>
      </c>
      <c r="B22" s="8" t="s">
        <v>30</v>
      </c>
      <c r="C22" s="16">
        <f t="shared" ref="C22:G22" si="5">SUM(C23:C23)</f>
        <v>300</v>
      </c>
      <c r="D22" s="16">
        <f t="shared" si="5"/>
        <v>0</v>
      </c>
      <c r="E22" s="16">
        <f t="shared" si="5"/>
        <v>0</v>
      </c>
      <c r="F22" s="16">
        <f t="shared" si="5"/>
        <v>0</v>
      </c>
      <c r="G22" s="16">
        <f t="shared" si="5"/>
        <v>0</v>
      </c>
      <c r="H22" s="17">
        <f t="shared" si="1"/>
        <v>300</v>
      </c>
      <c r="I22" s="11"/>
    </row>
    <row r="23" spans="1:9" x14ac:dyDescent="0.25">
      <c r="A23" s="7" t="s">
        <v>31</v>
      </c>
      <c r="B23" s="12" t="s">
        <v>32</v>
      </c>
      <c r="C23" s="13">
        <v>300</v>
      </c>
      <c r="D23" s="13"/>
      <c r="E23" s="13"/>
      <c r="F23" s="13"/>
      <c r="G23" s="13"/>
      <c r="H23" s="14">
        <f t="shared" si="1"/>
        <v>300</v>
      </c>
    </row>
    <row r="24" spans="1:9" ht="15.75" x14ac:dyDescent="0.25">
      <c r="A24" s="7" t="s">
        <v>33</v>
      </c>
      <c r="B24" s="18" t="s">
        <v>57</v>
      </c>
      <c r="C24" s="19">
        <f>C8+C13+C16+C17+C20+C22</f>
        <v>558373</v>
      </c>
      <c r="D24" s="19">
        <f t="shared" ref="D24:G24" si="6">D8+D13+D16+D17+D20+D22</f>
        <v>50</v>
      </c>
      <c r="E24" s="19">
        <f t="shared" si="6"/>
        <v>750</v>
      </c>
      <c r="F24" s="19">
        <f t="shared" si="6"/>
        <v>8100</v>
      </c>
      <c r="G24" s="19">
        <f t="shared" si="6"/>
        <v>12000</v>
      </c>
      <c r="H24" s="20">
        <f t="shared" si="1"/>
        <v>579273</v>
      </c>
      <c r="I24" s="11"/>
    </row>
    <row r="25" spans="1:9" ht="15.75" x14ac:dyDescent="0.25">
      <c r="A25" s="7" t="s">
        <v>34</v>
      </c>
      <c r="B25" s="21" t="s">
        <v>35</v>
      </c>
      <c r="C25" s="16">
        <f>SUM(C26)</f>
        <v>291049</v>
      </c>
      <c r="D25" s="16">
        <f t="shared" ref="D25:G25" si="7">SUM(D26)</f>
        <v>0</v>
      </c>
      <c r="E25" s="16">
        <f t="shared" si="7"/>
        <v>0</v>
      </c>
      <c r="F25" s="16">
        <f t="shared" si="7"/>
        <v>0</v>
      </c>
      <c r="G25" s="16">
        <f t="shared" si="7"/>
        <v>0</v>
      </c>
      <c r="H25" s="30">
        <f t="shared" si="1"/>
        <v>291049</v>
      </c>
    </row>
    <row r="26" spans="1:9" ht="15.75" x14ac:dyDescent="0.25">
      <c r="A26" s="7" t="s">
        <v>36</v>
      </c>
      <c r="B26" s="12" t="s">
        <v>37</v>
      </c>
      <c r="C26" s="13">
        <v>291049</v>
      </c>
      <c r="D26" s="13"/>
      <c r="E26" s="13"/>
      <c r="F26" s="13"/>
      <c r="G26" s="13"/>
      <c r="H26" s="30">
        <f t="shared" si="1"/>
        <v>291049</v>
      </c>
    </row>
    <row r="27" spans="1:9" ht="15.75" x14ac:dyDescent="0.25">
      <c r="A27" s="7" t="s">
        <v>38</v>
      </c>
      <c r="B27" s="21" t="s">
        <v>39</v>
      </c>
      <c r="C27" s="16"/>
      <c r="D27" s="13"/>
      <c r="E27" s="13"/>
      <c r="F27" s="13"/>
      <c r="G27" s="13"/>
      <c r="H27" s="30">
        <f t="shared" si="1"/>
        <v>0</v>
      </c>
    </row>
    <row r="28" spans="1:9" ht="16.5" thickBot="1" x14ac:dyDescent="0.3">
      <c r="A28" s="22" t="s">
        <v>40</v>
      </c>
      <c r="B28" s="23" t="s">
        <v>58</v>
      </c>
      <c r="C28" s="24">
        <f>C24+C25+C27</f>
        <v>849422</v>
      </c>
      <c r="D28" s="24">
        <f t="shared" ref="D28:G28" si="8">D24+D25</f>
        <v>50</v>
      </c>
      <c r="E28" s="24">
        <f t="shared" si="8"/>
        <v>750</v>
      </c>
      <c r="F28" s="24">
        <f t="shared" si="8"/>
        <v>8100</v>
      </c>
      <c r="G28" s="24">
        <f t="shared" si="8"/>
        <v>12000</v>
      </c>
      <c r="H28" s="31">
        <f t="shared" si="1"/>
        <v>870322</v>
      </c>
    </row>
    <row r="29" spans="1:9" x14ac:dyDescent="0.25">
      <c r="C29" s="11"/>
      <c r="D29" s="11"/>
      <c r="E29" s="11"/>
      <c r="F29" s="11"/>
      <c r="G29" s="11"/>
      <c r="H29" s="11"/>
    </row>
    <row r="30" spans="1:9" x14ac:dyDescent="0.25">
      <c r="C30" s="11"/>
      <c r="D30" s="11"/>
      <c r="E30" s="11"/>
      <c r="F30" s="11"/>
      <c r="G30" s="11"/>
      <c r="H30" s="11"/>
    </row>
    <row r="31" spans="1:9" x14ac:dyDescent="0.25">
      <c r="C31" s="11"/>
      <c r="D31" s="11"/>
      <c r="E31" s="11"/>
      <c r="F31" s="11"/>
      <c r="G31" s="11"/>
      <c r="H31" s="11"/>
    </row>
    <row r="34" spans="1:8" ht="15.75" thickBot="1" x14ac:dyDescent="0.3">
      <c r="G34" s="44"/>
      <c r="H34" s="44"/>
    </row>
    <row r="35" spans="1:8" ht="21.75" customHeight="1" x14ac:dyDescent="0.25">
      <c r="A35" s="35" t="s">
        <v>1</v>
      </c>
      <c r="B35" s="38" t="s">
        <v>82</v>
      </c>
      <c r="C35" s="4" t="s">
        <v>41</v>
      </c>
      <c r="D35" s="4" t="s">
        <v>44</v>
      </c>
      <c r="E35" s="4" t="s">
        <v>47</v>
      </c>
      <c r="F35" s="4" t="s">
        <v>50</v>
      </c>
      <c r="G35" s="4" t="s">
        <v>53</v>
      </c>
      <c r="H35" s="41" t="s">
        <v>59</v>
      </c>
    </row>
    <row r="36" spans="1:8" ht="24" customHeight="1" x14ac:dyDescent="0.25">
      <c r="A36" s="36"/>
      <c r="B36" s="39"/>
      <c r="C36" s="5" t="s">
        <v>42</v>
      </c>
      <c r="D36" s="5" t="s">
        <v>45</v>
      </c>
      <c r="E36" s="5" t="s">
        <v>48</v>
      </c>
      <c r="F36" s="5" t="s">
        <v>51</v>
      </c>
      <c r="G36" s="5" t="s">
        <v>54</v>
      </c>
      <c r="H36" s="42"/>
    </row>
    <row r="37" spans="1:8" ht="27.75" customHeight="1" thickBot="1" x14ac:dyDescent="0.3">
      <c r="A37" s="37"/>
      <c r="B37" s="40"/>
      <c r="C37" s="6" t="s">
        <v>43</v>
      </c>
      <c r="D37" s="6" t="s">
        <v>46</v>
      </c>
      <c r="E37" s="6" t="s">
        <v>49</v>
      </c>
      <c r="F37" s="6" t="s">
        <v>52</v>
      </c>
      <c r="G37" s="6" t="s">
        <v>55</v>
      </c>
      <c r="H37" s="43"/>
    </row>
    <row r="38" spans="1:8" ht="16.5" thickTop="1" x14ac:dyDescent="0.25">
      <c r="A38" s="25" t="s">
        <v>3</v>
      </c>
      <c r="B38" s="8" t="s">
        <v>60</v>
      </c>
      <c r="C38" s="26">
        <v>39377</v>
      </c>
      <c r="D38" s="26">
        <v>54573</v>
      </c>
      <c r="E38" s="26">
        <v>52725</v>
      </c>
      <c r="F38" s="26">
        <v>84143</v>
      </c>
      <c r="G38" s="26">
        <v>33452</v>
      </c>
      <c r="H38" s="27">
        <f t="shared" ref="H38:H56" si="9">SUM(C38:G38)</f>
        <v>264270</v>
      </c>
    </row>
    <row r="39" spans="1:8" ht="15.75" x14ac:dyDescent="0.25">
      <c r="A39" s="25" t="s">
        <v>5</v>
      </c>
      <c r="B39" s="21" t="s">
        <v>61</v>
      </c>
      <c r="C39" s="13">
        <v>5965</v>
      </c>
      <c r="D39" s="13">
        <v>8306</v>
      </c>
      <c r="E39" s="13">
        <v>8085</v>
      </c>
      <c r="F39" s="13">
        <v>12900</v>
      </c>
      <c r="G39" s="13">
        <v>5053</v>
      </c>
      <c r="H39" s="27">
        <f t="shared" si="9"/>
        <v>40309</v>
      </c>
    </row>
    <row r="40" spans="1:8" ht="15.75" x14ac:dyDescent="0.25">
      <c r="A40" s="25" t="s">
        <v>62</v>
      </c>
      <c r="B40" s="21" t="s">
        <v>63</v>
      </c>
      <c r="C40" s="13">
        <v>162644</v>
      </c>
      <c r="D40" s="13">
        <v>8680</v>
      </c>
      <c r="E40" s="13">
        <v>7090</v>
      </c>
      <c r="F40" s="13">
        <v>8636</v>
      </c>
      <c r="G40" s="13">
        <v>35691</v>
      </c>
      <c r="H40" s="27">
        <f t="shared" si="9"/>
        <v>222741</v>
      </c>
    </row>
    <row r="41" spans="1:8" ht="18.75" x14ac:dyDescent="0.3">
      <c r="A41" s="25" t="s">
        <v>7</v>
      </c>
      <c r="B41" s="28" t="s">
        <v>64</v>
      </c>
      <c r="C41" s="16">
        <f>SUM(C42:C43)</f>
        <v>220370</v>
      </c>
      <c r="D41" s="16">
        <f t="shared" ref="D41:G41" si="10">SUM(D42:D43)</f>
        <v>127</v>
      </c>
      <c r="E41" s="16">
        <f t="shared" si="10"/>
        <v>0</v>
      </c>
      <c r="F41" s="16">
        <f t="shared" si="10"/>
        <v>3175</v>
      </c>
      <c r="G41" s="16">
        <f t="shared" si="10"/>
        <v>2551</v>
      </c>
      <c r="H41" s="10">
        <f t="shared" si="9"/>
        <v>226223</v>
      </c>
    </row>
    <row r="42" spans="1:8" ht="15.75" x14ac:dyDescent="0.25">
      <c r="A42" s="25" t="s">
        <v>9</v>
      </c>
      <c r="B42" s="21" t="s">
        <v>65</v>
      </c>
      <c r="C42" s="13">
        <v>216592</v>
      </c>
      <c r="D42" s="13">
        <v>127</v>
      </c>
      <c r="E42" s="13"/>
      <c r="F42" s="13">
        <v>3175</v>
      </c>
      <c r="G42" s="13">
        <v>2551</v>
      </c>
      <c r="H42" s="27">
        <f t="shared" si="9"/>
        <v>222445</v>
      </c>
    </row>
    <row r="43" spans="1:8" ht="15.75" x14ac:dyDescent="0.25">
      <c r="A43" s="25" t="s">
        <v>11</v>
      </c>
      <c r="B43" s="21" t="s">
        <v>66</v>
      </c>
      <c r="C43" s="13">
        <v>3778</v>
      </c>
      <c r="D43" s="13"/>
      <c r="E43" s="13"/>
      <c r="F43" s="13"/>
      <c r="G43" s="13"/>
      <c r="H43" s="27">
        <f t="shared" si="9"/>
        <v>3778</v>
      </c>
    </row>
    <row r="44" spans="1:8" ht="18.75" x14ac:dyDescent="0.3">
      <c r="A44" s="25" t="s">
        <v>12</v>
      </c>
      <c r="B44" s="28" t="s">
        <v>67</v>
      </c>
      <c r="C44" s="16">
        <f>SUM(C45:C46)</f>
        <v>4000</v>
      </c>
      <c r="D44" s="16">
        <f t="shared" ref="D44:G44" si="11">SUM(D45:D46)</f>
        <v>0</v>
      </c>
      <c r="E44" s="16">
        <f t="shared" si="11"/>
        <v>0</v>
      </c>
      <c r="F44" s="16">
        <f t="shared" si="11"/>
        <v>0</v>
      </c>
      <c r="G44" s="16">
        <f t="shared" si="11"/>
        <v>0</v>
      </c>
      <c r="H44" s="10">
        <f t="shared" si="9"/>
        <v>4000</v>
      </c>
    </row>
    <row r="45" spans="1:8" ht="15.75" x14ac:dyDescent="0.25">
      <c r="A45" s="25" t="s">
        <v>14</v>
      </c>
      <c r="B45" s="21" t="s">
        <v>68</v>
      </c>
      <c r="C45" s="13">
        <v>2500</v>
      </c>
      <c r="D45" s="13"/>
      <c r="E45" s="13"/>
      <c r="F45" s="13"/>
      <c r="G45" s="13"/>
      <c r="H45" s="27">
        <f t="shared" si="9"/>
        <v>2500</v>
      </c>
    </row>
    <row r="46" spans="1:8" ht="15.75" x14ac:dyDescent="0.25">
      <c r="A46" s="25" t="s">
        <v>16</v>
      </c>
      <c r="B46" s="21" t="s">
        <v>69</v>
      </c>
      <c r="C46" s="13">
        <v>1500</v>
      </c>
      <c r="D46" s="13"/>
      <c r="E46" s="13"/>
      <c r="F46" s="13"/>
      <c r="G46" s="13"/>
      <c r="H46" s="27">
        <f t="shared" si="9"/>
        <v>1500</v>
      </c>
    </row>
    <row r="47" spans="1:8" ht="15.75" x14ac:dyDescent="0.25">
      <c r="A47" s="25" t="s">
        <v>70</v>
      </c>
      <c r="B47" s="21" t="s">
        <v>71</v>
      </c>
      <c r="C47" s="16">
        <f>SUM(C48:C50)</f>
        <v>97779</v>
      </c>
      <c r="D47" s="16">
        <f>SUM(D48:D50)</f>
        <v>0</v>
      </c>
      <c r="E47" s="16">
        <f t="shared" ref="E47:G47" si="12">SUM(E48:E50)</f>
        <v>0</v>
      </c>
      <c r="F47" s="16">
        <f t="shared" si="12"/>
        <v>0</v>
      </c>
      <c r="G47" s="16">
        <f t="shared" si="12"/>
        <v>0</v>
      </c>
      <c r="H47" s="10">
        <f t="shared" si="9"/>
        <v>97779</v>
      </c>
    </row>
    <row r="48" spans="1:8" ht="15.75" x14ac:dyDescent="0.25">
      <c r="A48" s="25" t="s">
        <v>17</v>
      </c>
      <c r="B48" s="21" t="s">
        <v>72</v>
      </c>
      <c r="C48" s="13">
        <v>88779</v>
      </c>
      <c r="D48" s="13"/>
      <c r="E48" s="13"/>
      <c r="F48" s="13"/>
      <c r="G48" s="13"/>
      <c r="H48" s="27">
        <f t="shared" si="9"/>
        <v>88779</v>
      </c>
    </row>
    <row r="49" spans="1:8" ht="15.75" x14ac:dyDescent="0.25">
      <c r="A49" s="25" t="s">
        <v>73</v>
      </c>
      <c r="B49" s="21" t="s">
        <v>74</v>
      </c>
      <c r="C49" s="13">
        <v>5000</v>
      </c>
      <c r="D49" s="13"/>
      <c r="E49" s="13"/>
      <c r="F49" s="13"/>
      <c r="G49" s="13"/>
      <c r="H49" s="27">
        <f t="shared" si="9"/>
        <v>5000</v>
      </c>
    </row>
    <row r="50" spans="1:8" ht="15.75" x14ac:dyDescent="0.25">
      <c r="A50" s="25" t="s">
        <v>18</v>
      </c>
      <c r="B50" s="21" t="s">
        <v>85</v>
      </c>
      <c r="C50" s="13">
        <v>4000</v>
      </c>
      <c r="D50" s="13"/>
      <c r="E50" s="13"/>
      <c r="F50" s="13"/>
      <c r="G50" s="13"/>
      <c r="H50" s="27">
        <f t="shared" si="9"/>
        <v>4000</v>
      </c>
    </row>
    <row r="51" spans="1:8" ht="15.75" x14ac:dyDescent="0.25">
      <c r="A51" s="25" t="s">
        <v>75</v>
      </c>
      <c r="B51" s="21" t="s">
        <v>76</v>
      </c>
      <c r="C51" s="16">
        <v>0</v>
      </c>
      <c r="D51" s="16"/>
      <c r="E51" s="16"/>
      <c r="F51" s="16"/>
      <c r="G51" s="16"/>
      <c r="H51" s="10">
        <f t="shared" si="9"/>
        <v>0</v>
      </c>
    </row>
    <row r="52" spans="1:8" ht="18.75" x14ac:dyDescent="0.3">
      <c r="A52" s="25" t="s">
        <v>77</v>
      </c>
      <c r="B52" s="28" t="s">
        <v>78</v>
      </c>
      <c r="C52" s="16">
        <f>SUM(C53:C55)</f>
        <v>15000</v>
      </c>
      <c r="D52" s="13"/>
      <c r="E52" s="13"/>
      <c r="F52" s="13"/>
      <c r="G52" s="13"/>
      <c r="H52" s="10">
        <f t="shared" si="9"/>
        <v>15000</v>
      </c>
    </row>
    <row r="53" spans="1:8" ht="15.75" x14ac:dyDescent="0.25">
      <c r="A53" s="25" t="s">
        <v>19</v>
      </c>
      <c r="B53" s="21" t="s">
        <v>88</v>
      </c>
      <c r="C53" s="13">
        <v>10000</v>
      </c>
      <c r="D53" s="13"/>
      <c r="E53" s="13"/>
      <c r="F53" s="13"/>
      <c r="G53" s="13"/>
      <c r="H53" s="27">
        <f t="shared" si="9"/>
        <v>10000</v>
      </c>
    </row>
    <row r="54" spans="1:8" ht="15.75" x14ac:dyDescent="0.25">
      <c r="A54" s="25" t="s">
        <v>79</v>
      </c>
      <c r="B54" s="21" t="s">
        <v>80</v>
      </c>
      <c r="C54" s="13">
        <v>5000</v>
      </c>
      <c r="D54" s="13"/>
      <c r="E54" s="13"/>
      <c r="F54" s="13"/>
      <c r="G54" s="13"/>
      <c r="H54" s="27">
        <f t="shared" si="9"/>
        <v>5000</v>
      </c>
    </row>
    <row r="55" spans="1:8" ht="15.75" x14ac:dyDescent="0.25">
      <c r="A55" s="25" t="s">
        <v>23</v>
      </c>
      <c r="B55" s="21" t="s">
        <v>89</v>
      </c>
      <c r="C55" s="13"/>
      <c r="D55" s="13"/>
      <c r="E55" s="13"/>
      <c r="F55" s="13"/>
      <c r="G55" s="13"/>
      <c r="H55" s="27">
        <f t="shared" si="9"/>
        <v>0</v>
      </c>
    </row>
    <row r="56" spans="1:8" ht="21.75" thickBot="1" x14ac:dyDescent="0.4">
      <c r="A56" s="25" t="s">
        <v>27</v>
      </c>
      <c r="B56" s="29" t="s">
        <v>81</v>
      </c>
      <c r="C56" s="34">
        <f>C38+C39+C40+C41+C44+C47+C51+C52</f>
        <v>545135</v>
      </c>
      <c r="D56" s="34">
        <f t="shared" ref="D56:G56" si="13">D38+D39+D40+D41+D44+D47+D51+D52</f>
        <v>71686</v>
      </c>
      <c r="E56" s="34">
        <f t="shared" si="13"/>
        <v>67900</v>
      </c>
      <c r="F56" s="34">
        <f t="shared" si="13"/>
        <v>108854</v>
      </c>
      <c r="G56" s="34">
        <f t="shared" si="13"/>
        <v>76747</v>
      </c>
      <c r="H56" s="34">
        <f t="shared" si="9"/>
        <v>870322</v>
      </c>
    </row>
    <row r="57" spans="1:8" ht="15.75" x14ac:dyDescent="0.25">
      <c r="B57" s="32" t="s">
        <v>90</v>
      </c>
      <c r="C57" s="32"/>
      <c r="D57" s="33"/>
      <c r="E57" s="33"/>
      <c r="F57" s="33"/>
      <c r="G57" s="33"/>
      <c r="H57" s="33">
        <f>H28-H56</f>
        <v>0</v>
      </c>
    </row>
  </sheetData>
  <mergeCells count="8">
    <mergeCell ref="A35:A37"/>
    <mergeCell ref="B35:B37"/>
    <mergeCell ref="H35:H37"/>
    <mergeCell ref="G4:H4"/>
    <mergeCell ref="G34:H34"/>
    <mergeCell ref="A5:A7"/>
    <mergeCell ref="B5:B7"/>
    <mergeCell ref="H5:H7"/>
  </mergeCells>
  <pageMargins left="0.7" right="0.7" top="0.75" bottom="0.75" header="0.3" footer="0.3"/>
  <pageSetup paperSize="9" orientation="landscape" r:id="rId1"/>
  <headerFooter>
    <oddHeader>&amp;C&amp;"Garamond,Félkövér"&amp;14 11. melléklet az 1/2021.(II.22.)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2021-02-19T12:35:42Z</dcterms:modified>
</cp:coreProperties>
</file>