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Zárszám\"/>
    </mc:Choice>
  </mc:AlternateContent>
  <bookViews>
    <workbookView xWindow="0" yWindow="0" windowWidth="7476" windowHeight="6120"/>
  </bookViews>
  <sheets>
    <sheet name="1.M Kiadások" sheetId="15" r:id="rId1"/>
  </sheets>
  <definedNames>
    <definedName name="_xlnm.Print_Area" localSheetId="0">'1.M Kiadások'!$A$1:$O$85</definedName>
  </definedNames>
  <calcPr calcId="162913"/>
</workbook>
</file>

<file path=xl/calcChain.xml><?xml version="1.0" encoding="utf-8"?>
<calcChain xmlns="http://schemas.openxmlformats.org/spreadsheetml/2006/main">
  <c r="D60" i="15" l="1"/>
  <c r="E60" i="15"/>
  <c r="F60" i="15"/>
  <c r="G60" i="15"/>
  <c r="H60" i="15"/>
  <c r="I60" i="15"/>
  <c r="J60" i="15"/>
  <c r="K60" i="15"/>
  <c r="N60" i="15"/>
  <c r="C60" i="15"/>
  <c r="F41" i="15"/>
  <c r="G41" i="15"/>
  <c r="H41" i="15"/>
  <c r="I41" i="15"/>
  <c r="J41" i="15"/>
  <c r="K41" i="15"/>
  <c r="E41" i="15"/>
  <c r="N84" i="15"/>
  <c r="M84" i="15"/>
  <c r="L84" i="15"/>
  <c r="N82" i="15"/>
  <c r="M82" i="15"/>
  <c r="L82" i="15"/>
  <c r="N81" i="15"/>
  <c r="M81" i="15"/>
  <c r="L81" i="15"/>
  <c r="K80" i="15"/>
  <c r="J80" i="15"/>
  <c r="I80" i="15"/>
  <c r="H80" i="15"/>
  <c r="G80" i="15"/>
  <c r="F80" i="15"/>
  <c r="E80" i="15"/>
  <c r="D80" i="15"/>
  <c r="C80" i="15"/>
  <c r="N79" i="15"/>
  <c r="M79" i="15"/>
  <c r="O79" i="15" s="1"/>
  <c r="L79" i="15"/>
  <c r="L80" i="15" s="1"/>
  <c r="N78" i="15"/>
  <c r="M78" i="15"/>
  <c r="O78" i="15" s="1"/>
  <c r="L78" i="15"/>
  <c r="N77" i="15"/>
  <c r="M77" i="15"/>
  <c r="L77" i="15"/>
  <c r="K76" i="15"/>
  <c r="J76" i="15"/>
  <c r="I76" i="15"/>
  <c r="H76" i="15"/>
  <c r="G76" i="15"/>
  <c r="F76" i="15"/>
  <c r="E76" i="15"/>
  <c r="D76" i="15"/>
  <c r="C76" i="15"/>
  <c r="N75" i="15"/>
  <c r="M75" i="15"/>
  <c r="L75" i="15"/>
  <c r="N74" i="15"/>
  <c r="M74" i="15"/>
  <c r="L74" i="15"/>
  <c r="N73" i="15"/>
  <c r="M73" i="15"/>
  <c r="L73" i="15"/>
  <c r="N72" i="15"/>
  <c r="M72" i="15"/>
  <c r="L72" i="15"/>
  <c r="N71" i="15"/>
  <c r="M71" i="15"/>
  <c r="L71" i="15"/>
  <c r="K70" i="15"/>
  <c r="J70" i="15"/>
  <c r="I70" i="15"/>
  <c r="H70" i="15"/>
  <c r="G70" i="15"/>
  <c r="F70" i="15"/>
  <c r="D70" i="15"/>
  <c r="C70" i="15"/>
  <c r="N69" i="15"/>
  <c r="M69" i="15"/>
  <c r="L69" i="15"/>
  <c r="N68" i="15"/>
  <c r="M68" i="15"/>
  <c r="L68" i="15"/>
  <c r="N67" i="15"/>
  <c r="M67" i="15"/>
  <c r="L67" i="15"/>
  <c r="M65" i="15"/>
  <c r="L65" i="15"/>
  <c r="N65" i="15"/>
  <c r="L64" i="15"/>
  <c r="L63" i="15"/>
  <c r="M62" i="15"/>
  <c r="L62" i="15"/>
  <c r="N62" i="15"/>
  <c r="N61" i="15"/>
  <c r="M61" i="15"/>
  <c r="L61" i="15"/>
  <c r="L70" i="15" s="1"/>
  <c r="N59" i="15"/>
  <c r="M59" i="15"/>
  <c r="L59" i="15"/>
  <c r="N57" i="15"/>
  <c r="M57" i="15"/>
  <c r="M60" i="15" s="1"/>
  <c r="L57" i="15"/>
  <c r="L60" i="15" s="1"/>
  <c r="K48" i="15"/>
  <c r="J48" i="15"/>
  <c r="I48" i="15"/>
  <c r="H48" i="15"/>
  <c r="G48" i="15"/>
  <c r="F48" i="15"/>
  <c r="E48" i="15"/>
  <c r="D48" i="15"/>
  <c r="C48" i="15"/>
  <c r="N47" i="15"/>
  <c r="M47" i="15"/>
  <c r="L47" i="15"/>
  <c r="L48" i="15" s="1"/>
  <c r="N46" i="15"/>
  <c r="M46" i="15"/>
  <c r="L46" i="15"/>
  <c r="N45" i="15"/>
  <c r="M45" i="15"/>
  <c r="L45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L44" i="15" s="1"/>
  <c r="N42" i="15"/>
  <c r="M42" i="15"/>
  <c r="L42" i="15"/>
  <c r="D41" i="15"/>
  <c r="C41" i="15"/>
  <c r="N40" i="15"/>
  <c r="L40" i="15"/>
  <c r="N39" i="15"/>
  <c r="M39" i="15"/>
  <c r="L39" i="15"/>
  <c r="N38" i="15"/>
  <c r="M38" i="15"/>
  <c r="L38" i="15"/>
  <c r="N37" i="15"/>
  <c r="M37" i="15"/>
  <c r="L37" i="15"/>
  <c r="N36" i="15"/>
  <c r="M36" i="15"/>
  <c r="L36" i="15"/>
  <c r="N35" i="15"/>
  <c r="M35" i="15"/>
  <c r="L35" i="15"/>
  <c r="N34" i="15"/>
  <c r="M34" i="15"/>
  <c r="L34" i="15"/>
  <c r="N33" i="15"/>
  <c r="M33" i="15"/>
  <c r="L33" i="15"/>
  <c r="N32" i="15"/>
  <c r="M32" i="15"/>
  <c r="L32" i="15"/>
  <c r="K31" i="15"/>
  <c r="J31" i="15"/>
  <c r="I31" i="15"/>
  <c r="H31" i="15"/>
  <c r="G31" i="15"/>
  <c r="F31" i="15"/>
  <c r="E31" i="15"/>
  <c r="D31" i="15"/>
  <c r="C31" i="15"/>
  <c r="N30" i="15"/>
  <c r="M30" i="15"/>
  <c r="L30" i="15"/>
  <c r="N29" i="15"/>
  <c r="M29" i="15"/>
  <c r="L29" i="15"/>
  <c r="K28" i="15"/>
  <c r="J28" i="15"/>
  <c r="I28" i="15"/>
  <c r="I49" i="15" s="1"/>
  <c r="H28" i="15"/>
  <c r="G28" i="15"/>
  <c r="F28" i="15"/>
  <c r="E28" i="15"/>
  <c r="D28" i="15"/>
  <c r="C28" i="15"/>
  <c r="N27" i="15"/>
  <c r="M27" i="15"/>
  <c r="L27" i="15"/>
  <c r="N26" i="15"/>
  <c r="M26" i="15"/>
  <c r="L26" i="15"/>
  <c r="N25" i="15"/>
  <c r="M25" i="15"/>
  <c r="L25" i="15"/>
  <c r="N24" i="15"/>
  <c r="M24" i="15"/>
  <c r="L24" i="15"/>
  <c r="N23" i="15"/>
  <c r="M23" i="15"/>
  <c r="L23" i="15"/>
  <c r="N22" i="15"/>
  <c r="M22" i="15"/>
  <c r="L22" i="15"/>
  <c r="N21" i="15"/>
  <c r="M21" i="15"/>
  <c r="L21" i="15"/>
  <c r="K19" i="15"/>
  <c r="J19" i="15"/>
  <c r="I19" i="15"/>
  <c r="H19" i="15"/>
  <c r="G19" i="15"/>
  <c r="F19" i="15"/>
  <c r="E19" i="15"/>
  <c r="D19" i="15"/>
  <c r="C19" i="15"/>
  <c r="C20" i="15" s="1"/>
  <c r="N18" i="15"/>
  <c r="M18" i="15"/>
  <c r="O18" i="15" s="1"/>
  <c r="L18" i="15"/>
  <c r="N17" i="15"/>
  <c r="M17" i="15"/>
  <c r="L17" i="15"/>
  <c r="N16" i="15"/>
  <c r="M16" i="15"/>
  <c r="O16" i="15" s="1"/>
  <c r="L16" i="15"/>
  <c r="K15" i="15"/>
  <c r="J15" i="15"/>
  <c r="J20" i="15" s="1"/>
  <c r="I15" i="15"/>
  <c r="H15" i="15"/>
  <c r="G15" i="15"/>
  <c r="F15" i="15"/>
  <c r="F20" i="15" s="1"/>
  <c r="E15" i="15"/>
  <c r="D15" i="15"/>
  <c r="C15" i="15"/>
  <c r="N14" i="15"/>
  <c r="M14" i="15"/>
  <c r="L14" i="15"/>
  <c r="N13" i="15"/>
  <c r="M13" i="15"/>
  <c r="L13" i="15"/>
  <c r="N12" i="15"/>
  <c r="M12" i="15"/>
  <c r="L12" i="15"/>
  <c r="N11" i="15"/>
  <c r="M11" i="15"/>
  <c r="L11" i="15"/>
  <c r="N10" i="15"/>
  <c r="M10" i="15"/>
  <c r="L10" i="15"/>
  <c r="N9" i="15"/>
  <c r="M9" i="15"/>
  <c r="L9" i="15"/>
  <c r="N8" i="15"/>
  <c r="M8" i="15"/>
  <c r="L8" i="15"/>
  <c r="N7" i="15"/>
  <c r="M7" i="15"/>
  <c r="L7" i="15"/>
  <c r="G20" i="15" l="1"/>
  <c r="K20" i="15"/>
  <c r="M28" i="15"/>
  <c r="O75" i="15"/>
  <c r="O10" i="15"/>
  <c r="N41" i="15"/>
  <c r="N44" i="15"/>
  <c r="O44" i="15" s="1"/>
  <c r="O69" i="15"/>
  <c r="C49" i="15"/>
  <c r="C83" i="15" s="1"/>
  <c r="C85" i="15" s="1"/>
  <c r="K49" i="15"/>
  <c r="O65" i="15"/>
  <c r="O82" i="15"/>
  <c r="L15" i="15"/>
  <c r="H49" i="15"/>
  <c r="L31" i="15"/>
  <c r="L41" i="15"/>
  <c r="O33" i="15"/>
  <c r="M44" i="15"/>
  <c r="M48" i="15"/>
  <c r="O46" i="15"/>
  <c r="M70" i="15"/>
  <c r="O84" i="15"/>
  <c r="O9" i="15"/>
  <c r="O8" i="15"/>
  <c r="D20" i="15"/>
  <c r="H20" i="15"/>
  <c r="O38" i="15"/>
  <c r="N70" i="15"/>
  <c r="L76" i="15"/>
  <c r="O73" i="15"/>
  <c r="O11" i="15"/>
  <c r="I20" i="15"/>
  <c r="I83" i="15" s="1"/>
  <c r="I85" i="15" s="1"/>
  <c r="O17" i="15"/>
  <c r="M31" i="15"/>
  <c r="O30" i="15"/>
  <c r="O43" i="15"/>
  <c r="O47" i="15"/>
  <c r="O62" i="15"/>
  <c r="M76" i="15"/>
  <c r="O72" i="15"/>
  <c r="N76" i="15"/>
  <c r="M80" i="15"/>
  <c r="O81" i="15"/>
  <c r="G49" i="15"/>
  <c r="O21" i="15"/>
  <c r="O39" i="15"/>
  <c r="O74" i="15"/>
  <c r="N80" i="15"/>
  <c r="M41" i="15"/>
  <c r="M49" i="15" s="1"/>
  <c r="O60" i="15"/>
  <c r="N48" i="15"/>
  <c r="O48" i="15" s="1"/>
  <c r="F49" i="15"/>
  <c r="J49" i="15"/>
  <c r="E49" i="15"/>
  <c r="O36" i="15"/>
  <c r="D49" i="15"/>
  <c r="O35" i="15"/>
  <c r="O34" i="15"/>
  <c r="N31" i="15"/>
  <c r="O31" i="15" s="1"/>
  <c r="N28" i="15"/>
  <c r="O28" i="15" s="1"/>
  <c r="O27" i="15"/>
  <c r="L28" i="15"/>
  <c r="L49" i="15" s="1"/>
  <c r="N19" i="15"/>
  <c r="E20" i="15"/>
  <c r="O14" i="15"/>
  <c r="O13" i="15"/>
  <c r="M15" i="15"/>
  <c r="O12" i="15"/>
  <c r="N15" i="15"/>
  <c r="F83" i="15"/>
  <c r="F85" i="15" s="1"/>
  <c r="J83" i="15"/>
  <c r="J85" i="15" s="1"/>
  <c r="L19" i="15"/>
  <c r="L20" i="15" s="1"/>
  <c r="O7" i="15"/>
  <c r="M19" i="15"/>
  <c r="O29" i="15"/>
  <c r="O45" i="15"/>
  <c r="O77" i="15"/>
  <c r="E70" i="15"/>
  <c r="O32" i="15"/>
  <c r="O61" i="15"/>
  <c r="O26" i="15"/>
  <c r="O42" i="15"/>
  <c r="H83" i="15" l="1"/>
  <c r="H85" i="15" s="1"/>
  <c r="G83" i="15"/>
  <c r="G85" i="15" s="1"/>
  <c r="N49" i="15"/>
  <c r="O49" i="15" s="1"/>
  <c r="K83" i="15"/>
  <c r="K85" i="15" s="1"/>
  <c r="O80" i="15"/>
  <c r="O70" i="15"/>
  <c r="O76" i="15"/>
  <c r="D83" i="15"/>
  <c r="D85" i="15" s="1"/>
  <c r="O41" i="15"/>
  <c r="L83" i="15"/>
  <c r="L85" i="15" s="1"/>
  <c r="E83" i="15"/>
  <c r="E85" i="15" s="1"/>
  <c r="N20" i="15"/>
  <c r="O15" i="15"/>
  <c r="M20" i="15"/>
  <c r="M83" i="15" s="1"/>
  <c r="M85" i="15" s="1"/>
  <c r="O19" i="15"/>
  <c r="O20" i="15" l="1"/>
  <c r="N83" i="15"/>
  <c r="N85" i="15" s="1"/>
  <c r="O85" i="15" s="1"/>
  <c r="O83" i="15" l="1"/>
</calcChain>
</file>

<file path=xl/sharedStrings.xml><?xml version="1.0" encoding="utf-8"?>
<sst xmlns="http://schemas.openxmlformats.org/spreadsheetml/2006/main" count="196" uniqueCount="144">
  <si>
    <t>Sorszám</t>
  </si>
  <si>
    <t>Kesztölc Község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</si>
  <si>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</si>
  <si>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</si>
  <si>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</si>
  <si>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</si>
  <si>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</si>
  <si>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</si>
  <si>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</si>
  <si>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</si>
  <si>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</si>
  <si>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</si>
  <si>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</si>
  <si>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</si>
  <si>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</si>
  <si>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M</t>
  </si>
  <si>
    <t>Megnevezés</t>
  </si>
  <si>
    <t>Céljuttatás, projektpérmium (K1103)</t>
  </si>
  <si>
    <t>Közlekedési költségtérítés (K1109)</t>
  </si>
  <si>
    <t>Készenlét, helyettesítés (K1104)</t>
  </si>
  <si>
    <t>Működési célú előzetesen felszámított általános forgalmi adó (K351)</t>
  </si>
  <si>
    <t>Teljesítés %-ban</t>
  </si>
  <si>
    <t>P</t>
  </si>
  <si>
    <t>Teljesítés</t>
  </si>
  <si>
    <t>Foglalkoztatottak egyéb személyi juttatásai Keresetkiegészítés 2 %  (K1113)</t>
  </si>
  <si>
    <t>Munkavégzésre irányuló egyéb jogviszonyban nem saját foglalkoztatottnak fizetett juttatások - Megbízási díjak (K122)</t>
  </si>
  <si>
    <t>Foglalkoztatottak személyi juttatásai (=01+. ..+08) (K11)</t>
  </si>
  <si>
    <t>Külső személyi juttatások (=10+11+12) (K12)</t>
  </si>
  <si>
    <t>Egyéb külső személyi juttatások- Reprezentációs étkezés (K123)</t>
  </si>
  <si>
    <t>Készletbeszerzés (=20+21) (K31)</t>
  </si>
  <si>
    <t>Kommunikációs szolgáltatások (=23+24) (K32)</t>
  </si>
  <si>
    <t>Informatikai szolgáltatások igénybevétele  - ASP (K321)</t>
  </si>
  <si>
    <t>Kiküldetések, reklám- és propagandakiadások (=35+36) (K34)</t>
  </si>
  <si>
    <t>ebből: nonprofit gazdasági társulások (K512)</t>
  </si>
  <si>
    <t>Eredeti előirányzat</t>
  </si>
  <si>
    <t>Kiküldetések kiadásai (K341)</t>
  </si>
  <si>
    <t>Helyi önkormányzatok előző évi elszámolásból származó kiadásai</t>
  </si>
  <si>
    <t>Egyéb működési támogatások államháztartáson belülre(K506)</t>
  </si>
  <si>
    <t>ebből társulásnak</t>
  </si>
  <si>
    <t>ebből központi költségvetési szervnek</t>
  </si>
  <si>
    <t>Egyéb működési célú támogatások államháztartáson kívülre  (K512)</t>
  </si>
  <si>
    <t>Ingatlanok beszerzése, létesítése (K62)</t>
  </si>
  <si>
    <t>01</t>
  </si>
  <si>
    <t>0</t>
  </si>
  <si>
    <t>Módosított előirányzat</t>
  </si>
  <si>
    <t>Törvény szerinti illetmények, munkabérek (K1101)</t>
  </si>
  <si>
    <t>Normatív jutalmak (K1102)</t>
  </si>
  <si>
    <t>Jubileumi jutalom (K1106)</t>
  </si>
  <si>
    <t>Béren kívüli juttatások (K1107)</t>
  </si>
  <si>
    <t>Választott tisztségviselők juttatásai (K121)</t>
  </si>
  <si>
    <t>ebből: szociális hozzájárulási adó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</si>
  <si>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</si>
  <si>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</si>
  <si>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</si>
  <si>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</si>
  <si>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Egyéb kommunikációs szolgáltatások (K322)</t>
  </si>
  <si>
    <t>Közüzemi díjak (K331)</t>
  </si>
  <si>
    <t>Vásárolt élelmezés (K332)</t>
  </si>
  <si>
    <t>Karbantartási, kisjavítási szolgáltatások (K334)</t>
  </si>
  <si>
    <t>Szakmai tevékenységet segítő szolgáltatások (K336)</t>
  </si>
  <si>
    <t>Egyéb szolgáltatások (K337)</t>
  </si>
  <si>
    <t>Reklám- és propagandakiadások (K342)</t>
  </si>
  <si>
    <t>Fizetendő általános forgalmi adó (K352)</t>
  </si>
  <si>
    <t>Egyéb dologi kiadások (K355)</t>
  </si>
  <si>
    <t>ebből: egyéb civil szervezetek (K512)</t>
  </si>
  <si>
    <t>Tartalékok (K513)</t>
  </si>
  <si>
    <t>Immateriális javak beszerzése, létesítése (K61)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</si>
  <si>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</si>
  <si>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</si>
  <si>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</si>
  <si>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</si>
  <si>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Egyéb tárgyi eszközök felújítása (K73)</t>
  </si>
  <si>
    <t>Felújítási célú előzetesen felszámított általános forgalmi adó (K74)</t>
  </si>
  <si>
    <t>Kesztölci Kiserdei Óvoda</t>
  </si>
  <si>
    <t>Kesztölci Polgármesteri Hivatal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</si>
  <si>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</si>
  <si>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</si>
  <si>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</si>
  <si>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</si>
  <si>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</si>
  <si>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</si>
  <si>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</si>
  <si>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</si>
  <si>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</si>
  <si>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</si>
  <si>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</si>
  <si>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</si>
  <si>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</si>
  <si>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</si>
  <si>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</si>
  <si>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</si>
  <si>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</si>
  <si>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</si>
  <si>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</si>
  <si>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</si>
  <si>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</si>
  <si>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</si>
  <si>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</si>
  <si>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</si>
  <si>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</si>
  <si>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</si>
  <si>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</si>
  <si>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</si>
  <si>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</si>
  <si>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</si>
  <si>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</si>
  <si>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</si>
  <si>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</si>
  <si>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</si>
  <si>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</si>
  <si>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</si>
  <si>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</si>
  <si>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</si>
  <si>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</si>
  <si>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</si>
  <si>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</si>
  <si>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Személyi juttatások (=9+13) (K1)</t>
  </si>
  <si>
    <t>Munkaadókat terhelő járulékok és szociális hozzájárulási adó  (K2)</t>
  </si>
  <si>
    <t>Bérleti és lízing díjak  (K333)</t>
  </si>
  <si>
    <t>Közvetített szolgáltatások  (K335)</t>
  </si>
  <si>
    <t>ebből: rehabilitációs kiadás (K2)</t>
  </si>
  <si>
    <t>43</t>
  </si>
  <si>
    <t>Szolgáltatási kiadások (=26+27+28+29+30+32+33+34) (K33)</t>
  </si>
  <si>
    <t>Dologi kiadások (=22+25+35+38+42) (K3)</t>
  </si>
  <si>
    <t>Különféle befizetések és egyéb dologi kiadások (=39+40+41) (K35)</t>
  </si>
  <si>
    <t>Települési támogatás kiadásai (K48)</t>
  </si>
  <si>
    <t>Felhalmozási célú visszatérítendő támogatások</t>
  </si>
  <si>
    <t>EU-s programok felhalmozási célú támogatások kiadásai</t>
  </si>
  <si>
    <t>Államháztartáson belüli megelőlegezés visszafizetése</t>
  </si>
  <si>
    <t>Kesztölc Község Önkormányzat</t>
  </si>
  <si>
    <t>Költségvetési és finanszírozási kiadások előirányzatának teljesítése 2020. év</t>
  </si>
  <si>
    <t>Költségvetési és finanszírozási kiadások előirányzatának teljesítése 2020.év</t>
  </si>
  <si>
    <t>ebből biztosítási díjak (K337)</t>
  </si>
  <si>
    <t>ebből települési támogatás</t>
  </si>
  <si>
    <t xml:space="preserve">ebből önkormányzat saját hatáskörében adott ellátásai </t>
  </si>
  <si>
    <t>ebből: egyházi jogi személynek</t>
  </si>
  <si>
    <t xml:space="preserve">ebből államháztartáson belüli közvetített szolgáltatások </t>
  </si>
  <si>
    <t>Ellátottak pénzbeli juttatásai (=44) (K4)</t>
  </si>
  <si>
    <t>Egyéb működési célú kiadások       (=48+49+52+56) (K5)</t>
  </si>
  <si>
    <t>Beruházások (58+59..+62) (K6)</t>
  </si>
  <si>
    <t>Felújítások (=64+65+66) (K7)</t>
  </si>
  <si>
    <t>Költségvetési kiadások összesen: (=14+15+43+47+57+63+67+68+69)</t>
  </si>
  <si>
    <t>Kiadások mindösszesen: (=70+71)</t>
  </si>
  <si>
    <t>1.   melléklet a 3/2021.(V.26.)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</si>
</sst>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HUF&quot;_-;\-* #,##0.00\ &quot;HUF&quot;_-;_-* &quot;-&quot;??\ &quot;HUF&quot;_-;_-@_-"/>
    <numFmt numFmtId="164" formatCode="_-* #,##0.00\ _F_t_-;\-* #,##0.00\ _F_t_-;_-* &quot;-&quot;??\ _F_t_-;_-@_-"/>
  </numFmts>
  <fonts count="2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9">
    <xf numFmtId="0" fontId="0" fillId="0" borderId="0"/>
    <xf numFmtId="0" fontId="14" fillId="0" borderId="1"/>
    <xf numFmtId="0" fontId="13" fillId="0" borderId="1"/>
    <xf numFmtId="164" fontId="13" fillId="0" borderId="1" applyFont="0" applyFill="0" applyBorder="0" applyAlignment="0" applyProtection="0"/>
    <xf numFmtId="0" fontId="12" fillId="0" borderId="1"/>
    <xf numFmtId="0" fontId="11" fillId="0" borderId="1"/>
    <xf numFmtId="0" fontId="10" fillId="0" borderId="1"/>
    <xf numFmtId="0" fontId="9" fillId="0" borderId="1"/>
    <xf numFmtId="0" fontId="8" fillId="0" borderId="1"/>
    <xf numFmtId="0" fontId="16" fillId="0" borderId="1"/>
    <xf numFmtId="0" fontId="7" fillId="0" borderId="1"/>
    <xf numFmtId="164" fontId="7" fillId="0" borderId="1" applyFont="0" applyFill="0" applyBorder="0" applyAlignment="0" applyProtection="0"/>
    <xf numFmtId="0" fontId="16" fillId="0" borderId="1"/>
    <xf numFmtId="0" fontId="6" fillId="0" borderId="1"/>
    <xf numFmtId="0" fontId="5" fillId="0" borderId="1"/>
    <xf numFmtId="0" fontId="21" fillId="0" borderId="1"/>
    <xf numFmtId="0" fontId="5" fillId="0" borderId="1"/>
    <xf numFmtId="0" fontId="5" fillId="0" borderId="1"/>
    <xf numFmtId="164" fontId="5" fillId="0" borderId="1" applyFont="0" applyFill="0" applyBorder="0" applyAlignment="0" applyProtection="0"/>
    <xf numFmtId="0" fontId="5" fillId="0" borderId="1"/>
    <xf numFmtId="0" fontId="16" fillId="0" borderId="1"/>
    <xf numFmtId="0" fontId="22" fillId="0" borderId="1"/>
    <xf numFmtId="0" fontId="4" fillId="0" borderId="1"/>
    <xf numFmtId="0" fontId="3" fillId="0" borderId="1"/>
    <xf numFmtId="0" fontId="21" fillId="0" borderId="1"/>
    <xf numFmtId="0" fontId="23" fillId="0" borderId="1"/>
    <xf numFmtId="0" fontId="2" fillId="0" borderId="1"/>
    <xf numFmtId="44" fontId="24" fillId="0" borderId="0" applyFont="0" applyFill="0" applyBorder="0" applyAlignment="0" applyProtection="0"/>
    <xf numFmtId="0" fontId="1" fillId="0" borderId="1"/>
  </cellStyleXfs>
  <cellXfs count="34">
    <xf numFmtId="0" fontId="0" fillId="0" borderId="0" xfId="0"/>
    <xf numFmtId="0" fontId="15" fillId="0" borderId="1" xfId="20" applyFont="1"/>
    <xf numFmtId="0" fontId="16" fillId="0" borderId="1" xfId="20"/>
    <xf numFmtId="0" fontId="18" fillId="0" borderId="1" xfId="20" applyFont="1"/>
    <xf numFmtId="0" fontId="17" fillId="0" borderId="2" xfId="20" applyFont="1" applyBorder="1" applyAlignment="1">
      <alignment horizontal="center" vertical="center" wrapText="1"/>
    </xf>
    <xf numFmtId="0" fontId="17" fillId="0" borderId="2" xfId="20" applyFont="1" applyBorder="1" applyAlignment="1">
      <alignment horizontal="center"/>
    </xf>
    <xf numFmtId="0" fontId="17" fillId="0" borderId="2" xfId="20" applyFont="1" applyBorder="1" applyAlignment="1">
      <alignment horizontal="center" vertical="center"/>
    </xf>
    <xf numFmtId="0" fontId="17" fillId="0" borderId="2" xfId="20" applyFont="1" applyBorder="1" applyAlignment="1">
      <alignment vertical="center" wrapText="1"/>
    </xf>
    <xf numFmtId="3" fontId="17" fillId="0" borderId="2" xfId="20" applyNumberFormat="1" applyFont="1" applyBorder="1" applyAlignment="1">
      <alignment vertical="center"/>
    </xf>
    <xf numFmtId="10" fontId="17" fillId="0" borderId="2" xfId="20" applyNumberFormat="1" applyFont="1" applyBorder="1" applyAlignment="1">
      <alignment vertical="center"/>
    </xf>
    <xf numFmtId="0" fontId="17" fillId="0" borderId="2" xfId="20" applyFont="1" applyBorder="1" applyAlignment="1">
      <alignment vertical="center"/>
    </xf>
    <xf numFmtId="0" fontId="19" fillId="0" borderId="2" xfId="20" applyFont="1" applyBorder="1" applyAlignment="1">
      <alignment vertical="center"/>
    </xf>
    <xf numFmtId="3" fontId="19" fillId="0" borderId="2" xfId="20" applyNumberFormat="1" applyFont="1" applyBorder="1" applyAlignment="1">
      <alignment vertical="center"/>
    </xf>
    <xf numFmtId="0" fontId="19" fillId="0" borderId="2" xfId="20" applyFont="1" applyBorder="1" applyAlignment="1">
      <alignment vertical="center" wrapText="1"/>
    </xf>
    <xf numFmtId="0" fontId="20" fillId="0" borderId="2" xfId="20" applyFont="1" applyBorder="1" applyAlignment="1">
      <alignment vertical="center"/>
    </xf>
    <xf numFmtId="3" fontId="20" fillId="0" borderId="2" xfId="20" applyNumberFormat="1" applyFont="1" applyBorder="1" applyAlignment="1">
      <alignment vertical="center"/>
    </xf>
    <xf numFmtId="10" fontId="20" fillId="0" borderId="2" xfId="20" applyNumberFormat="1" applyFont="1" applyBorder="1" applyAlignment="1">
      <alignment vertical="center"/>
    </xf>
    <xf numFmtId="0" fontId="20" fillId="0" borderId="2" xfId="20" applyFont="1" applyBorder="1" applyAlignment="1">
      <alignment vertical="center" wrapText="1"/>
    </xf>
    <xf numFmtId="10" fontId="19" fillId="0" borderId="2" xfId="20" applyNumberFormat="1" applyFont="1" applyBorder="1" applyAlignment="1">
      <alignment vertical="center"/>
    </xf>
    <xf numFmtId="0" fontId="17" fillId="0" borderId="1" xfId="20" applyFont="1"/>
    <xf numFmtId="10" fontId="17" fillId="0" borderId="1" xfId="20" applyNumberFormat="1" applyFont="1"/>
    <xf numFmtId="10" fontId="17" fillId="0" borderId="3" xfId="20" applyNumberFormat="1" applyFont="1" applyBorder="1"/>
    <xf numFmtId="3" fontId="17" fillId="2" borderId="2" xfId="20" applyNumberFormat="1" applyFont="1" applyFill="1" applyBorder="1" applyAlignment="1">
      <alignment vertical="center"/>
    </xf>
    <xf numFmtId="0" fontId="17" fillId="0" borderId="1" xfId="20" applyFont="1" applyAlignment="1">
      <alignment vertical="center"/>
    </xf>
    <xf numFmtId="10" fontId="17" fillId="0" borderId="1" xfId="20" applyNumberFormat="1" applyFont="1" applyAlignment="1">
      <alignment vertical="center"/>
    </xf>
    <xf numFmtId="3" fontId="17" fillId="0" borderId="1" xfId="20" applyNumberFormat="1" applyFont="1" applyAlignment="1">
      <alignment vertical="center"/>
    </xf>
    <xf numFmtId="44" fontId="17" fillId="0" borderId="2" xfId="27" applyFont="1" applyBorder="1" applyAlignment="1">
      <alignment vertical="center"/>
    </xf>
    <xf numFmtId="3" fontId="16" fillId="0" borderId="1" xfId="20" applyNumberFormat="1"/>
    <xf numFmtId="0" fontId="17" fillId="0" borderId="2" xfId="20" applyFont="1" applyBorder="1" applyAlignment="1">
      <alignment horizontal="center" vertical="center" wrapText="1"/>
    </xf>
    <xf numFmtId="0" fontId="19" fillId="0" borderId="3" xfId="20" applyFont="1" applyBorder="1" applyAlignment="1">
      <alignment horizontal="center"/>
    </xf>
    <xf numFmtId="0" fontId="17" fillId="0" borderId="2" xfId="20" applyFont="1" applyBorder="1" applyAlignment="1">
      <alignment horizontal="center" vertical="top" textRotation="90"/>
    </xf>
    <xf numFmtId="0" fontId="19" fillId="0" borderId="2" xfId="20" applyFont="1" applyBorder="1" applyAlignment="1">
      <alignment horizontal="center"/>
    </xf>
    <xf numFmtId="0" fontId="17" fillId="0" borderId="3" xfId="20" applyFont="1" applyBorder="1" applyAlignment="1">
      <alignment horizontal="center"/>
    </xf>
    <xf numFmtId="0" fontId="17" fillId="0" borderId="3" xfId="20" applyFont="1" applyBorder="1"/>
  </cellXfs>
  <cellStyles count="29">
    <cellStyle name="Ezres 2" xfId="3"/>
    <cellStyle name="Ezres 3" xfId="11"/>
    <cellStyle name="Ezres 3 2" xfId="18"/>
    <cellStyle name="Normál" xfId="0" builtinId="0"/>
    <cellStyle name="Normál 10" xfId="21"/>
    <cellStyle name="Normál 11" xfId="20"/>
    <cellStyle name="Normál 12" xfId="8"/>
    <cellStyle name="Normál 12 2" xfId="16"/>
    <cellStyle name="Normál 12 2 2" xfId="26"/>
    <cellStyle name="Normál 2" xfId="1"/>
    <cellStyle name="Normál 2 2" xfId="9"/>
    <cellStyle name="Normál 2 2 2" xfId="25"/>
    <cellStyle name="Normál 2 3" xfId="12"/>
    <cellStyle name="Normál 2 4" xfId="13"/>
    <cellStyle name="Normál 2 5" xfId="14"/>
    <cellStyle name="Normál 2 6" xfId="23"/>
    <cellStyle name="Normál 3" xfId="2"/>
    <cellStyle name="Normál 3 2" xfId="19"/>
    <cellStyle name="Normál 3 2 2" xfId="22"/>
    <cellStyle name="Normál 3 2 2 2" xfId="28"/>
    <cellStyle name="Normál 3 3" xfId="24"/>
    <cellStyle name="Normál 4" xfId="4"/>
    <cellStyle name="Normál 5" xfId="5"/>
    <cellStyle name="Normál 6" xfId="6"/>
    <cellStyle name="Normál 7" xfId="7"/>
    <cellStyle name="Normál 8" xfId="10"/>
    <cellStyle name="Normál 8 2" xfId="17"/>
    <cellStyle name="Normál 9" xfId="15"/>
    <cellStyle name="Pénznem" xfId="27" builtinId="4"/>
  </cellStyles>
  <dxfs count="0"/>
  <tableStyles count="0" defaultTableStyle="TableStyleMedium2" defaultPivotStyle="PivotStyleLight16"/>
  <colors>
    <mruColors>
      <color rgb="FFB1CDB2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97"/>
  <sheetViews>
    <sheetView tabSelected="1" zoomScale="75" zoomScaleNormal="75" workbookViewId="0">
      <selection activeCell="B52" sqref="B52"/>
    </sheetView>
  </sheetViews>
  <sheetFormatPr defaultColWidth="9.109375" defaultRowHeight="13.2" x14ac:dyDescent="0.25"/>
  <cols>
    <col min="1" max="1" width="6" style="2" customWidth="1"/>
    <col min="2" max="2" width="63.109375" style="2" customWidth="1"/>
    <col min="3" max="3" width="18.109375" style="2" customWidth="1"/>
    <col min="4" max="4" width="20.6640625" style="2" customWidth="1"/>
    <col min="5" max="5" width="19" style="2" customWidth="1"/>
    <col min="6" max="6" width="17.109375" style="2" customWidth="1"/>
    <col min="7" max="7" width="18" style="2" customWidth="1"/>
    <col min="8" max="8" width="18.109375" style="2" customWidth="1"/>
    <col min="9" max="9" width="18.33203125" style="2" customWidth="1"/>
    <col min="10" max="10" width="18.6640625" style="2" customWidth="1"/>
    <col min="11" max="11" width="17.44140625" style="2" customWidth="1"/>
    <col min="12" max="12" width="19.44140625" style="2" customWidth="1"/>
    <col min="13" max="13" width="19.33203125" style="2" customWidth="1"/>
    <col min="14" max="14" width="17.5546875" style="2" customWidth="1"/>
    <col min="15" max="15" width="17.88671875" style="2" customWidth="1"/>
    <col min="16" max="16" width="12.6640625" style="2" bestFit="1" customWidth="1"/>
    <col min="17" max="16384" width="9.109375" style="2"/>
  </cols>
  <sheetData>
    <row r="1" spans="1:15" ht="17.399999999999999" x14ac:dyDescent="0.3">
      <c r="A1" s="1" t="s">
        <v>143</v>
      </c>
    </row>
    <row r="2" spans="1:15" ht="13.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 customHeight="1" x14ac:dyDescent="0.3">
      <c r="A3" s="29" t="s">
        <v>130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1:15" ht="18" customHeight="1" x14ac:dyDescent="0.3">
      <c r="A4" s="30" t="s">
        <v>0</v>
      </c>
      <c r="B4" s="28" t="s">
        <v>16</v>
      </c>
      <c r="C4" s="31" t="s">
        <v>129</v>
      </c>
      <c r="D4" s="31"/>
      <c r="E4" s="31"/>
      <c r="F4" s="31" t="s">
        <v>74</v>
      </c>
      <c r="G4" s="31"/>
      <c r="H4" s="31"/>
      <c r="I4" s="31" t="s">
        <v>73</v>
      </c>
      <c r="J4" s="31"/>
      <c r="K4" s="31"/>
      <c r="L4" s="31" t="s">
        <v>1</v>
      </c>
      <c r="M4" s="31"/>
      <c r="N4" s="31"/>
      <c r="O4" s="28" t="s">
        <v>21</v>
      </c>
    </row>
    <row r="5" spans="1:15" ht="38.25" customHeight="1" x14ac:dyDescent="0.25">
      <c r="A5" s="30"/>
      <c r="B5" s="28"/>
      <c r="C5" s="4" t="s">
        <v>34</v>
      </c>
      <c r="D5" s="4" t="s">
        <v>44</v>
      </c>
      <c r="E5" s="4" t="s">
        <v>23</v>
      </c>
      <c r="F5" s="4" t="s">
        <v>34</v>
      </c>
      <c r="G5" s="4" t="s">
        <v>44</v>
      </c>
      <c r="H5" s="4" t="s">
        <v>23</v>
      </c>
      <c r="I5" s="4" t="s">
        <v>34</v>
      </c>
      <c r="J5" s="4" t="s">
        <v>44</v>
      </c>
      <c r="K5" s="4" t="s">
        <v>23</v>
      </c>
      <c r="L5" s="4" t="s">
        <v>34</v>
      </c>
      <c r="M5" s="4" t="s">
        <v>44</v>
      </c>
      <c r="N5" s="4" t="s">
        <v>23</v>
      </c>
      <c r="O5" s="28"/>
    </row>
    <row r="6" spans="1:15" ht="18" customHeight="1" x14ac:dyDescent="0.25">
      <c r="A6" s="5" t="s">
        <v>2</v>
      </c>
      <c r="B6" s="6" t="s">
        <v>3</v>
      </c>
      <c r="C6" s="6" t="s">
        <v>4</v>
      </c>
      <c r="D6" s="6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15</v>
      </c>
      <c r="N6" s="5" t="s">
        <v>14</v>
      </c>
      <c r="O6" s="6" t="s">
        <v>22</v>
      </c>
    </row>
    <row r="7" spans="1:15" ht="23.25" customHeight="1" x14ac:dyDescent="0.25">
      <c r="A7" s="6" t="s">
        <v>42</v>
      </c>
      <c r="B7" s="7" t="s">
        <v>45</v>
      </c>
      <c r="C7" s="8">
        <v>26442350</v>
      </c>
      <c r="D7" s="8">
        <v>27395550</v>
      </c>
      <c r="E7" s="8">
        <v>25612999</v>
      </c>
      <c r="F7" s="8">
        <v>31430900</v>
      </c>
      <c r="G7" s="8">
        <v>30822900</v>
      </c>
      <c r="H7" s="8">
        <v>29133077</v>
      </c>
      <c r="I7" s="8">
        <v>52972270</v>
      </c>
      <c r="J7" s="8">
        <v>54045295</v>
      </c>
      <c r="K7" s="8">
        <v>52824959</v>
      </c>
      <c r="L7" s="8">
        <f>C7+F7+I7</f>
        <v>110845520</v>
      </c>
      <c r="M7" s="8">
        <f>D7+G7+J7</f>
        <v>112263745</v>
      </c>
      <c r="N7" s="8">
        <f>E7+H7+K7</f>
        <v>107571035</v>
      </c>
      <c r="O7" s="9">
        <f>N7/M7</f>
        <v>0.95819923876581881</v>
      </c>
    </row>
    <row r="8" spans="1:15" ht="23.25" customHeight="1" x14ac:dyDescent="0.25">
      <c r="A8" s="6" t="s">
        <v>75</v>
      </c>
      <c r="B8" s="10" t="s">
        <v>46</v>
      </c>
      <c r="C8" s="8"/>
      <c r="D8" s="8">
        <v>793000</v>
      </c>
      <c r="E8" s="8">
        <v>793000</v>
      </c>
      <c r="F8" s="8">
        <v>540000</v>
      </c>
      <c r="G8" s="8">
        <v>540000</v>
      </c>
      <c r="H8" s="8">
        <v>540000</v>
      </c>
      <c r="I8" s="8"/>
      <c r="J8" s="8">
        <v>1041000</v>
      </c>
      <c r="K8" s="8">
        <v>1041000</v>
      </c>
      <c r="L8" s="8">
        <f t="shared" ref="L8:N18" si="0">C8+F8+I8</f>
        <v>540000</v>
      </c>
      <c r="M8" s="8">
        <f t="shared" si="0"/>
        <v>2374000</v>
      </c>
      <c r="N8" s="8">
        <f t="shared" si="0"/>
        <v>2374000</v>
      </c>
      <c r="O8" s="9">
        <f t="shared" ref="O8:O73" si="1">N8/M8</f>
        <v>1</v>
      </c>
    </row>
    <row r="9" spans="1:15" ht="18.75" customHeight="1" x14ac:dyDescent="0.25">
      <c r="A9" s="6" t="s">
        <v>76</v>
      </c>
      <c r="B9" s="10" t="s">
        <v>17</v>
      </c>
      <c r="C9" s="8"/>
      <c r="D9" s="8"/>
      <c r="E9" s="8"/>
      <c r="F9" s="8">
        <v>1500000</v>
      </c>
      <c r="G9" s="8">
        <v>2100000</v>
      </c>
      <c r="H9" s="8">
        <v>2100000</v>
      </c>
      <c r="I9" s="8"/>
      <c r="J9" s="8"/>
      <c r="K9" s="8"/>
      <c r="L9" s="8">
        <f t="shared" si="0"/>
        <v>1500000</v>
      </c>
      <c r="M9" s="8">
        <f t="shared" si="0"/>
        <v>2100000</v>
      </c>
      <c r="N9" s="8">
        <f t="shared" si="0"/>
        <v>2100000</v>
      </c>
      <c r="O9" s="9">
        <f t="shared" si="1"/>
        <v>1</v>
      </c>
    </row>
    <row r="10" spans="1:15" ht="21" customHeight="1" x14ac:dyDescent="0.25">
      <c r="A10" s="6" t="s">
        <v>77</v>
      </c>
      <c r="B10" s="10" t="s">
        <v>19</v>
      </c>
      <c r="C10" s="8"/>
      <c r="D10" s="8"/>
      <c r="E10" s="8"/>
      <c r="F10" s="8"/>
      <c r="G10" s="8"/>
      <c r="H10" s="8"/>
      <c r="I10" s="8">
        <v>480000</v>
      </c>
      <c r="J10" s="8">
        <v>413800</v>
      </c>
      <c r="K10" s="8">
        <v>166314</v>
      </c>
      <c r="L10" s="8">
        <f t="shared" si="0"/>
        <v>480000</v>
      </c>
      <c r="M10" s="8">
        <f t="shared" si="0"/>
        <v>413800</v>
      </c>
      <c r="N10" s="8">
        <f t="shared" si="0"/>
        <v>166314</v>
      </c>
      <c r="O10" s="9">
        <f t="shared" si="1"/>
        <v>0.40191880135331076</v>
      </c>
    </row>
    <row r="11" spans="1:15" ht="21" customHeight="1" x14ac:dyDescent="0.25">
      <c r="A11" s="6" t="s">
        <v>78</v>
      </c>
      <c r="B11" s="10" t="s">
        <v>47</v>
      </c>
      <c r="C11" s="8"/>
      <c r="D11" s="8"/>
      <c r="E11" s="8"/>
      <c r="F11" s="8">
        <v>2160000</v>
      </c>
      <c r="G11" s="8">
        <v>2160000</v>
      </c>
      <c r="H11" s="8">
        <v>2160000</v>
      </c>
      <c r="I11" s="8">
        <v>1690000</v>
      </c>
      <c r="J11" s="8">
        <v>1690000</v>
      </c>
      <c r="K11" s="8">
        <v>1690000</v>
      </c>
      <c r="L11" s="8">
        <f t="shared" si="0"/>
        <v>3850000</v>
      </c>
      <c r="M11" s="8">
        <f t="shared" si="0"/>
        <v>3850000</v>
      </c>
      <c r="N11" s="8">
        <f t="shared" si="0"/>
        <v>3850000</v>
      </c>
      <c r="O11" s="9">
        <f t="shared" si="1"/>
        <v>1</v>
      </c>
    </row>
    <row r="12" spans="1:15" ht="18" customHeight="1" x14ac:dyDescent="0.25">
      <c r="A12" s="6" t="s">
        <v>79</v>
      </c>
      <c r="B12" s="10" t="s">
        <v>48</v>
      </c>
      <c r="C12" s="8">
        <v>438000</v>
      </c>
      <c r="D12" s="8">
        <v>0</v>
      </c>
      <c r="E12" s="8"/>
      <c r="F12" s="8">
        <v>1536000</v>
      </c>
      <c r="G12" s="8">
        <v>1536000</v>
      </c>
      <c r="H12" s="8">
        <v>1536000</v>
      </c>
      <c r="I12" s="8"/>
      <c r="J12" s="8"/>
      <c r="K12" s="8"/>
      <c r="L12" s="8">
        <f t="shared" si="0"/>
        <v>1974000</v>
      </c>
      <c r="M12" s="8">
        <f t="shared" si="0"/>
        <v>1536000</v>
      </c>
      <c r="N12" s="8">
        <f t="shared" si="0"/>
        <v>1536000</v>
      </c>
      <c r="O12" s="9">
        <f t="shared" si="1"/>
        <v>1</v>
      </c>
    </row>
    <row r="13" spans="1:15" ht="18" customHeight="1" x14ac:dyDescent="0.25">
      <c r="A13" s="6" t="s">
        <v>80</v>
      </c>
      <c r="B13" s="10" t="s">
        <v>18</v>
      </c>
      <c r="C13" s="8"/>
      <c r="D13" s="8">
        <v>40000</v>
      </c>
      <c r="E13" s="8">
        <v>31950</v>
      </c>
      <c r="F13" s="8">
        <v>162000</v>
      </c>
      <c r="G13" s="8">
        <v>162000</v>
      </c>
      <c r="H13" s="8">
        <v>66145</v>
      </c>
      <c r="I13" s="8">
        <v>297000</v>
      </c>
      <c r="J13" s="8">
        <v>297000</v>
      </c>
      <c r="K13" s="8">
        <v>277275</v>
      </c>
      <c r="L13" s="8">
        <f t="shared" si="0"/>
        <v>459000</v>
      </c>
      <c r="M13" s="8">
        <f t="shared" si="0"/>
        <v>499000</v>
      </c>
      <c r="N13" s="8">
        <f t="shared" si="0"/>
        <v>375370</v>
      </c>
      <c r="O13" s="9">
        <f t="shared" si="1"/>
        <v>0.75224448897795593</v>
      </c>
    </row>
    <row r="14" spans="1:15" ht="32.25" customHeight="1" x14ac:dyDescent="0.25">
      <c r="A14" s="6" t="s">
        <v>81</v>
      </c>
      <c r="B14" s="7" t="s">
        <v>24</v>
      </c>
      <c r="C14" s="8">
        <v>355000</v>
      </c>
      <c r="D14" s="8">
        <v>0</v>
      </c>
      <c r="E14" s="8"/>
      <c r="F14" s="8"/>
      <c r="G14" s="8"/>
      <c r="H14" s="8"/>
      <c r="I14" s="8">
        <v>1041000</v>
      </c>
      <c r="J14" s="8">
        <v>309975</v>
      </c>
      <c r="K14" s="8">
        <v>300975</v>
      </c>
      <c r="L14" s="8">
        <f t="shared" si="0"/>
        <v>1396000</v>
      </c>
      <c r="M14" s="8">
        <f t="shared" si="0"/>
        <v>309975</v>
      </c>
      <c r="N14" s="8">
        <f t="shared" si="0"/>
        <v>300975</v>
      </c>
      <c r="O14" s="9">
        <f t="shared" si="1"/>
        <v>0.97096540043551904</v>
      </c>
    </row>
    <row r="15" spans="1:15" ht="22.5" customHeight="1" x14ac:dyDescent="0.25">
      <c r="A15" s="6" t="s">
        <v>82</v>
      </c>
      <c r="B15" s="7" t="s">
        <v>26</v>
      </c>
      <c r="C15" s="8">
        <f>SUM(C7:C14)</f>
        <v>27235350</v>
      </c>
      <c r="D15" s="8">
        <f t="shared" ref="D15:E15" si="2">SUM(D7:D14)</f>
        <v>28228550</v>
      </c>
      <c r="E15" s="8">
        <f t="shared" si="2"/>
        <v>26437949</v>
      </c>
      <c r="F15" s="8">
        <f>SUM(F7:F14)</f>
        <v>37328900</v>
      </c>
      <c r="G15" s="8">
        <f t="shared" ref="G15:N15" si="3">SUM(G7:G14)</f>
        <v>37320900</v>
      </c>
      <c r="H15" s="8">
        <f t="shared" si="3"/>
        <v>35535222</v>
      </c>
      <c r="I15" s="8">
        <f t="shared" si="3"/>
        <v>56480270</v>
      </c>
      <c r="J15" s="8">
        <f t="shared" si="3"/>
        <v>57797070</v>
      </c>
      <c r="K15" s="8">
        <f t="shared" si="3"/>
        <v>56300523</v>
      </c>
      <c r="L15" s="8">
        <f t="shared" si="3"/>
        <v>121044520</v>
      </c>
      <c r="M15" s="8">
        <f t="shared" si="3"/>
        <v>123346520</v>
      </c>
      <c r="N15" s="8">
        <f t="shared" si="3"/>
        <v>118273694</v>
      </c>
      <c r="O15" s="9">
        <f t="shared" si="1"/>
        <v>0.95887337559259878</v>
      </c>
    </row>
    <row r="16" spans="1:15" ht="21.75" customHeight="1" x14ac:dyDescent="0.25">
      <c r="A16" s="6" t="s">
        <v>83</v>
      </c>
      <c r="B16" s="10" t="s">
        <v>49</v>
      </c>
      <c r="C16" s="8">
        <v>12430644</v>
      </c>
      <c r="D16" s="8">
        <v>12150644</v>
      </c>
      <c r="E16" s="8">
        <v>11182252</v>
      </c>
      <c r="F16" s="8"/>
      <c r="G16" s="8"/>
      <c r="H16" s="8"/>
      <c r="I16" s="8"/>
      <c r="J16" s="8"/>
      <c r="K16" s="8"/>
      <c r="L16" s="8">
        <f>C16+F16+I16</f>
        <v>12430644</v>
      </c>
      <c r="M16" s="8">
        <f t="shared" si="0"/>
        <v>12150644</v>
      </c>
      <c r="N16" s="8">
        <f t="shared" si="0"/>
        <v>11182252</v>
      </c>
      <c r="O16" s="9">
        <f t="shared" si="1"/>
        <v>0.9203011790979968</v>
      </c>
    </row>
    <row r="17" spans="1:15" ht="32.25" customHeight="1" x14ac:dyDescent="0.25">
      <c r="A17" s="6" t="s">
        <v>84</v>
      </c>
      <c r="B17" s="7" t="s">
        <v>25</v>
      </c>
      <c r="C17" s="8">
        <v>4618000</v>
      </c>
      <c r="D17" s="8">
        <v>4958000</v>
      </c>
      <c r="E17" s="8">
        <v>4895605</v>
      </c>
      <c r="F17" s="8">
        <v>600000</v>
      </c>
      <c r="G17" s="8">
        <v>608000</v>
      </c>
      <c r="H17" s="8">
        <v>607875</v>
      </c>
      <c r="I17" s="8">
        <v>203000</v>
      </c>
      <c r="J17" s="8">
        <v>237000</v>
      </c>
      <c r="K17" s="8">
        <v>109284</v>
      </c>
      <c r="L17" s="8">
        <f t="shared" ref="L17:L19" si="4">C17+F17+I17</f>
        <v>5421000</v>
      </c>
      <c r="M17" s="8">
        <f t="shared" si="0"/>
        <v>5803000</v>
      </c>
      <c r="N17" s="8">
        <f t="shared" si="0"/>
        <v>5612764</v>
      </c>
      <c r="O17" s="9">
        <f t="shared" si="1"/>
        <v>0.96721764604514904</v>
      </c>
    </row>
    <row r="18" spans="1:15" ht="31.5" customHeight="1" x14ac:dyDescent="0.25">
      <c r="A18" s="6" t="s">
        <v>85</v>
      </c>
      <c r="B18" s="10" t="s">
        <v>28</v>
      </c>
      <c r="C18" s="8">
        <v>140000</v>
      </c>
      <c r="D18" s="8">
        <v>182600</v>
      </c>
      <c r="E18" s="8">
        <v>182511</v>
      </c>
      <c r="F18" s="8"/>
      <c r="G18" s="8"/>
      <c r="H18" s="8"/>
      <c r="I18" s="8"/>
      <c r="J18" s="8"/>
      <c r="K18" s="8"/>
      <c r="L18" s="8">
        <f t="shared" si="4"/>
        <v>140000</v>
      </c>
      <c r="M18" s="8">
        <f t="shared" si="0"/>
        <v>182600</v>
      </c>
      <c r="N18" s="8">
        <f t="shared" si="0"/>
        <v>182511</v>
      </c>
      <c r="O18" s="9">
        <f t="shared" si="1"/>
        <v>0.99951259583789709</v>
      </c>
    </row>
    <row r="19" spans="1:15" ht="18" customHeight="1" x14ac:dyDescent="0.25">
      <c r="A19" s="6" t="s">
        <v>86</v>
      </c>
      <c r="B19" s="10" t="s">
        <v>27</v>
      </c>
      <c r="C19" s="8">
        <f>SUM(C16:C18)</f>
        <v>17188644</v>
      </c>
      <c r="D19" s="8">
        <f t="shared" ref="D19:E19" si="5">SUM(D16:D18)</f>
        <v>17291244</v>
      </c>
      <c r="E19" s="8">
        <f t="shared" si="5"/>
        <v>16260368</v>
      </c>
      <c r="F19" s="8">
        <f>F16+F17+F18</f>
        <v>600000</v>
      </c>
      <c r="G19" s="8">
        <f t="shared" ref="G19:K19" si="6">G16+G17+G18</f>
        <v>608000</v>
      </c>
      <c r="H19" s="8">
        <f t="shared" si="6"/>
        <v>607875</v>
      </c>
      <c r="I19" s="8">
        <f t="shared" si="6"/>
        <v>203000</v>
      </c>
      <c r="J19" s="8">
        <f t="shared" si="6"/>
        <v>237000</v>
      </c>
      <c r="K19" s="8">
        <f t="shared" si="6"/>
        <v>109284</v>
      </c>
      <c r="L19" s="8">
        <f t="shared" si="4"/>
        <v>17991644</v>
      </c>
      <c r="M19" s="8">
        <f t="shared" ref="M19:N19" si="7">SUM(M16:M18)</f>
        <v>18136244</v>
      </c>
      <c r="N19" s="8">
        <f t="shared" si="7"/>
        <v>16977527</v>
      </c>
      <c r="O19" s="9">
        <f t="shared" si="1"/>
        <v>0.93611042065821348</v>
      </c>
    </row>
    <row r="20" spans="1:15" ht="25.5" customHeight="1" x14ac:dyDescent="0.25">
      <c r="A20" s="6" t="s">
        <v>87</v>
      </c>
      <c r="B20" s="11" t="s">
        <v>116</v>
      </c>
      <c r="C20" s="12">
        <f>C15+C19</f>
        <v>44423994</v>
      </c>
      <c r="D20" s="12">
        <f t="shared" ref="D20:N20" si="8">D15+D19</f>
        <v>45519794</v>
      </c>
      <c r="E20" s="12">
        <f t="shared" si="8"/>
        <v>42698317</v>
      </c>
      <c r="F20" s="12">
        <f>F19+F15</f>
        <v>37928900</v>
      </c>
      <c r="G20" s="12">
        <f t="shared" si="8"/>
        <v>37928900</v>
      </c>
      <c r="H20" s="12">
        <f t="shared" si="8"/>
        <v>36143097</v>
      </c>
      <c r="I20" s="12">
        <f t="shared" si="8"/>
        <v>56683270</v>
      </c>
      <c r="J20" s="12">
        <f t="shared" si="8"/>
        <v>58034070</v>
      </c>
      <c r="K20" s="12">
        <f t="shared" si="8"/>
        <v>56409807</v>
      </c>
      <c r="L20" s="12">
        <f t="shared" si="8"/>
        <v>139036164</v>
      </c>
      <c r="M20" s="12">
        <f t="shared" si="8"/>
        <v>141482764</v>
      </c>
      <c r="N20" s="12">
        <f t="shared" si="8"/>
        <v>135251221</v>
      </c>
      <c r="O20" s="9">
        <f t="shared" si="1"/>
        <v>0.95595546182572455</v>
      </c>
    </row>
    <row r="21" spans="1:15" ht="32.25" customHeight="1" x14ac:dyDescent="0.25">
      <c r="A21" s="6" t="s">
        <v>88</v>
      </c>
      <c r="B21" s="13" t="s">
        <v>117</v>
      </c>
      <c r="C21" s="12">
        <v>7403014</v>
      </c>
      <c r="D21" s="12">
        <v>7513824</v>
      </c>
      <c r="E21" s="12">
        <v>6582558</v>
      </c>
      <c r="F21" s="12">
        <v>6829900</v>
      </c>
      <c r="G21" s="12">
        <v>6829900</v>
      </c>
      <c r="H21" s="12">
        <v>6274193</v>
      </c>
      <c r="I21" s="12">
        <v>9865000</v>
      </c>
      <c r="J21" s="12">
        <v>9938000</v>
      </c>
      <c r="K21" s="12">
        <v>9342202</v>
      </c>
      <c r="L21" s="12">
        <f>C21+F21+I21</f>
        <v>24097914</v>
      </c>
      <c r="M21" s="12">
        <f>D21+G21+J21</f>
        <v>24281724</v>
      </c>
      <c r="N21" s="12">
        <f>E21+H21+K21</f>
        <v>22198953</v>
      </c>
      <c r="O21" s="9">
        <f t="shared" si="1"/>
        <v>0.91422474779797347</v>
      </c>
    </row>
    <row r="22" spans="1:15" ht="18" customHeight="1" x14ac:dyDescent="0.25">
      <c r="A22" s="6" t="s">
        <v>89</v>
      </c>
      <c r="B22" s="10" t="s">
        <v>50</v>
      </c>
      <c r="C22" s="8" t="s">
        <v>43</v>
      </c>
      <c r="D22" s="8" t="s">
        <v>43</v>
      </c>
      <c r="E22" s="8">
        <v>6434777</v>
      </c>
      <c r="F22" s="8"/>
      <c r="G22" s="8"/>
      <c r="H22" s="8">
        <v>5986516</v>
      </c>
      <c r="I22" s="8"/>
      <c r="J22" s="8"/>
      <c r="K22" s="8">
        <v>9315520</v>
      </c>
      <c r="L22" s="8">
        <f t="shared" ref="L22:N27" si="9">C22+F22+I22</f>
        <v>0</v>
      </c>
      <c r="M22" s="8">
        <f t="shared" si="9"/>
        <v>0</v>
      </c>
      <c r="N22" s="8">
        <f t="shared" si="9"/>
        <v>21736813</v>
      </c>
      <c r="O22" s="9"/>
    </row>
    <row r="23" spans="1:15" ht="18" customHeight="1" x14ac:dyDescent="0.25">
      <c r="A23" s="6" t="s">
        <v>90</v>
      </c>
      <c r="B23" s="10" t="s">
        <v>120</v>
      </c>
      <c r="C23" s="8" t="s">
        <v>43</v>
      </c>
      <c r="D23" s="8" t="s">
        <v>43</v>
      </c>
      <c r="E23" s="8">
        <v>47250</v>
      </c>
      <c r="F23" s="8"/>
      <c r="G23" s="8"/>
      <c r="H23" s="8"/>
      <c r="I23" s="8"/>
      <c r="J23" s="8"/>
      <c r="K23" s="8"/>
      <c r="L23" s="8">
        <f t="shared" si="9"/>
        <v>0</v>
      </c>
      <c r="M23" s="8">
        <f t="shared" si="9"/>
        <v>0</v>
      </c>
      <c r="N23" s="8">
        <f t="shared" si="9"/>
        <v>47250</v>
      </c>
      <c r="O23" s="9"/>
    </row>
    <row r="24" spans="1:15" ht="18" customHeight="1" x14ac:dyDescent="0.25">
      <c r="A24" s="6" t="s">
        <v>91</v>
      </c>
      <c r="B24" s="10" t="s">
        <v>51</v>
      </c>
      <c r="C24" s="8" t="s">
        <v>43</v>
      </c>
      <c r="D24" s="8" t="s">
        <v>43</v>
      </c>
      <c r="E24" s="8">
        <v>32569</v>
      </c>
      <c r="F24" s="8"/>
      <c r="G24" s="8"/>
      <c r="H24" s="8">
        <v>32861</v>
      </c>
      <c r="I24" s="8"/>
      <c r="J24" s="8"/>
      <c r="K24" s="8">
        <v>21530</v>
      </c>
      <c r="L24" s="8">
        <f t="shared" si="9"/>
        <v>0</v>
      </c>
      <c r="M24" s="8">
        <f t="shared" si="9"/>
        <v>0</v>
      </c>
      <c r="N24" s="8">
        <f t="shared" si="9"/>
        <v>86960</v>
      </c>
      <c r="O24" s="9"/>
    </row>
    <row r="25" spans="1:15" ht="18" customHeight="1" x14ac:dyDescent="0.25">
      <c r="A25" s="6" t="s">
        <v>92</v>
      </c>
      <c r="B25" s="7" t="s">
        <v>52</v>
      </c>
      <c r="C25" s="8" t="s">
        <v>43</v>
      </c>
      <c r="D25" s="8" t="s">
        <v>43</v>
      </c>
      <c r="E25" s="8">
        <v>67962</v>
      </c>
      <c r="F25" s="8"/>
      <c r="G25" s="8"/>
      <c r="H25" s="8">
        <v>254816</v>
      </c>
      <c r="I25" s="8"/>
      <c r="J25" s="8"/>
      <c r="K25" s="8">
        <v>5152</v>
      </c>
      <c r="L25" s="8">
        <f t="shared" si="9"/>
        <v>0</v>
      </c>
      <c r="M25" s="8">
        <f t="shared" si="9"/>
        <v>0</v>
      </c>
      <c r="N25" s="8">
        <f t="shared" si="9"/>
        <v>327930</v>
      </c>
      <c r="O25" s="9"/>
    </row>
    <row r="26" spans="1:15" ht="23.25" customHeight="1" x14ac:dyDescent="0.25">
      <c r="A26" s="6" t="s">
        <v>93</v>
      </c>
      <c r="B26" s="10" t="s">
        <v>53</v>
      </c>
      <c r="C26" s="8">
        <v>40000</v>
      </c>
      <c r="D26" s="8">
        <v>40000</v>
      </c>
      <c r="E26" s="8">
        <v>25648</v>
      </c>
      <c r="F26" s="8">
        <v>583000</v>
      </c>
      <c r="G26" s="8">
        <v>529500</v>
      </c>
      <c r="H26" s="8">
        <v>491271</v>
      </c>
      <c r="I26" s="8">
        <v>130000</v>
      </c>
      <c r="J26" s="8">
        <v>130000</v>
      </c>
      <c r="K26" s="8">
        <v>86106</v>
      </c>
      <c r="L26" s="8">
        <f>C26+F26+I26</f>
        <v>753000</v>
      </c>
      <c r="M26" s="8">
        <f t="shared" si="9"/>
        <v>699500</v>
      </c>
      <c r="N26" s="8">
        <f t="shared" si="9"/>
        <v>603025</v>
      </c>
      <c r="O26" s="9">
        <f t="shared" si="1"/>
        <v>0.86208005718370262</v>
      </c>
    </row>
    <row r="27" spans="1:15" ht="22.5" customHeight="1" x14ac:dyDescent="0.25">
      <c r="A27" s="6" t="s">
        <v>94</v>
      </c>
      <c r="B27" s="10" t="s">
        <v>54</v>
      </c>
      <c r="C27" s="8">
        <v>4150480</v>
      </c>
      <c r="D27" s="8">
        <v>5558512</v>
      </c>
      <c r="E27" s="8">
        <v>4227464</v>
      </c>
      <c r="F27" s="8">
        <v>530000</v>
      </c>
      <c r="G27" s="8">
        <v>499000</v>
      </c>
      <c r="H27" s="8">
        <v>411626</v>
      </c>
      <c r="I27" s="8">
        <v>1138000</v>
      </c>
      <c r="J27" s="8">
        <v>1026656</v>
      </c>
      <c r="K27" s="8">
        <v>785451</v>
      </c>
      <c r="L27" s="8">
        <f>C27+F27+I27</f>
        <v>5818480</v>
      </c>
      <c r="M27" s="8">
        <f t="shared" si="9"/>
        <v>7084168</v>
      </c>
      <c r="N27" s="8">
        <f t="shared" si="9"/>
        <v>5424541</v>
      </c>
      <c r="O27" s="9">
        <f t="shared" si="1"/>
        <v>0.76572732323682891</v>
      </c>
    </row>
    <row r="28" spans="1:15" ht="20.25" customHeight="1" x14ac:dyDescent="0.25">
      <c r="A28" s="6" t="s">
        <v>95</v>
      </c>
      <c r="B28" s="14" t="s">
        <v>29</v>
      </c>
      <c r="C28" s="15">
        <f>C26+C27</f>
        <v>4190480</v>
      </c>
      <c r="D28" s="15">
        <f t="shared" ref="D28:N28" si="10">D26+D27</f>
        <v>5598512</v>
      </c>
      <c r="E28" s="15">
        <f t="shared" si="10"/>
        <v>4253112</v>
      </c>
      <c r="F28" s="15">
        <f t="shared" si="10"/>
        <v>1113000</v>
      </c>
      <c r="G28" s="15">
        <f t="shared" si="10"/>
        <v>1028500</v>
      </c>
      <c r="H28" s="15">
        <f t="shared" si="10"/>
        <v>902897</v>
      </c>
      <c r="I28" s="15">
        <f t="shared" si="10"/>
        <v>1268000</v>
      </c>
      <c r="J28" s="15">
        <f t="shared" si="10"/>
        <v>1156656</v>
      </c>
      <c r="K28" s="15">
        <f>K26+K27</f>
        <v>871557</v>
      </c>
      <c r="L28" s="15">
        <f t="shared" si="10"/>
        <v>6571480</v>
      </c>
      <c r="M28" s="15">
        <f t="shared" si="10"/>
        <v>7783668</v>
      </c>
      <c r="N28" s="15">
        <f t="shared" si="10"/>
        <v>6027566</v>
      </c>
      <c r="O28" s="16">
        <f t="shared" si="1"/>
        <v>0.77438631760758547</v>
      </c>
    </row>
    <row r="29" spans="1:15" ht="19.5" customHeight="1" x14ac:dyDescent="0.25">
      <c r="A29" s="6" t="s">
        <v>96</v>
      </c>
      <c r="B29" s="7" t="s">
        <v>31</v>
      </c>
      <c r="C29" s="8">
        <v>1195200</v>
      </c>
      <c r="D29" s="8">
        <v>1195200</v>
      </c>
      <c r="E29" s="8">
        <v>1066664</v>
      </c>
      <c r="F29" s="8">
        <v>1288000</v>
      </c>
      <c r="G29" s="8">
        <v>1308000</v>
      </c>
      <c r="H29" s="8">
        <v>1298431</v>
      </c>
      <c r="I29" s="8">
        <v>169000</v>
      </c>
      <c r="J29" s="8">
        <v>169000</v>
      </c>
      <c r="K29" s="8">
        <v>165460</v>
      </c>
      <c r="L29" s="8">
        <f t="shared" ref="L29:N30" si="11">C29+F29+I29</f>
        <v>2652200</v>
      </c>
      <c r="M29" s="8">
        <f t="shared" si="11"/>
        <v>2672200</v>
      </c>
      <c r="N29" s="8">
        <f t="shared" si="11"/>
        <v>2530555</v>
      </c>
      <c r="O29" s="9">
        <f t="shared" si="1"/>
        <v>0.94699311428785271</v>
      </c>
    </row>
    <row r="30" spans="1:15" ht="20.25" customHeight="1" x14ac:dyDescent="0.25">
      <c r="A30" s="6" t="s">
        <v>97</v>
      </c>
      <c r="B30" s="10" t="s">
        <v>55</v>
      </c>
      <c r="C30" s="8">
        <v>110000</v>
      </c>
      <c r="D30" s="8">
        <v>110000</v>
      </c>
      <c r="E30" s="8">
        <v>65193</v>
      </c>
      <c r="F30" s="8">
        <v>520000</v>
      </c>
      <c r="G30" s="8">
        <v>520000</v>
      </c>
      <c r="H30" s="8">
        <v>445715</v>
      </c>
      <c r="I30" s="8">
        <v>82000</v>
      </c>
      <c r="J30" s="8">
        <v>82000</v>
      </c>
      <c r="K30" s="8">
        <v>75983</v>
      </c>
      <c r="L30" s="8">
        <f t="shared" si="11"/>
        <v>712000</v>
      </c>
      <c r="M30" s="8">
        <f t="shared" si="11"/>
        <v>712000</v>
      </c>
      <c r="N30" s="8">
        <f t="shared" si="11"/>
        <v>586891</v>
      </c>
      <c r="O30" s="9">
        <f t="shared" si="1"/>
        <v>0.8242851123595506</v>
      </c>
    </row>
    <row r="31" spans="1:15" ht="21" customHeight="1" x14ac:dyDescent="0.25">
      <c r="A31" s="6" t="s">
        <v>98</v>
      </c>
      <c r="B31" s="14" t="s">
        <v>30</v>
      </c>
      <c r="C31" s="15">
        <f>C29+C30</f>
        <v>1305200</v>
      </c>
      <c r="D31" s="15">
        <f t="shared" ref="D31:N31" si="12">D29+D30</f>
        <v>1305200</v>
      </c>
      <c r="E31" s="15">
        <f t="shared" si="12"/>
        <v>1131857</v>
      </c>
      <c r="F31" s="15">
        <f t="shared" si="12"/>
        <v>1808000</v>
      </c>
      <c r="G31" s="15">
        <f t="shared" si="12"/>
        <v>1828000</v>
      </c>
      <c r="H31" s="15">
        <f>H29+H30</f>
        <v>1744146</v>
      </c>
      <c r="I31" s="15">
        <f t="shared" si="12"/>
        <v>251000</v>
      </c>
      <c r="J31" s="15">
        <f t="shared" si="12"/>
        <v>251000</v>
      </c>
      <c r="K31" s="15">
        <f t="shared" si="12"/>
        <v>241443</v>
      </c>
      <c r="L31" s="15">
        <f t="shared" si="12"/>
        <v>3364200</v>
      </c>
      <c r="M31" s="15">
        <f t="shared" si="12"/>
        <v>3384200</v>
      </c>
      <c r="N31" s="15">
        <f t="shared" si="12"/>
        <v>3117446</v>
      </c>
      <c r="O31" s="16">
        <f t="shared" si="1"/>
        <v>0.92117664440635894</v>
      </c>
    </row>
    <row r="32" spans="1:15" ht="20.25" customHeight="1" x14ac:dyDescent="0.25">
      <c r="A32" s="6" t="s">
        <v>99</v>
      </c>
      <c r="B32" s="10" t="s">
        <v>56</v>
      </c>
      <c r="C32" s="8">
        <v>5222000</v>
      </c>
      <c r="D32" s="8">
        <v>5222000</v>
      </c>
      <c r="E32" s="8">
        <v>4843040</v>
      </c>
      <c r="F32" s="8">
        <v>730000</v>
      </c>
      <c r="G32" s="8">
        <v>1519601</v>
      </c>
      <c r="H32" s="8">
        <v>442465</v>
      </c>
      <c r="I32" s="8">
        <v>2400000</v>
      </c>
      <c r="J32" s="8">
        <v>2527000</v>
      </c>
      <c r="K32" s="8">
        <v>2486649</v>
      </c>
      <c r="L32" s="8">
        <f>C32+F32+I32</f>
        <v>8352000</v>
      </c>
      <c r="M32" s="8">
        <f>D32+G32+J32</f>
        <v>9268601</v>
      </c>
      <c r="N32" s="8">
        <f>E32+H32+K32</f>
        <v>7772154</v>
      </c>
      <c r="O32" s="9">
        <f t="shared" si="1"/>
        <v>0.83854661561113697</v>
      </c>
    </row>
    <row r="33" spans="1:15" ht="23.25" customHeight="1" x14ac:dyDescent="0.25">
      <c r="A33" s="6" t="s">
        <v>100</v>
      </c>
      <c r="B33" s="10" t="s">
        <v>57</v>
      </c>
      <c r="C33" s="8">
        <v>17433983</v>
      </c>
      <c r="D33" s="8">
        <v>13310801</v>
      </c>
      <c r="E33" s="8">
        <v>12923388</v>
      </c>
      <c r="F33" s="8"/>
      <c r="G33" s="8"/>
      <c r="H33" s="8"/>
      <c r="I33" s="8"/>
      <c r="J33" s="8"/>
      <c r="K33" s="8"/>
      <c r="L33" s="8">
        <f t="shared" ref="L33:N40" si="13">C33+F33+I33</f>
        <v>17433983</v>
      </c>
      <c r="M33" s="8">
        <f t="shared" si="13"/>
        <v>13310801</v>
      </c>
      <c r="N33" s="8">
        <f t="shared" si="13"/>
        <v>12923388</v>
      </c>
      <c r="O33" s="9">
        <f t="shared" si="1"/>
        <v>0.97089483946157706</v>
      </c>
    </row>
    <row r="34" spans="1:15" ht="22.5" customHeight="1" x14ac:dyDescent="0.25">
      <c r="A34" s="6" t="s">
        <v>101</v>
      </c>
      <c r="B34" s="10" t="s">
        <v>118</v>
      </c>
      <c r="C34" s="8">
        <v>524000</v>
      </c>
      <c r="D34" s="8">
        <v>613200</v>
      </c>
      <c r="E34" s="8">
        <v>568380</v>
      </c>
      <c r="F34" s="8"/>
      <c r="G34" s="8">
        <v>20000</v>
      </c>
      <c r="H34" s="8">
        <v>19488</v>
      </c>
      <c r="I34" s="8">
        <v>228000</v>
      </c>
      <c r="J34" s="8">
        <v>237344</v>
      </c>
      <c r="K34" s="8">
        <v>237342</v>
      </c>
      <c r="L34" s="8">
        <f t="shared" si="13"/>
        <v>752000</v>
      </c>
      <c r="M34" s="8">
        <f t="shared" si="13"/>
        <v>870544</v>
      </c>
      <c r="N34" s="8">
        <f t="shared" si="13"/>
        <v>825210</v>
      </c>
      <c r="O34" s="9">
        <f t="shared" si="1"/>
        <v>0.94792451616460516</v>
      </c>
    </row>
    <row r="35" spans="1:15" ht="20.25" customHeight="1" x14ac:dyDescent="0.25">
      <c r="A35" s="6" t="s">
        <v>102</v>
      </c>
      <c r="B35" s="10" t="s">
        <v>58</v>
      </c>
      <c r="C35" s="8">
        <v>4150000</v>
      </c>
      <c r="D35" s="8">
        <v>6650000</v>
      </c>
      <c r="E35" s="8">
        <v>2539661</v>
      </c>
      <c r="F35" s="8"/>
      <c r="G35" s="8"/>
      <c r="H35" s="8"/>
      <c r="I35" s="8">
        <v>250000</v>
      </c>
      <c r="J35" s="8">
        <v>275000</v>
      </c>
      <c r="K35" s="8">
        <v>275000</v>
      </c>
      <c r="L35" s="8">
        <f t="shared" si="13"/>
        <v>4400000</v>
      </c>
      <c r="M35" s="8">
        <f t="shared" si="13"/>
        <v>6925000</v>
      </c>
      <c r="N35" s="8">
        <f t="shared" si="13"/>
        <v>2814661</v>
      </c>
      <c r="O35" s="9">
        <f t="shared" si="1"/>
        <v>0.40644924187725634</v>
      </c>
    </row>
    <row r="36" spans="1:15" ht="24" customHeight="1" x14ac:dyDescent="0.25">
      <c r="A36" s="6" t="s">
        <v>103</v>
      </c>
      <c r="B36" s="10" t="s">
        <v>119</v>
      </c>
      <c r="C36" s="8">
        <v>1400000</v>
      </c>
      <c r="D36" s="8">
        <v>1811000</v>
      </c>
      <c r="E36" s="8">
        <v>1810795</v>
      </c>
      <c r="F36" s="8">
        <v>250000</v>
      </c>
      <c r="G36" s="8">
        <v>395000</v>
      </c>
      <c r="H36" s="8">
        <v>389642</v>
      </c>
      <c r="I36" s="8"/>
      <c r="J36" s="8"/>
      <c r="K36" s="8"/>
      <c r="L36" s="8">
        <f t="shared" si="13"/>
        <v>1650000</v>
      </c>
      <c r="M36" s="8">
        <f t="shared" si="13"/>
        <v>2206000</v>
      </c>
      <c r="N36" s="8">
        <f t="shared" si="13"/>
        <v>2200437</v>
      </c>
      <c r="O36" s="9">
        <f t="shared" si="1"/>
        <v>0.99747824116047146</v>
      </c>
    </row>
    <row r="37" spans="1:15" ht="18" customHeight="1" x14ac:dyDescent="0.25">
      <c r="A37" s="6" t="s">
        <v>104</v>
      </c>
      <c r="B37" s="26" t="s">
        <v>136</v>
      </c>
      <c r="C37" s="8"/>
      <c r="D37" s="8"/>
      <c r="E37" s="8">
        <v>100800</v>
      </c>
      <c r="F37" s="8"/>
      <c r="G37" s="8"/>
      <c r="H37" s="8">
        <v>225606</v>
      </c>
      <c r="I37" s="8"/>
      <c r="J37" s="8"/>
      <c r="K37" s="8"/>
      <c r="L37" s="8">
        <f t="shared" si="13"/>
        <v>0</v>
      </c>
      <c r="M37" s="8">
        <f t="shared" si="13"/>
        <v>0</v>
      </c>
      <c r="N37" s="8">
        <f t="shared" si="13"/>
        <v>326406</v>
      </c>
      <c r="O37" s="9"/>
    </row>
    <row r="38" spans="1:15" ht="21" customHeight="1" x14ac:dyDescent="0.25">
      <c r="A38" s="6" t="s">
        <v>105</v>
      </c>
      <c r="B38" s="7" t="s">
        <v>59</v>
      </c>
      <c r="C38" s="8">
        <v>4628200</v>
      </c>
      <c r="D38" s="8">
        <v>4628200</v>
      </c>
      <c r="E38" s="8">
        <v>3726000</v>
      </c>
      <c r="F38" s="8">
        <v>400000</v>
      </c>
      <c r="G38" s="8">
        <v>400000</v>
      </c>
      <c r="H38" s="8"/>
      <c r="I38" s="8">
        <v>1760000</v>
      </c>
      <c r="J38" s="8">
        <v>1760000</v>
      </c>
      <c r="K38" s="8">
        <v>1742000</v>
      </c>
      <c r="L38" s="8">
        <f t="shared" si="13"/>
        <v>6788200</v>
      </c>
      <c r="M38" s="8">
        <f t="shared" si="13"/>
        <v>6788200</v>
      </c>
      <c r="N38" s="8">
        <f t="shared" si="13"/>
        <v>5468000</v>
      </c>
      <c r="O38" s="9">
        <f t="shared" si="1"/>
        <v>0.80551545328658558</v>
      </c>
    </row>
    <row r="39" spans="1:15" ht="21" customHeight="1" x14ac:dyDescent="0.25">
      <c r="A39" s="6" t="s">
        <v>106</v>
      </c>
      <c r="B39" s="10" t="s">
        <v>60</v>
      </c>
      <c r="C39" s="8">
        <v>21018478</v>
      </c>
      <c r="D39" s="8">
        <v>19020008</v>
      </c>
      <c r="E39" s="8">
        <v>12638344</v>
      </c>
      <c r="F39" s="8">
        <v>493000</v>
      </c>
      <c r="G39" s="8">
        <v>533500</v>
      </c>
      <c r="H39" s="8">
        <v>511383</v>
      </c>
      <c r="I39" s="8">
        <v>644000</v>
      </c>
      <c r="J39" s="8">
        <v>644000</v>
      </c>
      <c r="K39" s="8">
        <v>520120</v>
      </c>
      <c r="L39" s="8">
        <f t="shared" si="13"/>
        <v>22155478</v>
      </c>
      <c r="M39" s="8">
        <f t="shared" si="13"/>
        <v>20197508</v>
      </c>
      <c r="N39" s="8">
        <f t="shared" si="13"/>
        <v>13669847</v>
      </c>
      <c r="O39" s="9">
        <f t="shared" si="1"/>
        <v>0.67680859440679508</v>
      </c>
    </row>
    <row r="40" spans="1:15" ht="21" customHeight="1" x14ac:dyDescent="0.25">
      <c r="A40" s="6" t="s">
        <v>107</v>
      </c>
      <c r="B40" s="10" t="s">
        <v>132</v>
      </c>
      <c r="C40" s="8"/>
      <c r="D40" s="8"/>
      <c r="E40" s="8">
        <v>1250268</v>
      </c>
      <c r="F40" s="8"/>
      <c r="G40" s="8"/>
      <c r="H40" s="8"/>
      <c r="I40" s="8"/>
      <c r="J40" s="8"/>
      <c r="K40" s="8"/>
      <c r="L40" s="8">
        <f t="shared" si="13"/>
        <v>0</v>
      </c>
      <c r="M40" s="8"/>
      <c r="N40" s="8">
        <f t="shared" si="13"/>
        <v>1250268</v>
      </c>
      <c r="O40" s="9"/>
    </row>
    <row r="41" spans="1:15" ht="33.75" customHeight="1" x14ac:dyDescent="0.25">
      <c r="A41" s="6" t="s">
        <v>108</v>
      </c>
      <c r="B41" s="17" t="s">
        <v>122</v>
      </c>
      <c r="C41" s="15">
        <f>C32+C33+C34+C35+C36+C38+C39</f>
        <v>54376661</v>
      </c>
      <c r="D41" s="15">
        <f>D32+D33+D34+D35+D36+D38+D39</f>
        <v>51255209</v>
      </c>
      <c r="E41" s="15">
        <f>E32+E33+E35+E36+E38+E39+E34</f>
        <v>39049608</v>
      </c>
      <c r="F41" s="15">
        <f t="shared" ref="F41:N41" si="14">F32+F33+F35+F36+F38+F39+F34</f>
        <v>1873000</v>
      </c>
      <c r="G41" s="15">
        <f t="shared" si="14"/>
        <v>2868101</v>
      </c>
      <c r="H41" s="15">
        <f t="shared" si="14"/>
        <v>1362978</v>
      </c>
      <c r="I41" s="15">
        <f t="shared" si="14"/>
        <v>5282000</v>
      </c>
      <c r="J41" s="15">
        <f t="shared" si="14"/>
        <v>5443344</v>
      </c>
      <c r="K41" s="15">
        <f t="shared" si="14"/>
        <v>5261111</v>
      </c>
      <c r="L41" s="15">
        <f t="shared" si="14"/>
        <v>61531661</v>
      </c>
      <c r="M41" s="15">
        <f t="shared" si="14"/>
        <v>59566654</v>
      </c>
      <c r="N41" s="15">
        <f t="shared" si="14"/>
        <v>45673697</v>
      </c>
      <c r="O41" s="16">
        <f t="shared" si="1"/>
        <v>0.76676620110305338</v>
      </c>
    </row>
    <row r="42" spans="1:15" ht="21.75" customHeight="1" x14ac:dyDescent="0.25">
      <c r="A42" s="6" t="s">
        <v>109</v>
      </c>
      <c r="B42" s="10" t="s">
        <v>35</v>
      </c>
      <c r="C42" s="8">
        <v>140000</v>
      </c>
      <c r="D42" s="8">
        <v>140000</v>
      </c>
      <c r="E42" s="8">
        <v>17820</v>
      </c>
      <c r="F42" s="8">
        <v>500000</v>
      </c>
      <c r="G42" s="8">
        <v>500000</v>
      </c>
      <c r="H42" s="8">
        <v>418975</v>
      </c>
      <c r="I42" s="8">
        <v>50000</v>
      </c>
      <c r="J42" s="8"/>
      <c r="K42" s="8"/>
      <c r="L42" s="8">
        <f>C42+F42+I42</f>
        <v>690000</v>
      </c>
      <c r="M42" s="8">
        <f>D42+G42+J42</f>
        <v>640000</v>
      </c>
      <c r="N42" s="8">
        <f t="shared" ref="N42:N47" si="15">E42+H42+K42</f>
        <v>436795</v>
      </c>
      <c r="O42" s="9">
        <f t="shared" si="1"/>
        <v>0.68249218749999996</v>
      </c>
    </row>
    <row r="43" spans="1:15" ht="27.75" customHeight="1" x14ac:dyDescent="0.25">
      <c r="A43" s="6" t="s">
        <v>110</v>
      </c>
      <c r="B43" s="10" t="s">
        <v>61</v>
      </c>
      <c r="C43" s="8">
        <v>100000</v>
      </c>
      <c r="D43" s="8">
        <v>100000</v>
      </c>
      <c r="E43" s="8"/>
      <c r="F43" s="8"/>
      <c r="G43" s="8"/>
      <c r="H43" s="8"/>
      <c r="I43" s="8"/>
      <c r="J43" s="8"/>
      <c r="K43" s="8"/>
      <c r="L43" s="8">
        <f>C43+F43+I43</f>
        <v>100000</v>
      </c>
      <c r="M43" s="8">
        <f>D43+G43+J43</f>
        <v>100000</v>
      </c>
      <c r="N43" s="8">
        <f t="shared" si="15"/>
        <v>0</v>
      </c>
      <c r="O43" s="9">
        <f t="shared" si="1"/>
        <v>0</v>
      </c>
    </row>
    <row r="44" spans="1:15" ht="33" customHeight="1" x14ac:dyDescent="0.25">
      <c r="A44" s="6" t="s">
        <v>111</v>
      </c>
      <c r="B44" s="17" t="s">
        <v>32</v>
      </c>
      <c r="C44" s="15">
        <f>C42+C43</f>
        <v>240000</v>
      </c>
      <c r="D44" s="15">
        <f t="shared" ref="D44:N44" si="16">D42+D43</f>
        <v>240000</v>
      </c>
      <c r="E44" s="15">
        <f t="shared" si="16"/>
        <v>17820</v>
      </c>
      <c r="F44" s="15">
        <f t="shared" si="16"/>
        <v>500000</v>
      </c>
      <c r="G44" s="15">
        <f t="shared" si="16"/>
        <v>500000</v>
      </c>
      <c r="H44" s="15">
        <f t="shared" si="16"/>
        <v>418975</v>
      </c>
      <c r="I44" s="15">
        <f t="shared" si="16"/>
        <v>50000</v>
      </c>
      <c r="J44" s="15">
        <f>SUM(J42:J43)</f>
        <v>0</v>
      </c>
      <c r="K44" s="15">
        <f>SUM(K42:K43)</f>
        <v>0</v>
      </c>
      <c r="L44" s="15">
        <f t="shared" si="16"/>
        <v>790000</v>
      </c>
      <c r="M44" s="15">
        <f t="shared" si="16"/>
        <v>740000</v>
      </c>
      <c r="N44" s="15">
        <f t="shared" si="16"/>
        <v>436795</v>
      </c>
      <c r="O44" s="16">
        <f t="shared" si="1"/>
        <v>0.59026351351351347</v>
      </c>
    </row>
    <row r="45" spans="1:15" ht="32.25" customHeight="1" x14ac:dyDescent="0.25">
      <c r="A45" s="6" t="s">
        <v>112</v>
      </c>
      <c r="B45" s="7" t="s">
        <v>20</v>
      </c>
      <c r="C45" s="8">
        <v>13283936</v>
      </c>
      <c r="D45" s="8">
        <v>13191023</v>
      </c>
      <c r="E45" s="8">
        <v>9164990</v>
      </c>
      <c r="F45" s="8">
        <v>1178000</v>
      </c>
      <c r="G45" s="8">
        <v>1188000</v>
      </c>
      <c r="H45" s="8">
        <v>860137</v>
      </c>
      <c r="I45" s="8">
        <v>1270000</v>
      </c>
      <c r="J45" s="8">
        <v>1270000</v>
      </c>
      <c r="K45" s="8">
        <v>1016418</v>
      </c>
      <c r="L45" s="8">
        <f>C45+F45+I45</f>
        <v>15731936</v>
      </c>
      <c r="M45" s="8">
        <f>D45+G45+J45</f>
        <v>15649023</v>
      </c>
      <c r="N45" s="8">
        <f t="shared" si="15"/>
        <v>11041545</v>
      </c>
      <c r="O45" s="9">
        <f t="shared" si="1"/>
        <v>0.70557407960867591</v>
      </c>
    </row>
    <row r="46" spans="1:15" ht="22.5" customHeight="1" x14ac:dyDescent="0.25">
      <c r="A46" s="6" t="s">
        <v>113</v>
      </c>
      <c r="B46" s="10" t="s">
        <v>62</v>
      </c>
      <c r="C46" s="8">
        <v>1719645</v>
      </c>
      <c r="D46" s="8">
        <v>996755</v>
      </c>
      <c r="E46" s="8">
        <v>102000</v>
      </c>
      <c r="F46" s="8"/>
      <c r="G46" s="8">
        <v>4000</v>
      </c>
      <c r="H46" s="8">
        <v>4000</v>
      </c>
      <c r="I46" s="8"/>
      <c r="J46" s="8"/>
      <c r="K46" s="8"/>
      <c r="L46" s="8">
        <f t="shared" ref="L46:M47" si="17">C46+F46+I46</f>
        <v>1719645</v>
      </c>
      <c r="M46" s="8">
        <f t="shared" si="17"/>
        <v>1000755</v>
      </c>
      <c r="N46" s="8">
        <f t="shared" si="15"/>
        <v>106000</v>
      </c>
      <c r="O46" s="9">
        <f t="shared" si="1"/>
        <v>0.10592003037706532</v>
      </c>
    </row>
    <row r="47" spans="1:15" ht="24.75" customHeight="1" x14ac:dyDescent="0.25">
      <c r="A47" s="6" t="s">
        <v>114</v>
      </c>
      <c r="B47" s="10" t="s">
        <v>63</v>
      </c>
      <c r="C47" s="8">
        <v>2139000</v>
      </c>
      <c r="D47" s="8">
        <v>3096207</v>
      </c>
      <c r="E47" s="8">
        <v>2822007</v>
      </c>
      <c r="F47" s="8">
        <v>50000</v>
      </c>
      <c r="G47" s="8">
        <v>50000</v>
      </c>
      <c r="H47" s="8">
        <v>819</v>
      </c>
      <c r="I47" s="8"/>
      <c r="J47" s="8">
        <v>32200</v>
      </c>
      <c r="K47" s="8">
        <v>32200</v>
      </c>
      <c r="L47" s="8">
        <f t="shared" si="17"/>
        <v>2189000</v>
      </c>
      <c r="M47" s="8">
        <f t="shared" si="17"/>
        <v>3178407</v>
      </c>
      <c r="N47" s="8">
        <f t="shared" si="15"/>
        <v>2855026</v>
      </c>
      <c r="O47" s="9">
        <f t="shared" si="1"/>
        <v>0.89825689409820708</v>
      </c>
    </row>
    <row r="48" spans="1:15" ht="30" customHeight="1" x14ac:dyDescent="0.25">
      <c r="A48" s="6" t="s">
        <v>115</v>
      </c>
      <c r="B48" s="17" t="s">
        <v>124</v>
      </c>
      <c r="C48" s="15">
        <f t="shared" ref="C48:N48" si="18">C45+C46+C47</f>
        <v>17142581</v>
      </c>
      <c r="D48" s="15">
        <f t="shared" si="18"/>
        <v>17283985</v>
      </c>
      <c r="E48" s="15">
        <f t="shared" si="18"/>
        <v>12088997</v>
      </c>
      <c r="F48" s="15">
        <f t="shared" si="18"/>
        <v>1228000</v>
      </c>
      <c r="G48" s="15">
        <f t="shared" si="18"/>
        <v>1242000</v>
      </c>
      <c r="H48" s="15">
        <f t="shared" si="18"/>
        <v>864956</v>
      </c>
      <c r="I48" s="15">
        <f t="shared" si="18"/>
        <v>1270000</v>
      </c>
      <c r="J48" s="15">
        <f t="shared" si="18"/>
        <v>1302200</v>
      </c>
      <c r="K48" s="15">
        <f t="shared" si="18"/>
        <v>1048618</v>
      </c>
      <c r="L48" s="15">
        <f t="shared" si="18"/>
        <v>19640581</v>
      </c>
      <c r="M48" s="15">
        <f t="shared" si="18"/>
        <v>19828185</v>
      </c>
      <c r="N48" s="15">
        <f t="shared" si="18"/>
        <v>14002571</v>
      </c>
      <c r="O48" s="16">
        <f t="shared" si="1"/>
        <v>0.7061952972498492</v>
      </c>
    </row>
    <row r="49" spans="1:15" ht="27" customHeight="1" x14ac:dyDescent="0.25">
      <c r="A49" s="6" t="s">
        <v>121</v>
      </c>
      <c r="B49" s="13" t="s">
        <v>123</v>
      </c>
      <c r="C49" s="12">
        <f t="shared" ref="C49:M49" si="19">C28+C31+C41+C44+C48</f>
        <v>77254922</v>
      </c>
      <c r="D49" s="12">
        <f t="shared" si="19"/>
        <v>75682906</v>
      </c>
      <c r="E49" s="12">
        <f t="shared" si="19"/>
        <v>56541394</v>
      </c>
      <c r="F49" s="12">
        <f t="shared" si="19"/>
        <v>6522000</v>
      </c>
      <c r="G49" s="12">
        <f t="shared" si="19"/>
        <v>7466601</v>
      </c>
      <c r="H49" s="12">
        <f t="shared" si="19"/>
        <v>5293952</v>
      </c>
      <c r="I49" s="12">
        <f t="shared" si="19"/>
        <v>8121000</v>
      </c>
      <c r="J49" s="12">
        <f t="shared" si="19"/>
        <v>8153200</v>
      </c>
      <c r="K49" s="12">
        <f t="shared" si="19"/>
        <v>7422729</v>
      </c>
      <c r="L49" s="12">
        <f t="shared" si="19"/>
        <v>91897922</v>
      </c>
      <c r="M49" s="12">
        <f t="shared" si="19"/>
        <v>91302707</v>
      </c>
      <c r="N49" s="12">
        <f>E49+H49+K49</f>
        <v>69258075</v>
      </c>
      <c r="O49" s="18">
        <f t="shared" si="1"/>
        <v>0.75855445337453142</v>
      </c>
    </row>
    <row r="50" spans="1:15" ht="18" customHeight="1" x14ac:dyDescent="0.3">
      <c r="A50" s="1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20"/>
    </row>
    <row r="51" spans="1:15" ht="18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20"/>
    </row>
    <row r="52" spans="1:15" ht="18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20"/>
    </row>
    <row r="53" spans="1:15" ht="18" customHeight="1" x14ac:dyDescent="0.3">
      <c r="A53" s="29" t="s">
        <v>131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1"/>
    </row>
    <row r="54" spans="1:15" ht="18" customHeight="1" x14ac:dyDescent="0.3">
      <c r="A54" s="30" t="s">
        <v>0</v>
      </c>
      <c r="B54" s="28" t="s">
        <v>16</v>
      </c>
      <c r="C54" s="31" t="s">
        <v>129</v>
      </c>
      <c r="D54" s="31"/>
      <c r="E54" s="31"/>
      <c r="F54" s="31" t="s">
        <v>74</v>
      </c>
      <c r="G54" s="31"/>
      <c r="H54" s="31"/>
      <c r="I54" s="31" t="s">
        <v>73</v>
      </c>
      <c r="J54" s="31"/>
      <c r="K54" s="31"/>
      <c r="L54" s="31" t="s">
        <v>1</v>
      </c>
      <c r="M54" s="31"/>
      <c r="N54" s="31"/>
      <c r="O54" s="28" t="s">
        <v>21</v>
      </c>
    </row>
    <row r="55" spans="1:15" ht="47.25" customHeight="1" x14ac:dyDescent="0.25">
      <c r="A55" s="30"/>
      <c r="B55" s="28"/>
      <c r="C55" s="4" t="s">
        <v>34</v>
      </c>
      <c r="D55" s="4" t="s">
        <v>44</v>
      </c>
      <c r="E55" s="4" t="s">
        <v>23</v>
      </c>
      <c r="F55" s="4" t="s">
        <v>34</v>
      </c>
      <c r="G55" s="4" t="s">
        <v>44</v>
      </c>
      <c r="H55" s="4" t="s">
        <v>23</v>
      </c>
      <c r="I55" s="4" t="s">
        <v>34</v>
      </c>
      <c r="J55" s="4" t="s">
        <v>44</v>
      </c>
      <c r="K55" s="4" t="s">
        <v>23</v>
      </c>
      <c r="L55" s="4" t="s">
        <v>34</v>
      </c>
      <c r="M55" s="4" t="s">
        <v>44</v>
      </c>
      <c r="N55" s="4" t="s">
        <v>23</v>
      </c>
      <c r="O55" s="28"/>
    </row>
    <row r="56" spans="1:15" ht="18" customHeight="1" x14ac:dyDescent="0.25">
      <c r="A56" s="5" t="s">
        <v>2</v>
      </c>
      <c r="B56" s="6" t="s">
        <v>3</v>
      </c>
      <c r="C56" s="6" t="s">
        <v>4</v>
      </c>
      <c r="D56" s="6" t="s">
        <v>5</v>
      </c>
      <c r="E56" s="5" t="s">
        <v>6</v>
      </c>
      <c r="F56" s="5" t="s">
        <v>7</v>
      </c>
      <c r="G56" s="5" t="s">
        <v>8</v>
      </c>
      <c r="H56" s="5" t="s">
        <v>9</v>
      </c>
      <c r="I56" s="5" t="s">
        <v>10</v>
      </c>
      <c r="J56" s="5" t="s">
        <v>11</v>
      </c>
      <c r="K56" s="5" t="s">
        <v>12</v>
      </c>
      <c r="L56" s="5" t="s">
        <v>13</v>
      </c>
      <c r="M56" s="5" t="s">
        <v>15</v>
      </c>
      <c r="N56" s="5" t="s">
        <v>14</v>
      </c>
      <c r="O56" s="6" t="s">
        <v>22</v>
      </c>
    </row>
    <row r="57" spans="1:15" ht="28.5" customHeight="1" x14ac:dyDescent="0.25">
      <c r="A57" s="6">
        <v>44</v>
      </c>
      <c r="B57" s="10" t="s">
        <v>125</v>
      </c>
      <c r="C57" s="8">
        <v>4575000</v>
      </c>
      <c r="D57" s="8">
        <v>5118000</v>
      </c>
      <c r="E57" s="8">
        <v>4100444</v>
      </c>
      <c r="F57" s="8"/>
      <c r="G57" s="8"/>
      <c r="H57" s="8"/>
      <c r="I57" s="8"/>
      <c r="J57" s="8"/>
      <c r="K57" s="8"/>
      <c r="L57" s="8">
        <f>C57+F57+I57</f>
        <v>4575000</v>
      </c>
      <c r="M57" s="8">
        <f>D57+G57+J57</f>
        <v>5118000</v>
      </c>
      <c r="N57" s="8">
        <f>E57+H57+K57</f>
        <v>4100444</v>
      </c>
      <c r="O57" s="9"/>
    </row>
    <row r="58" spans="1:15" ht="28.5" customHeight="1" x14ac:dyDescent="0.25">
      <c r="A58" s="6">
        <v>45</v>
      </c>
      <c r="B58" s="10" t="s">
        <v>133</v>
      </c>
      <c r="C58" s="8"/>
      <c r="D58" s="8"/>
      <c r="E58" s="8">
        <v>862400</v>
      </c>
      <c r="F58" s="8"/>
      <c r="G58" s="8"/>
      <c r="H58" s="8"/>
      <c r="I58" s="8"/>
      <c r="J58" s="8"/>
      <c r="K58" s="8"/>
      <c r="L58" s="8"/>
      <c r="M58" s="8"/>
      <c r="N58" s="8"/>
      <c r="O58" s="9"/>
    </row>
    <row r="59" spans="1:15" ht="33" customHeight="1" x14ac:dyDescent="0.25">
      <c r="A59" s="6">
        <v>46</v>
      </c>
      <c r="B59" s="7" t="s">
        <v>134</v>
      </c>
      <c r="C59" s="8" t="s">
        <v>43</v>
      </c>
      <c r="D59" s="8" t="s">
        <v>43</v>
      </c>
      <c r="E59" s="8">
        <v>3238044</v>
      </c>
      <c r="F59" s="8"/>
      <c r="G59" s="8"/>
      <c r="H59" s="8"/>
      <c r="I59" s="8"/>
      <c r="J59" s="8"/>
      <c r="K59" s="8"/>
      <c r="L59" s="8">
        <f t="shared" ref="L59:N84" si="20">C59+F59+I59</f>
        <v>0</v>
      </c>
      <c r="M59" s="8">
        <f t="shared" si="20"/>
        <v>0</v>
      </c>
      <c r="N59" s="8">
        <f t="shared" si="20"/>
        <v>3238044</v>
      </c>
      <c r="O59" s="9"/>
    </row>
    <row r="60" spans="1:15" ht="34.5" customHeight="1" x14ac:dyDescent="0.25">
      <c r="A60" s="6">
        <v>47</v>
      </c>
      <c r="B60" s="13" t="s">
        <v>137</v>
      </c>
      <c r="C60" s="12">
        <f>C57</f>
        <v>4575000</v>
      </c>
      <c r="D60" s="12">
        <f t="shared" ref="D60:N60" si="21">D57</f>
        <v>5118000</v>
      </c>
      <c r="E60" s="12">
        <f t="shared" si="21"/>
        <v>4100444</v>
      </c>
      <c r="F60" s="12">
        <f t="shared" si="21"/>
        <v>0</v>
      </c>
      <c r="G60" s="12">
        <f t="shared" si="21"/>
        <v>0</v>
      </c>
      <c r="H60" s="12">
        <f t="shared" si="21"/>
        <v>0</v>
      </c>
      <c r="I60" s="12">
        <f t="shared" si="21"/>
        <v>0</v>
      </c>
      <c r="J60" s="12">
        <f t="shared" si="21"/>
        <v>0</v>
      </c>
      <c r="K60" s="12">
        <f t="shared" si="21"/>
        <v>0</v>
      </c>
      <c r="L60" s="12">
        <f t="shared" si="21"/>
        <v>4575000</v>
      </c>
      <c r="M60" s="12">
        <f t="shared" si="21"/>
        <v>5118000</v>
      </c>
      <c r="N60" s="12">
        <f t="shared" si="21"/>
        <v>4100444</v>
      </c>
      <c r="O60" s="9">
        <f>N60/M60</f>
        <v>0.80118093005080104</v>
      </c>
    </row>
    <row r="61" spans="1:15" ht="34.5" customHeight="1" x14ac:dyDescent="0.25">
      <c r="A61" s="6">
        <v>48</v>
      </c>
      <c r="B61" s="7" t="s">
        <v>36</v>
      </c>
      <c r="C61" s="22">
        <v>308180</v>
      </c>
      <c r="D61" s="8">
        <v>109531</v>
      </c>
      <c r="E61" s="8">
        <v>109531</v>
      </c>
      <c r="F61" s="8"/>
      <c r="G61" s="8"/>
      <c r="H61" s="8"/>
      <c r="I61" s="8"/>
      <c r="J61" s="8"/>
      <c r="K61" s="8"/>
      <c r="L61" s="8">
        <f t="shared" si="20"/>
        <v>308180</v>
      </c>
      <c r="M61" s="8">
        <f t="shared" si="20"/>
        <v>109531</v>
      </c>
      <c r="N61" s="8">
        <f t="shared" si="20"/>
        <v>109531</v>
      </c>
      <c r="O61" s="9">
        <f t="shared" si="1"/>
        <v>1</v>
      </c>
    </row>
    <row r="62" spans="1:15" ht="34.5" customHeight="1" x14ac:dyDescent="0.25">
      <c r="A62" s="6">
        <v>49</v>
      </c>
      <c r="B62" s="7" t="s">
        <v>37</v>
      </c>
      <c r="C62" s="22">
        <v>10061851</v>
      </c>
      <c r="D62" s="8">
        <v>9803293</v>
      </c>
      <c r="E62" s="8">
        <v>8725105</v>
      </c>
      <c r="F62" s="8"/>
      <c r="G62" s="8"/>
      <c r="H62" s="8"/>
      <c r="I62" s="8"/>
      <c r="J62" s="8"/>
      <c r="K62" s="8"/>
      <c r="L62" s="8">
        <f t="shared" si="20"/>
        <v>10061851</v>
      </c>
      <c r="M62" s="8">
        <f>D62+G62+J62</f>
        <v>9803293</v>
      </c>
      <c r="N62" s="8">
        <f>E62+H62+K62</f>
        <v>8725105</v>
      </c>
      <c r="O62" s="9">
        <f t="shared" si="1"/>
        <v>0.89001777259947246</v>
      </c>
    </row>
    <row r="63" spans="1:15" ht="26.25" customHeight="1" x14ac:dyDescent="0.25">
      <c r="A63" s="6">
        <v>50</v>
      </c>
      <c r="B63" s="7" t="s">
        <v>39</v>
      </c>
      <c r="C63" s="22"/>
      <c r="D63" s="8"/>
      <c r="E63" s="8">
        <v>780000</v>
      </c>
      <c r="F63" s="8"/>
      <c r="G63" s="8"/>
      <c r="H63" s="8"/>
      <c r="I63" s="8"/>
      <c r="J63" s="8"/>
      <c r="K63" s="8"/>
      <c r="L63" s="8">
        <f t="shared" si="20"/>
        <v>0</v>
      </c>
      <c r="M63" s="8"/>
      <c r="N63" s="8"/>
      <c r="O63" s="9"/>
    </row>
    <row r="64" spans="1:15" ht="24.75" customHeight="1" x14ac:dyDescent="0.25">
      <c r="A64" s="6">
        <v>51</v>
      </c>
      <c r="B64" s="7" t="s">
        <v>38</v>
      </c>
      <c r="C64" s="22"/>
      <c r="D64" s="8"/>
      <c r="E64" s="8">
        <v>7945105</v>
      </c>
      <c r="F64" s="8"/>
      <c r="G64" s="8"/>
      <c r="H64" s="8"/>
      <c r="I64" s="8"/>
      <c r="J64" s="8"/>
      <c r="K64" s="8"/>
      <c r="L64" s="8">
        <f t="shared" si="20"/>
        <v>0</v>
      </c>
      <c r="M64" s="8"/>
      <c r="N64" s="8"/>
      <c r="O64" s="9"/>
    </row>
    <row r="65" spans="1:15" ht="36" customHeight="1" x14ac:dyDescent="0.25">
      <c r="A65" s="6">
        <v>52</v>
      </c>
      <c r="B65" s="7" t="s">
        <v>40</v>
      </c>
      <c r="C65" s="8">
        <v>3558400</v>
      </c>
      <c r="D65" s="8">
        <v>1508400</v>
      </c>
      <c r="E65" s="8">
        <v>1403400</v>
      </c>
      <c r="F65" s="8"/>
      <c r="G65" s="8"/>
      <c r="H65" s="8"/>
      <c r="I65" s="8"/>
      <c r="J65" s="8"/>
      <c r="K65" s="8"/>
      <c r="L65" s="8">
        <f t="shared" si="20"/>
        <v>3558400</v>
      </c>
      <c r="M65" s="8">
        <f t="shared" si="20"/>
        <v>1508400</v>
      </c>
      <c r="N65" s="8">
        <f t="shared" si="20"/>
        <v>1403400</v>
      </c>
      <c r="O65" s="9">
        <f t="shared" si="1"/>
        <v>0.93038981702466195</v>
      </c>
    </row>
    <row r="66" spans="1:15" ht="22.5" customHeight="1" x14ac:dyDescent="0.25">
      <c r="A66" s="6">
        <v>53</v>
      </c>
      <c r="B66" s="7" t="s">
        <v>135</v>
      </c>
      <c r="C66" s="8"/>
      <c r="D66" s="8"/>
      <c r="E66" s="8">
        <v>100000</v>
      </c>
      <c r="F66" s="8"/>
      <c r="G66" s="8"/>
      <c r="H66" s="8"/>
      <c r="I66" s="8"/>
      <c r="J66" s="8"/>
      <c r="K66" s="8"/>
      <c r="L66" s="8"/>
      <c r="M66" s="8"/>
      <c r="N66" s="8"/>
      <c r="O66" s="9"/>
    </row>
    <row r="67" spans="1:15" ht="24" customHeight="1" x14ac:dyDescent="0.25">
      <c r="A67" s="6">
        <v>54</v>
      </c>
      <c r="B67" s="10" t="s">
        <v>33</v>
      </c>
      <c r="C67" s="8"/>
      <c r="D67" s="8"/>
      <c r="E67" s="8">
        <v>128400</v>
      </c>
      <c r="F67" s="8"/>
      <c r="G67" s="8"/>
      <c r="H67" s="8"/>
      <c r="I67" s="8"/>
      <c r="J67" s="8"/>
      <c r="K67" s="8"/>
      <c r="L67" s="8">
        <f t="shared" si="20"/>
        <v>0</v>
      </c>
      <c r="M67" s="8">
        <f t="shared" si="20"/>
        <v>0</v>
      </c>
      <c r="N67" s="8">
        <f t="shared" si="20"/>
        <v>128400</v>
      </c>
      <c r="O67" s="9"/>
    </row>
    <row r="68" spans="1:15" ht="22.5" customHeight="1" x14ac:dyDescent="0.25">
      <c r="A68" s="6">
        <v>55</v>
      </c>
      <c r="B68" s="10" t="s">
        <v>64</v>
      </c>
      <c r="C68" s="8"/>
      <c r="D68" s="8"/>
      <c r="E68" s="8">
        <v>1175000</v>
      </c>
      <c r="F68" s="8"/>
      <c r="G68" s="8"/>
      <c r="H68" s="8"/>
      <c r="I68" s="8"/>
      <c r="J68" s="8"/>
      <c r="K68" s="8"/>
      <c r="L68" s="8">
        <f t="shared" si="20"/>
        <v>0</v>
      </c>
      <c r="M68" s="8">
        <f t="shared" si="20"/>
        <v>0</v>
      </c>
      <c r="N68" s="8">
        <f t="shared" si="20"/>
        <v>1175000</v>
      </c>
      <c r="O68" s="9"/>
    </row>
    <row r="69" spans="1:15" ht="21.75" customHeight="1" x14ac:dyDescent="0.25">
      <c r="A69" s="6">
        <v>56</v>
      </c>
      <c r="B69" s="10" t="s">
        <v>65</v>
      </c>
      <c r="C69" s="8">
        <v>7354095</v>
      </c>
      <c r="D69" s="8">
        <v>35726965</v>
      </c>
      <c r="E69" s="8"/>
      <c r="F69" s="8"/>
      <c r="G69" s="8"/>
      <c r="H69" s="8"/>
      <c r="I69" s="8"/>
      <c r="J69" s="8"/>
      <c r="K69" s="8"/>
      <c r="L69" s="8">
        <f t="shared" si="20"/>
        <v>7354095</v>
      </c>
      <c r="M69" s="8">
        <f t="shared" si="20"/>
        <v>35726965</v>
      </c>
      <c r="N69" s="8">
        <f t="shared" si="20"/>
        <v>0</v>
      </c>
      <c r="O69" s="9">
        <f t="shared" si="1"/>
        <v>0</v>
      </c>
    </row>
    <row r="70" spans="1:15" ht="33.75" customHeight="1" x14ac:dyDescent="0.25">
      <c r="A70" s="6">
        <v>57</v>
      </c>
      <c r="B70" s="13" t="s">
        <v>138</v>
      </c>
      <c r="C70" s="12">
        <f>C61+C62+C65+C69</f>
        <v>21282526</v>
      </c>
      <c r="D70" s="12">
        <f t="shared" ref="D70:K70" si="22">D61+D62+D65+D69</f>
        <v>47148189</v>
      </c>
      <c r="E70" s="12">
        <f t="shared" si="22"/>
        <v>10238036</v>
      </c>
      <c r="F70" s="12">
        <f t="shared" si="22"/>
        <v>0</v>
      </c>
      <c r="G70" s="12">
        <f t="shared" si="22"/>
        <v>0</v>
      </c>
      <c r="H70" s="12">
        <f t="shared" si="22"/>
        <v>0</v>
      </c>
      <c r="I70" s="12">
        <f t="shared" si="22"/>
        <v>0</v>
      </c>
      <c r="J70" s="12">
        <f t="shared" si="22"/>
        <v>0</v>
      </c>
      <c r="K70" s="12">
        <f t="shared" si="22"/>
        <v>0</v>
      </c>
      <c r="L70" s="12">
        <f>L61+L62+L65+L69</f>
        <v>21282526</v>
      </c>
      <c r="M70" s="12">
        <f t="shared" ref="M70:N70" si="23">M61+M62+M65+M69</f>
        <v>47148189</v>
      </c>
      <c r="N70" s="12">
        <f t="shared" si="23"/>
        <v>10238036</v>
      </c>
      <c r="O70" s="9">
        <f t="shared" si="1"/>
        <v>0.21714590140461174</v>
      </c>
    </row>
    <row r="71" spans="1:15" ht="22.5" customHeight="1" x14ac:dyDescent="0.25">
      <c r="A71" s="6">
        <v>58</v>
      </c>
      <c r="B71" s="10" t="s">
        <v>66</v>
      </c>
      <c r="C71" s="8"/>
      <c r="D71" s="8"/>
      <c r="E71" s="8"/>
      <c r="F71" s="8"/>
      <c r="G71" s="8"/>
      <c r="H71" s="8"/>
      <c r="I71" s="8"/>
      <c r="J71" s="8"/>
      <c r="K71" s="8"/>
      <c r="L71" s="8">
        <f t="shared" si="20"/>
        <v>0</v>
      </c>
      <c r="M71" s="8">
        <f t="shared" si="20"/>
        <v>0</v>
      </c>
      <c r="N71" s="8">
        <f t="shared" si="20"/>
        <v>0</v>
      </c>
      <c r="O71" s="9"/>
    </row>
    <row r="72" spans="1:15" ht="24" customHeight="1" x14ac:dyDescent="0.25">
      <c r="A72" s="6">
        <v>59</v>
      </c>
      <c r="B72" s="10" t="s">
        <v>41</v>
      </c>
      <c r="C72" s="8">
        <v>84823266</v>
      </c>
      <c r="D72" s="8">
        <v>48460529</v>
      </c>
      <c r="E72" s="8">
        <v>21065765</v>
      </c>
      <c r="F72" s="8"/>
      <c r="G72" s="8"/>
      <c r="H72" s="8"/>
      <c r="I72" s="8"/>
      <c r="J72" s="8"/>
      <c r="K72" s="8"/>
      <c r="L72" s="8">
        <f t="shared" si="20"/>
        <v>84823266</v>
      </c>
      <c r="M72" s="8">
        <f t="shared" si="20"/>
        <v>48460529</v>
      </c>
      <c r="N72" s="8">
        <f t="shared" si="20"/>
        <v>21065765</v>
      </c>
      <c r="O72" s="9">
        <f t="shared" si="1"/>
        <v>0.43469944374730207</v>
      </c>
    </row>
    <row r="73" spans="1:15" ht="24" customHeight="1" x14ac:dyDescent="0.25">
      <c r="A73" s="6">
        <v>60</v>
      </c>
      <c r="B73" s="7" t="s">
        <v>67</v>
      </c>
      <c r="C73" s="8"/>
      <c r="D73" s="8"/>
      <c r="E73" s="8"/>
      <c r="F73" s="8">
        <v>250000</v>
      </c>
      <c r="G73" s="8">
        <v>360000</v>
      </c>
      <c r="H73" s="8">
        <v>316350</v>
      </c>
      <c r="I73" s="8">
        <v>47200</v>
      </c>
      <c r="J73" s="8">
        <v>147200</v>
      </c>
      <c r="K73" s="8">
        <v>119594</v>
      </c>
      <c r="L73" s="8">
        <f t="shared" si="20"/>
        <v>297200</v>
      </c>
      <c r="M73" s="8">
        <f t="shared" si="20"/>
        <v>507200</v>
      </c>
      <c r="N73" s="8">
        <f t="shared" si="20"/>
        <v>435944</v>
      </c>
      <c r="O73" s="9">
        <f t="shared" si="1"/>
        <v>0.85951104100946374</v>
      </c>
    </row>
    <row r="74" spans="1:15" ht="23.25" customHeight="1" x14ac:dyDescent="0.25">
      <c r="A74" s="6">
        <v>61</v>
      </c>
      <c r="B74" s="7" t="s">
        <v>68</v>
      </c>
      <c r="C74" s="8">
        <v>12095180</v>
      </c>
      <c r="D74" s="8">
        <v>14101164</v>
      </c>
      <c r="E74" s="8">
        <v>14038952</v>
      </c>
      <c r="F74" s="8">
        <v>150000</v>
      </c>
      <c r="G74" s="8">
        <v>150000</v>
      </c>
      <c r="H74" s="8">
        <v>13386</v>
      </c>
      <c r="I74" s="8">
        <v>287400</v>
      </c>
      <c r="J74" s="8">
        <v>187400</v>
      </c>
      <c r="K74" s="8">
        <v>65095</v>
      </c>
      <c r="L74" s="8">
        <f t="shared" si="20"/>
        <v>12532580</v>
      </c>
      <c r="M74" s="8">
        <f t="shared" si="20"/>
        <v>14438564</v>
      </c>
      <c r="N74" s="8">
        <f t="shared" si="20"/>
        <v>14117433</v>
      </c>
      <c r="O74" s="9">
        <f t="shared" ref="O74:O82" si="24">N74/M74</f>
        <v>0.97775879928225551</v>
      </c>
    </row>
    <row r="75" spans="1:15" ht="32.25" customHeight="1" x14ac:dyDescent="0.25">
      <c r="A75" s="6">
        <v>62</v>
      </c>
      <c r="B75" s="7" t="s">
        <v>69</v>
      </c>
      <c r="C75" s="8">
        <v>26167975</v>
      </c>
      <c r="D75" s="8">
        <v>20665791</v>
      </c>
      <c r="E75" s="8">
        <v>6360855</v>
      </c>
      <c r="F75" s="8">
        <v>108000</v>
      </c>
      <c r="G75" s="8">
        <v>137700</v>
      </c>
      <c r="H75" s="8">
        <v>89029</v>
      </c>
      <c r="I75" s="8">
        <v>90400</v>
      </c>
      <c r="J75" s="8">
        <v>90400</v>
      </c>
      <c r="K75" s="8">
        <v>49866</v>
      </c>
      <c r="L75" s="8">
        <f t="shared" si="20"/>
        <v>26366375</v>
      </c>
      <c r="M75" s="8">
        <f t="shared" si="20"/>
        <v>20893891</v>
      </c>
      <c r="N75" s="8">
        <f t="shared" si="20"/>
        <v>6499750</v>
      </c>
      <c r="O75" s="9">
        <f t="shared" si="24"/>
        <v>0.31108375170522329</v>
      </c>
    </row>
    <row r="76" spans="1:15" ht="32.25" customHeight="1" x14ac:dyDescent="0.25">
      <c r="A76" s="6">
        <v>63</v>
      </c>
      <c r="B76" s="13" t="s">
        <v>139</v>
      </c>
      <c r="C76" s="12">
        <f>SUM(C71:C75)</f>
        <v>123086421</v>
      </c>
      <c r="D76" s="12">
        <f t="shared" ref="D76:M76" si="25">SUM(D71:D75)</f>
        <v>83227484</v>
      </c>
      <c r="E76" s="12">
        <f t="shared" si="25"/>
        <v>41465572</v>
      </c>
      <c r="F76" s="12">
        <f t="shared" si="25"/>
        <v>508000</v>
      </c>
      <c r="G76" s="12">
        <f t="shared" si="25"/>
        <v>647700</v>
      </c>
      <c r="H76" s="12">
        <f t="shared" si="25"/>
        <v>418765</v>
      </c>
      <c r="I76" s="12">
        <f t="shared" si="25"/>
        <v>425000</v>
      </c>
      <c r="J76" s="12">
        <f t="shared" si="25"/>
        <v>425000</v>
      </c>
      <c r="K76" s="12">
        <f t="shared" si="25"/>
        <v>234555</v>
      </c>
      <c r="L76" s="12">
        <f t="shared" si="25"/>
        <v>124019421</v>
      </c>
      <c r="M76" s="12">
        <f t="shared" si="25"/>
        <v>84300184</v>
      </c>
      <c r="N76" s="12">
        <f>E76+H76+K76</f>
        <v>42118892</v>
      </c>
      <c r="O76" s="9">
        <f t="shared" si="24"/>
        <v>0.49962989404625735</v>
      </c>
    </row>
    <row r="77" spans="1:15" ht="30" customHeight="1" x14ac:dyDescent="0.25">
      <c r="A77" s="6">
        <v>64</v>
      </c>
      <c r="B77" s="10" t="s">
        <v>70</v>
      </c>
      <c r="C77" s="8">
        <v>14324689</v>
      </c>
      <c r="D77" s="8">
        <v>9748042</v>
      </c>
      <c r="E77" s="8">
        <v>888536</v>
      </c>
      <c r="F77" s="8"/>
      <c r="G77" s="8"/>
      <c r="H77" s="8"/>
      <c r="I77" s="8"/>
      <c r="J77" s="8"/>
      <c r="K77" s="8"/>
      <c r="L77" s="8">
        <f t="shared" si="20"/>
        <v>14324689</v>
      </c>
      <c r="M77" s="8">
        <f t="shared" si="20"/>
        <v>9748042</v>
      </c>
      <c r="N77" s="8">
        <f t="shared" si="20"/>
        <v>888536</v>
      </c>
      <c r="O77" s="9">
        <f t="shared" si="24"/>
        <v>9.1150202266260236E-2</v>
      </c>
    </row>
    <row r="78" spans="1:15" ht="27.75" customHeight="1" x14ac:dyDescent="0.25">
      <c r="A78" s="6">
        <v>65</v>
      </c>
      <c r="B78" s="10" t="s">
        <v>71</v>
      </c>
      <c r="C78" s="8">
        <v>3918901</v>
      </c>
      <c r="D78" s="8">
        <v>3190365</v>
      </c>
      <c r="E78" s="8">
        <v>3190365</v>
      </c>
      <c r="F78" s="8"/>
      <c r="G78" s="8"/>
      <c r="H78" s="8"/>
      <c r="I78" s="8"/>
      <c r="J78" s="8"/>
      <c r="K78" s="8"/>
      <c r="L78" s="8">
        <f t="shared" si="20"/>
        <v>3918901</v>
      </c>
      <c r="M78" s="8">
        <f t="shared" si="20"/>
        <v>3190365</v>
      </c>
      <c r="N78" s="8">
        <f t="shared" si="20"/>
        <v>3190365</v>
      </c>
      <c r="O78" s="9">
        <f t="shared" si="24"/>
        <v>1</v>
      </c>
    </row>
    <row r="79" spans="1:15" ht="31.5" customHeight="1" x14ac:dyDescent="0.25">
      <c r="A79" s="6">
        <v>66</v>
      </c>
      <c r="B79" s="7" t="s">
        <v>72</v>
      </c>
      <c r="C79" s="8">
        <v>4925769</v>
      </c>
      <c r="D79" s="8">
        <v>3450170</v>
      </c>
      <c r="E79" s="8">
        <v>1058103</v>
      </c>
      <c r="F79" s="8"/>
      <c r="G79" s="8"/>
      <c r="H79" s="8"/>
      <c r="I79" s="8"/>
      <c r="J79" s="8"/>
      <c r="K79" s="8"/>
      <c r="L79" s="8">
        <f t="shared" si="20"/>
        <v>4925769</v>
      </c>
      <c r="M79" s="8">
        <f t="shared" si="20"/>
        <v>3450170</v>
      </c>
      <c r="N79" s="8">
        <f t="shared" si="20"/>
        <v>1058103</v>
      </c>
      <c r="O79" s="9">
        <f t="shared" si="24"/>
        <v>0.30668140990154108</v>
      </c>
    </row>
    <row r="80" spans="1:15" ht="30.75" customHeight="1" x14ac:dyDescent="0.25">
      <c r="A80" s="6">
        <v>67</v>
      </c>
      <c r="B80" s="11" t="s">
        <v>140</v>
      </c>
      <c r="C80" s="12">
        <f>SUM(C77:C79)</f>
        <v>23169359</v>
      </c>
      <c r="D80" s="12">
        <f t="shared" ref="D80:M80" si="26">SUM(D77:D79)</f>
        <v>16388577</v>
      </c>
      <c r="E80" s="12">
        <f t="shared" si="26"/>
        <v>5137004</v>
      </c>
      <c r="F80" s="12">
        <f t="shared" si="26"/>
        <v>0</v>
      </c>
      <c r="G80" s="12">
        <f t="shared" si="26"/>
        <v>0</v>
      </c>
      <c r="H80" s="12">
        <f t="shared" si="26"/>
        <v>0</v>
      </c>
      <c r="I80" s="12">
        <f t="shared" si="26"/>
        <v>0</v>
      </c>
      <c r="J80" s="12">
        <f t="shared" si="26"/>
        <v>0</v>
      </c>
      <c r="K80" s="12">
        <f t="shared" si="26"/>
        <v>0</v>
      </c>
      <c r="L80" s="12">
        <f t="shared" si="26"/>
        <v>23169359</v>
      </c>
      <c r="M80" s="12">
        <f t="shared" si="26"/>
        <v>16388577</v>
      </c>
      <c r="N80" s="12">
        <f>E80+H80+K80</f>
        <v>5137004</v>
      </c>
      <c r="O80" s="9">
        <f t="shared" si="24"/>
        <v>0.31345027698255923</v>
      </c>
    </row>
    <row r="81" spans="1:16" ht="30.75" customHeight="1" x14ac:dyDescent="0.25">
      <c r="A81" s="6">
        <v>68</v>
      </c>
      <c r="B81" s="11" t="s">
        <v>126</v>
      </c>
      <c r="C81" s="12"/>
      <c r="D81" s="12">
        <v>57101067</v>
      </c>
      <c r="E81" s="12"/>
      <c r="F81" s="12"/>
      <c r="G81" s="12"/>
      <c r="H81" s="12"/>
      <c r="I81" s="12"/>
      <c r="J81" s="12"/>
      <c r="K81" s="12"/>
      <c r="L81" s="12">
        <f>C81+F81+I81</f>
        <v>0</v>
      </c>
      <c r="M81" s="12">
        <f>D81+G81+J81</f>
        <v>57101067</v>
      </c>
      <c r="N81" s="12">
        <f>E81+H81+K81</f>
        <v>0</v>
      </c>
      <c r="O81" s="9">
        <f t="shared" si="24"/>
        <v>0</v>
      </c>
    </row>
    <row r="82" spans="1:16" ht="30.75" customHeight="1" x14ac:dyDescent="0.25">
      <c r="A82" s="6">
        <v>69</v>
      </c>
      <c r="B82" s="11" t="s">
        <v>127</v>
      </c>
      <c r="C82" s="12">
        <v>29750000</v>
      </c>
      <c r="D82" s="12">
        <v>29750000</v>
      </c>
      <c r="E82" s="12">
        <v>29750000</v>
      </c>
      <c r="F82" s="12"/>
      <c r="G82" s="12"/>
      <c r="H82" s="12"/>
      <c r="I82" s="12"/>
      <c r="J82" s="12"/>
      <c r="K82" s="12"/>
      <c r="L82" s="12">
        <f>C82+F82+I82</f>
        <v>29750000</v>
      </c>
      <c r="M82" s="12">
        <f>D82+G82+J82</f>
        <v>29750000</v>
      </c>
      <c r="N82" s="12">
        <f>E82+H82+K82</f>
        <v>29750000</v>
      </c>
      <c r="O82" s="9">
        <f t="shared" si="24"/>
        <v>1</v>
      </c>
    </row>
    <row r="83" spans="1:16" ht="42.75" customHeight="1" x14ac:dyDescent="0.25">
      <c r="A83" s="6">
        <v>70</v>
      </c>
      <c r="B83" s="13" t="s">
        <v>141</v>
      </c>
      <c r="C83" s="12">
        <f>C20+C21+C49+C60+C70+C76+C80+C81+C82</f>
        <v>330945236</v>
      </c>
      <c r="D83" s="12">
        <f t="shared" ref="D83:N83" si="27">D20+D21+D49+D60+D70+D76+D80+D81+D82</f>
        <v>367449841</v>
      </c>
      <c r="E83" s="12">
        <f t="shared" si="27"/>
        <v>196513325</v>
      </c>
      <c r="F83" s="12">
        <f t="shared" si="27"/>
        <v>51788800</v>
      </c>
      <c r="G83" s="12">
        <f t="shared" si="27"/>
        <v>52873101</v>
      </c>
      <c r="H83" s="12">
        <f t="shared" si="27"/>
        <v>48130007</v>
      </c>
      <c r="I83" s="12">
        <f t="shared" si="27"/>
        <v>75094270</v>
      </c>
      <c r="J83" s="12">
        <f t="shared" si="27"/>
        <v>76550270</v>
      </c>
      <c r="K83" s="12">
        <f t="shared" si="27"/>
        <v>73409293</v>
      </c>
      <c r="L83" s="12">
        <f t="shared" si="27"/>
        <v>457828306</v>
      </c>
      <c r="M83" s="12">
        <f t="shared" si="27"/>
        <v>496873212</v>
      </c>
      <c r="N83" s="12">
        <f t="shared" si="27"/>
        <v>318052625</v>
      </c>
      <c r="O83" s="9">
        <f>N83/M83</f>
        <v>0.64010821537305984</v>
      </c>
    </row>
    <row r="84" spans="1:16" ht="24" customHeight="1" x14ac:dyDescent="0.25">
      <c r="A84" s="6">
        <v>71</v>
      </c>
      <c r="B84" s="10" t="s">
        <v>128</v>
      </c>
      <c r="C84" s="8">
        <v>7712349</v>
      </c>
      <c r="D84" s="8">
        <v>7712349</v>
      </c>
      <c r="E84" s="8">
        <v>7712349</v>
      </c>
      <c r="F84" s="8"/>
      <c r="G84" s="8"/>
      <c r="H84" s="8"/>
      <c r="I84" s="8"/>
      <c r="J84" s="8"/>
      <c r="K84" s="8"/>
      <c r="L84" s="8">
        <f t="shared" si="20"/>
        <v>7712349</v>
      </c>
      <c r="M84" s="8">
        <f t="shared" si="20"/>
        <v>7712349</v>
      </c>
      <c r="N84" s="8">
        <f t="shared" si="20"/>
        <v>7712349</v>
      </c>
      <c r="O84" s="9">
        <f>N84/M84</f>
        <v>1</v>
      </c>
    </row>
    <row r="85" spans="1:16" ht="33" customHeight="1" x14ac:dyDescent="0.25">
      <c r="A85" s="6">
        <v>72</v>
      </c>
      <c r="B85" s="11" t="s">
        <v>142</v>
      </c>
      <c r="C85" s="12">
        <f>C83+C84</f>
        <v>338657585</v>
      </c>
      <c r="D85" s="12">
        <f t="shared" ref="D85:N85" si="28">D83+D84</f>
        <v>375162190</v>
      </c>
      <c r="E85" s="12">
        <f t="shared" si="28"/>
        <v>204225674</v>
      </c>
      <c r="F85" s="12">
        <f t="shared" si="28"/>
        <v>51788800</v>
      </c>
      <c r="G85" s="12">
        <f t="shared" si="28"/>
        <v>52873101</v>
      </c>
      <c r="H85" s="12">
        <f t="shared" si="28"/>
        <v>48130007</v>
      </c>
      <c r="I85" s="12">
        <f t="shared" si="28"/>
        <v>75094270</v>
      </c>
      <c r="J85" s="12">
        <f t="shared" si="28"/>
        <v>76550270</v>
      </c>
      <c r="K85" s="12">
        <f t="shared" si="28"/>
        <v>73409293</v>
      </c>
      <c r="L85" s="12">
        <f t="shared" si="28"/>
        <v>465540655</v>
      </c>
      <c r="M85" s="12">
        <f t="shared" si="28"/>
        <v>504585561</v>
      </c>
      <c r="N85" s="12">
        <f t="shared" si="28"/>
        <v>325764974</v>
      </c>
      <c r="O85" s="9">
        <f>N85/M85</f>
        <v>0.64560898919578869</v>
      </c>
      <c r="P85" s="27"/>
    </row>
    <row r="86" spans="1:16" ht="15" x14ac:dyDescent="0.25">
      <c r="A86" s="19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4"/>
    </row>
    <row r="87" spans="1:16" ht="15" x14ac:dyDescent="0.25">
      <c r="A87" s="19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4"/>
    </row>
    <row r="88" spans="1:16" ht="15" x14ac:dyDescent="0.25">
      <c r="A88" s="19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5"/>
      <c r="O88" s="24"/>
    </row>
    <row r="89" spans="1:16" ht="15" x14ac:dyDescent="0.25">
      <c r="A89" s="19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4"/>
    </row>
    <row r="90" spans="1:16" ht="15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6" ht="17.399999999999999" x14ac:dyDescent="0.3">
      <c r="A91" s="19"/>
      <c r="B91" s="1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9"/>
    </row>
    <row r="92" spans="1:16" ht="17.399999999999999" x14ac:dyDescent="0.3">
      <c r="A92" s="19"/>
      <c r="B92" s="1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9"/>
    </row>
    <row r="93" spans="1:16" ht="17.399999999999999" x14ac:dyDescent="0.3">
      <c r="A93" s="19"/>
      <c r="B93" s="1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9"/>
    </row>
    <row r="94" spans="1:16" ht="17.399999999999999" x14ac:dyDescent="0.3">
      <c r="A94" s="19"/>
      <c r="B94" s="1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9"/>
    </row>
    <row r="95" spans="1:16" ht="17.399999999999999" x14ac:dyDescent="0.3">
      <c r="A95" s="19"/>
      <c r="B95" s="1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9"/>
    </row>
    <row r="96" spans="1:16" ht="17.399999999999999" x14ac:dyDescent="0.3">
      <c r="A96" s="19"/>
      <c r="B96" s="1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9"/>
    </row>
    <row r="97" spans="1:15" ht="17.399999999999999" x14ac:dyDescent="0.3">
      <c r="A97" s="19"/>
      <c r="B97" s="1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9"/>
    </row>
    <row r="98" spans="1:15" ht="17.399999999999999" x14ac:dyDescent="0.3">
      <c r="A98" s="19"/>
      <c r="B98" s="1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9"/>
    </row>
    <row r="99" spans="1:15" ht="17.399999999999999" x14ac:dyDescent="0.3">
      <c r="A99" s="19"/>
      <c r="B99" s="1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9"/>
    </row>
    <row r="100" spans="1:15" ht="17.399999999999999" x14ac:dyDescent="0.3">
      <c r="A100" s="19"/>
      <c r="B100" s="1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9"/>
    </row>
    <row r="101" spans="1:15" ht="17.399999999999999" x14ac:dyDescent="0.3">
      <c r="A101" s="19"/>
      <c r="B101" s="1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9"/>
    </row>
    <row r="102" spans="1:15" ht="17.399999999999999" x14ac:dyDescent="0.3">
      <c r="A102" s="19"/>
      <c r="B102" s="19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9"/>
    </row>
    <row r="103" spans="1:15" ht="17.399999999999999" x14ac:dyDescent="0.3">
      <c r="A103" s="19"/>
      <c r="B103" s="1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9"/>
    </row>
    <row r="104" spans="1:15" ht="17.399999999999999" x14ac:dyDescent="0.3">
      <c r="A104" s="19"/>
      <c r="B104" s="19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9"/>
    </row>
    <row r="105" spans="1:15" ht="17.399999999999999" x14ac:dyDescent="0.3">
      <c r="A105" s="19"/>
      <c r="B105" s="1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9"/>
    </row>
    <row r="106" spans="1:15" ht="17.399999999999999" x14ac:dyDescent="0.3">
      <c r="A106" s="19"/>
      <c r="B106" s="1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9"/>
    </row>
    <row r="107" spans="1:15" ht="17.399999999999999" x14ac:dyDescent="0.3">
      <c r="A107" s="19"/>
      <c r="B107" s="1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9"/>
    </row>
    <row r="108" spans="1:15" ht="17.399999999999999" x14ac:dyDescent="0.3">
      <c r="A108" s="19"/>
      <c r="B108" s="1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9"/>
    </row>
    <row r="109" spans="1:15" ht="17.399999999999999" x14ac:dyDescent="0.3">
      <c r="A109" s="19"/>
      <c r="B109" s="1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9"/>
    </row>
    <row r="110" spans="1:15" ht="17.399999999999999" x14ac:dyDescent="0.3">
      <c r="A110" s="19"/>
      <c r="B110" s="1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9"/>
    </row>
    <row r="111" spans="1:15" ht="17.399999999999999" x14ac:dyDescent="0.3">
      <c r="A111" s="19"/>
      <c r="B111" s="19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9"/>
    </row>
    <row r="112" spans="1:15" ht="17.399999999999999" x14ac:dyDescent="0.3">
      <c r="A112" s="19"/>
      <c r="B112" s="1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9"/>
    </row>
    <row r="113" spans="1:15" ht="17.399999999999999" x14ac:dyDescent="0.3">
      <c r="A113" s="19"/>
      <c r="B113" s="19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9"/>
    </row>
    <row r="114" spans="1:15" ht="17.399999999999999" x14ac:dyDescent="0.3">
      <c r="A114" s="19"/>
      <c r="B114" s="19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9"/>
    </row>
    <row r="115" spans="1:15" ht="17.399999999999999" x14ac:dyDescent="0.3">
      <c r="A115" s="19"/>
      <c r="B115" s="19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9"/>
    </row>
    <row r="116" spans="1:15" ht="17.399999999999999" x14ac:dyDescent="0.3">
      <c r="A116" s="19"/>
      <c r="B116" s="1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9"/>
    </row>
    <row r="117" spans="1:15" ht="17.399999999999999" x14ac:dyDescent="0.3">
      <c r="A117" s="19"/>
      <c r="B117" s="19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9"/>
    </row>
    <row r="118" spans="1:15" ht="17.399999999999999" x14ac:dyDescent="0.3">
      <c r="A118" s="19"/>
      <c r="B118" s="19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9"/>
    </row>
    <row r="119" spans="1:15" ht="17.399999999999999" x14ac:dyDescent="0.3">
      <c r="A119" s="19"/>
      <c r="B119" s="1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9"/>
    </row>
    <row r="120" spans="1:15" ht="17.399999999999999" x14ac:dyDescent="0.3">
      <c r="A120" s="19"/>
      <c r="B120" s="1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9"/>
    </row>
    <row r="121" spans="1:15" ht="17.399999999999999" x14ac:dyDescent="0.3">
      <c r="A121" s="19"/>
      <c r="B121" s="1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9"/>
    </row>
    <row r="122" spans="1:15" ht="17.399999999999999" x14ac:dyDescent="0.3">
      <c r="A122" s="19"/>
      <c r="B122" s="1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9"/>
    </row>
    <row r="123" spans="1:15" ht="17.399999999999999" x14ac:dyDescent="0.3">
      <c r="A123" s="19"/>
      <c r="B123" s="1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9"/>
    </row>
    <row r="124" spans="1:15" ht="17.399999999999999" x14ac:dyDescent="0.3">
      <c r="A124" s="19"/>
      <c r="B124" s="1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9"/>
    </row>
    <row r="125" spans="1:15" ht="17.399999999999999" x14ac:dyDescent="0.3">
      <c r="A125" s="19"/>
      <c r="B125" s="1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9"/>
    </row>
    <row r="126" spans="1:15" ht="17.399999999999999" x14ac:dyDescent="0.3">
      <c r="A126" s="19"/>
      <c r="B126" s="1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9"/>
    </row>
    <row r="127" spans="1:15" ht="17.399999999999999" x14ac:dyDescent="0.3">
      <c r="A127" s="19"/>
      <c r="B127" s="1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9"/>
    </row>
    <row r="128" spans="1:15" ht="17.399999999999999" x14ac:dyDescent="0.3">
      <c r="A128" s="19"/>
      <c r="B128" s="1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9"/>
    </row>
    <row r="129" spans="1:15" ht="17.399999999999999" x14ac:dyDescent="0.3">
      <c r="A129" s="19"/>
      <c r="B129" s="1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9"/>
    </row>
    <row r="130" spans="1:15" ht="17.399999999999999" x14ac:dyDescent="0.3">
      <c r="A130" s="19"/>
      <c r="B130" s="1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9"/>
    </row>
    <row r="131" spans="1:15" ht="17.399999999999999" x14ac:dyDescent="0.3">
      <c r="A131" s="19"/>
      <c r="B131" s="1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9"/>
    </row>
    <row r="132" spans="1:15" ht="17.399999999999999" x14ac:dyDescent="0.3">
      <c r="A132" s="19"/>
      <c r="B132" s="1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9"/>
    </row>
    <row r="133" spans="1:15" ht="17.399999999999999" x14ac:dyDescent="0.3">
      <c r="A133" s="19"/>
      <c r="B133" s="1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9"/>
    </row>
    <row r="134" spans="1:15" ht="17.399999999999999" x14ac:dyDescent="0.3">
      <c r="A134" s="19"/>
      <c r="B134" s="1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9"/>
    </row>
    <row r="135" spans="1:15" ht="17.399999999999999" x14ac:dyDescent="0.3">
      <c r="A135" s="19"/>
      <c r="B135" s="1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9"/>
    </row>
    <row r="136" spans="1:15" ht="17.399999999999999" x14ac:dyDescent="0.3">
      <c r="A136" s="19"/>
      <c r="B136" s="19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9"/>
    </row>
    <row r="137" spans="1:15" ht="17.399999999999999" x14ac:dyDescent="0.3">
      <c r="A137" s="19"/>
      <c r="B137" s="1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9"/>
    </row>
    <row r="138" spans="1:15" ht="17.399999999999999" x14ac:dyDescent="0.3">
      <c r="A138" s="19"/>
      <c r="B138" s="19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9"/>
    </row>
    <row r="139" spans="1:15" ht="17.399999999999999" x14ac:dyDescent="0.3">
      <c r="A139" s="19"/>
      <c r="B139" s="1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9"/>
    </row>
    <row r="140" spans="1:15" ht="17.399999999999999" x14ac:dyDescent="0.3">
      <c r="A140" s="19"/>
      <c r="B140" s="1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9"/>
    </row>
    <row r="141" spans="1:15" ht="17.399999999999999" x14ac:dyDescent="0.3">
      <c r="A141" s="19"/>
      <c r="B141" s="1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9"/>
    </row>
    <row r="142" spans="1:15" ht="17.399999999999999" x14ac:dyDescent="0.3">
      <c r="A142" s="19"/>
      <c r="B142" s="19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9"/>
    </row>
    <row r="143" spans="1:15" ht="17.399999999999999" x14ac:dyDescent="0.3">
      <c r="A143" s="19"/>
      <c r="B143" s="19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9"/>
    </row>
    <row r="144" spans="1:15" ht="17.399999999999999" x14ac:dyDescent="0.3">
      <c r="A144" s="19"/>
      <c r="B144" s="19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9"/>
    </row>
    <row r="145" spans="1:15" ht="17.399999999999999" x14ac:dyDescent="0.3">
      <c r="A145" s="19"/>
      <c r="B145" s="19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9"/>
    </row>
    <row r="146" spans="1:15" ht="17.399999999999999" x14ac:dyDescent="0.3">
      <c r="A146" s="19"/>
      <c r="B146" s="19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9"/>
    </row>
    <row r="147" spans="1:15" ht="17.399999999999999" x14ac:dyDescent="0.3">
      <c r="A147" s="19"/>
      <c r="B147" s="1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9"/>
    </row>
    <row r="148" spans="1:15" ht="17.399999999999999" x14ac:dyDescent="0.3">
      <c r="A148" s="19"/>
      <c r="B148" s="19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9"/>
    </row>
    <row r="149" spans="1:15" ht="17.399999999999999" x14ac:dyDescent="0.3">
      <c r="A149" s="19"/>
      <c r="B149" s="1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9"/>
    </row>
    <row r="150" spans="1:15" ht="17.399999999999999" x14ac:dyDescent="0.3">
      <c r="A150" s="19"/>
      <c r="B150" s="19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9"/>
    </row>
    <row r="151" spans="1:15" ht="17.399999999999999" x14ac:dyDescent="0.3">
      <c r="A151" s="19"/>
      <c r="B151" s="1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9"/>
    </row>
    <row r="152" spans="1:15" ht="15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5" ht="15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5" ht="15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</row>
    <row r="155" spans="1:15" ht="15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5" ht="15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</row>
    <row r="157" spans="1:15" ht="15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</row>
    <row r="158" spans="1:15" ht="15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5" ht="15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5" ht="15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</row>
    <row r="161" spans="1:15" ht="15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5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5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5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5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5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5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5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5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5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5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5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5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5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5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5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 ht="15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 ht="15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 ht="15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ht="15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5" ht="15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5" ht="15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5" ht="15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5" ht="15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5" ht="15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</row>
    <row r="186" spans="1:15" ht="15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</row>
    <row r="187" spans="1:15" ht="15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</row>
    <row r="188" spans="1:15" ht="15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</row>
    <row r="189" spans="1:15" ht="15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</row>
    <row r="190" spans="1:15" ht="15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</row>
    <row r="191" spans="1:15" ht="15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</row>
    <row r="192" spans="1:15" ht="15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</row>
    <row r="193" spans="1:15" ht="15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</row>
    <row r="194" spans="1:15" ht="15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</row>
    <row r="195" spans="1:15" ht="15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</row>
    <row r="196" spans="1:15" ht="15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</row>
    <row r="197" spans="1:15" ht="15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</row>
    <row r="198" spans="1:15" ht="15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</row>
    <row r="199" spans="1:15" ht="15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</row>
    <row r="200" spans="1:15" ht="15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</row>
    <row r="201" spans="1:15" ht="15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ht="15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ht="15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ht="15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ht="15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5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5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8" spans="1:15" ht="15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</row>
    <row r="209" spans="1:15" ht="15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</row>
    <row r="210" spans="1:15" ht="15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</row>
    <row r="211" spans="1:15" ht="15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</row>
    <row r="212" spans="1:15" ht="15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</row>
    <row r="213" spans="1:15" ht="15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</row>
    <row r="214" spans="1:15" ht="15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</row>
    <row r="215" spans="1:15" ht="15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</row>
    <row r="216" spans="1:15" ht="15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</row>
    <row r="217" spans="1:15" ht="15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</row>
    <row r="218" spans="1:15" ht="15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</row>
    <row r="219" spans="1:15" ht="15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</row>
    <row r="220" spans="1:15" ht="15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</row>
    <row r="221" spans="1:15" ht="15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</row>
    <row r="222" spans="1:15" ht="15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</row>
    <row r="223" spans="1:15" ht="15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</row>
    <row r="224" spans="1:15" ht="15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</row>
    <row r="225" spans="1:15" ht="15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</row>
    <row r="226" spans="1:15" ht="15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</row>
    <row r="227" spans="1:15" ht="15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</row>
    <row r="228" spans="1:15" ht="15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</row>
    <row r="229" spans="1:15" ht="15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</row>
    <row r="230" spans="1:15" ht="15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</row>
    <row r="231" spans="1:15" ht="15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</row>
    <row r="232" spans="1:15" ht="15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</row>
    <row r="233" spans="1:15" ht="15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</row>
    <row r="234" spans="1:15" ht="15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</row>
    <row r="235" spans="1:15" ht="15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</row>
    <row r="236" spans="1:15" ht="15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ht="15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ht="15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ht="15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ht="15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ht="15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ht="15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ht="15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ht="15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ht="15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ht="15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ht="15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</row>
    <row r="248" spans="1:15" ht="15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</row>
    <row r="249" spans="1:15" ht="15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</row>
    <row r="250" spans="1:15" ht="15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</row>
    <row r="251" spans="1:15" ht="15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</row>
    <row r="252" spans="1:15" ht="15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</row>
    <row r="253" spans="1:15" ht="15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</row>
    <row r="254" spans="1:15" ht="15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</row>
    <row r="255" spans="1:15" ht="15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</row>
    <row r="256" spans="1:15" ht="15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</row>
    <row r="257" spans="1:15" ht="15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</row>
    <row r="258" spans="1:15" ht="15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</row>
    <row r="259" spans="1:15" ht="15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</row>
    <row r="260" spans="1:15" ht="15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</row>
    <row r="261" spans="1:15" ht="15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</row>
    <row r="262" spans="1:15" ht="15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</row>
    <row r="263" spans="1:15" ht="15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</row>
    <row r="264" spans="1:15" ht="15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</row>
    <row r="265" spans="1:15" ht="15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</row>
    <row r="266" spans="1:15" ht="15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</row>
    <row r="267" spans="1:15" ht="15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</row>
    <row r="268" spans="1:15" ht="15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</row>
    <row r="269" spans="1:15" ht="15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</row>
    <row r="270" spans="1:15" ht="15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</row>
    <row r="271" spans="1:15" ht="15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</row>
    <row r="272" spans="1:15" ht="15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</row>
    <row r="273" spans="1:15" ht="15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</row>
    <row r="274" spans="1:15" ht="15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</row>
    <row r="275" spans="1:15" ht="15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</row>
    <row r="276" spans="1:15" ht="15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</row>
    <row r="277" spans="1:15" ht="15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</row>
    <row r="278" spans="1:15" ht="15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</row>
    <row r="279" spans="1:15" ht="15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</row>
    <row r="280" spans="1:15" ht="15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</row>
    <row r="281" spans="1:15" ht="15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</row>
    <row r="282" spans="1:15" ht="15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</row>
    <row r="283" spans="1:15" ht="15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</row>
    <row r="284" spans="1:15" ht="15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</row>
    <row r="285" spans="1:15" ht="15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</row>
    <row r="286" spans="1:15" ht="15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</row>
    <row r="287" spans="1:15" ht="15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</row>
    <row r="288" spans="1:15" ht="15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</row>
    <row r="289" spans="1:15" ht="15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</row>
    <row r="290" spans="1:15" ht="15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</row>
    <row r="291" spans="1:15" ht="15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</row>
    <row r="292" spans="1:15" ht="15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</row>
    <row r="293" spans="1:15" ht="15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</row>
    <row r="294" spans="1:15" ht="15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</row>
    <row r="295" spans="1:15" ht="15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</row>
    <row r="296" spans="1:15" ht="15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</row>
    <row r="297" spans="1:15" ht="15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</row>
    <row r="298" spans="1:15" ht="15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</row>
    <row r="299" spans="1:15" ht="15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</row>
    <row r="300" spans="1:15" ht="15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</row>
    <row r="301" spans="1:15" ht="15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</row>
    <row r="302" spans="1:15" ht="15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</row>
    <row r="303" spans="1:15" ht="15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</row>
    <row r="304" spans="1:15" ht="15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</row>
    <row r="305" spans="1:15" ht="15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</row>
    <row r="306" spans="1:15" ht="15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</row>
    <row r="307" spans="1:15" ht="15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</row>
    <row r="308" spans="1:15" ht="15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</row>
    <row r="309" spans="1:15" ht="15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</row>
    <row r="310" spans="1:15" ht="15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</row>
    <row r="311" spans="1:15" ht="15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</row>
    <row r="312" spans="1:15" ht="15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</row>
    <row r="313" spans="1:15" ht="15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</row>
    <row r="314" spans="1:15" ht="15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</row>
    <row r="315" spans="1:15" ht="15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</row>
    <row r="316" spans="1:15" ht="15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</row>
    <row r="317" spans="1:15" ht="15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</row>
    <row r="318" spans="1:15" ht="15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</row>
    <row r="319" spans="1:15" ht="15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</row>
    <row r="320" spans="1:15" ht="15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</row>
    <row r="321" spans="1:15" ht="15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</row>
    <row r="322" spans="1:15" ht="15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</row>
    <row r="323" spans="1:15" ht="15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</row>
    <row r="324" spans="1:15" ht="15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</row>
    <row r="325" spans="1:15" ht="15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</row>
    <row r="326" spans="1:15" ht="15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</row>
    <row r="327" spans="1:15" ht="15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</row>
    <row r="328" spans="1:15" ht="15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</row>
    <row r="329" spans="1:15" ht="15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1:15" ht="15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</row>
    <row r="331" spans="1:15" ht="15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</row>
    <row r="332" spans="1:15" ht="15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</row>
    <row r="333" spans="1:15" ht="15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</row>
    <row r="334" spans="1:15" ht="15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</row>
    <row r="335" spans="1:15" ht="15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</row>
    <row r="336" spans="1:15" ht="15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</row>
    <row r="337" spans="1:15" ht="15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</row>
    <row r="338" spans="1:15" ht="15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</row>
    <row r="339" spans="1:15" ht="15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</row>
    <row r="340" spans="1:15" ht="15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</row>
    <row r="341" spans="1:15" ht="15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</row>
    <row r="342" spans="1:15" ht="15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</row>
    <row r="343" spans="1:15" ht="15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</row>
    <row r="344" spans="1:15" ht="15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</row>
    <row r="345" spans="1:15" ht="15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</row>
    <row r="346" spans="1:15" ht="15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</row>
    <row r="347" spans="1:15" ht="15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</row>
    <row r="348" spans="1:15" ht="15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</row>
    <row r="349" spans="1:15" ht="15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</row>
    <row r="350" spans="1:15" ht="15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</row>
    <row r="351" spans="1:15" ht="15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</row>
    <row r="352" spans="1:15" ht="15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</row>
    <row r="353" spans="1:15" ht="15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</row>
    <row r="354" spans="1:15" ht="15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</row>
    <row r="355" spans="1:15" ht="15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</row>
    <row r="356" spans="1:15" ht="15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</row>
    <row r="357" spans="1:15" ht="15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</row>
    <row r="358" spans="1:15" ht="15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</row>
    <row r="359" spans="1:15" ht="15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</row>
    <row r="360" spans="1:15" ht="15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</row>
    <row r="361" spans="1:15" ht="15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</row>
    <row r="362" spans="1:15" ht="15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</row>
    <row r="363" spans="1:15" ht="15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</row>
    <row r="364" spans="1:15" ht="15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</row>
    <row r="365" spans="1:15" ht="15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</row>
    <row r="366" spans="1:15" ht="15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</row>
    <row r="367" spans="1:15" ht="15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</row>
    <row r="368" spans="1:15" ht="15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</row>
    <row r="369" spans="1:15" ht="15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</row>
    <row r="370" spans="1:15" ht="15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</row>
    <row r="371" spans="1:15" ht="15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</row>
    <row r="372" spans="1:15" ht="15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</row>
    <row r="373" spans="1:15" ht="15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</row>
    <row r="374" spans="1:15" ht="15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</row>
    <row r="375" spans="1:15" ht="15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</row>
    <row r="376" spans="1:15" ht="15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</row>
    <row r="377" spans="1:15" ht="15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</row>
    <row r="378" spans="1:15" ht="15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</row>
    <row r="379" spans="1:15" ht="15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</row>
    <row r="380" spans="1:15" ht="15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</row>
    <row r="381" spans="1:15" ht="15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</row>
    <row r="382" spans="1:15" ht="15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</row>
    <row r="383" spans="1:15" ht="15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</row>
    <row r="384" spans="1:15" ht="15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</row>
    <row r="385" spans="1:15" ht="15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</row>
    <row r="386" spans="1:15" ht="15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</row>
    <row r="387" spans="1:15" ht="15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</row>
    <row r="388" spans="1:15" ht="15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</row>
    <row r="389" spans="1:15" ht="15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</row>
    <row r="390" spans="1:15" ht="15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</row>
    <row r="391" spans="1:15" ht="15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</row>
    <row r="392" spans="1:15" ht="15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</row>
    <row r="393" spans="1:15" ht="15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</row>
    <row r="394" spans="1:15" ht="15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</row>
    <row r="395" spans="1:15" ht="15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</row>
    <row r="396" spans="1:15" ht="15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</row>
    <row r="397" spans="1:15" ht="15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</row>
  </sheetData>
  <mergeCells count="16">
    <mergeCell ref="A3:O3"/>
    <mergeCell ref="A4:A5"/>
    <mergeCell ref="B4:B5"/>
    <mergeCell ref="C4:E4"/>
    <mergeCell ref="F4:H4"/>
    <mergeCell ref="I4:K4"/>
    <mergeCell ref="L4:N4"/>
    <mergeCell ref="O4:O5"/>
    <mergeCell ref="O54:O55"/>
    <mergeCell ref="A53:N53"/>
    <mergeCell ref="A54:A55"/>
    <mergeCell ref="B54:B55"/>
    <mergeCell ref="C54:E54"/>
    <mergeCell ref="F54:H54"/>
    <mergeCell ref="I54:K54"/>
    <mergeCell ref="L54:N54"/>
  </mergeCells>
  <pageMargins left="0.7" right="0.7" top="0.75" bottom="0.75" header="0.3" footer="0.3"/>
  <pageSetup paperSize="9" scale="43" orientation="landscape" verticalDpi="0" r:id="rId1"/>
  <rowBreaks count="1" manualBreakCount="1">
    <brk id="4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 Kiadások</vt:lpstr>
      <vt:lpstr>'1.M Kiadások'!Nyomtatási_terület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2021-05-06T15:02:29Z</cp:lastPrinted>
  <dcterms:created xsi:type="dcterms:W3CDTF">2017-04-03T06:15:39Z</dcterms:created>
  <dcterms:modified xsi:type="dcterms:W3CDTF">2021-05-31T20:54:12Z</dcterms:modified>
</cp:coreProperties>
</file>