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Zárszám\"/>
    </mc:Choice>
  </mc:AlternateContent>
  <bookViews>
    <workbookView xWindow="0" yWindow="0" windowWidth="7476" windowHeight="6120"/>
  </bookViews>
  <sheets>
    <sheet name="2.M Bevételek" sheetId="3" r:id="rId1"/>
  </sheets>
  <calcPr calcId="162913"/>
</workbook>
</file>

<file path=xl/calcChain.xml><?xml version="1.0" encoding="utf-8"?>
<calcChain xmlns="http://schemas.openxmlformats.org/spreadsheetml/2006/main">
  <c r="O10" i="3" l="1"/>
  <c r="N10" i="3"/>
  <c r="M10" i="3"/>
  <c r="L10" i="3"/>
  <c r="D69" i="3"/>
  <c r="E69" i="3"/>
  <c r="F69" i="3"/>
  <c r="G69" i="3"/>
  <c r="H69" i="3"/>
  <c r="I69" i="3"/>
  <c r="J69" i="3"/>
  <c r="K69" i="3"/>
  <c r="C69" i="3"/>
  <c r="D66" i="3"/>
  <c r="E66" i="3"/>
  <c r="F66" i="3"/>
  <c r="G66" i="3"/>
  <c r="H66" i="3"/>
  <c r="I66" i="3"/>
  <c r="J66" i="3"/>
  <c r="K66" i="3"/>
  <c r="L66" i="3"/>
  <c r="M66" i="3"/>
  <c r="N66" i="3"/>
  <c r="C66" i="3"/>
  <c r="M65" i="3"/>
  <c r="O65" i="3" s="1"/>
  <c r="N65" i="3"/>
  <c r="N62" i="3"/>
  <c r="N59" i="3"/>
  <c r="N25" i="3"/>
  <c r="N24" i="3"/>
  <c r="D63" i="3" l="1"/>
  <c r="E63" i="3"/>
  <c r="F63" i="3"/>
  <c r="G63" i="3"/>
  <c r="H63" i="3"/>
  <c r="I63" i="3"/>
  <c r="J63" i="3"/>
  <c r="K63" i="3"/>
  <c r="C63" i="3"/>
  <c r="D14" i="3"/>
  <c r="E14" i="3"/>
  <c r="F14" i="3"/>
  <c r="G14" i="3"/>
  <c r="H14" i="3"/>
  <c r="I14" i="3"/>
  <c r="J14" i="3"/>
  <c r="K14" i="3"/>
  <c r="C14" i="3"/>
  <c r="N61" i="3" l="1"/>
  <c r="M61" i="3"/>
  <c r="L61" i="3"/>
  <c r="N28" i="3"/>
  <c r="M28" i="3"/>
  <c r="L28" i="3"/>
  <c r="N27" i="3"/>
  <c r="L27" i="3"/>
  <c r="M27" i="3"/>
  <c r="O61" i="3" l="1"/>
  <c r="D38" i="3" l="1"/>
  <c r="D50" i="3" s="1"/>
  <c r="N17" i="3" l="1"/>
  <c r="N60" i="3" l="1"/>
  <c r="M60" i="3"/>
  <c r="L60" i="3"/>
  <c r="N51" i="3"/>
  <c r="M51" i="3"/>
  <c r="L51" i="3"/>
  <c r="E38" i="3"/>
  <c r="E50" i="3" s="1"/>
  <c r="F38" i="3"/>
  <c r="F50" i="3" s="1"/>
  <c r="G38" i="3"/>
  <c r="G50" i="3" s="1"/>
  <c r="H38" i="3"/>
  <c r="H50" i="3" s="1"/>
  <c r="I38" i="3"/>
  <c r="I50" i="3" s="1"/>
  <c r="J38" i="3"/>
  <c r="J50" i="3" s="1"/>
  <c r="K38" i="3"/>
  <c r="K50" i="3" s="1"/>
  <c r="C38" i="3"/>
  <c r="C50" i="3" s="1"/>
  <c r="D26" i="3"/>
  <c r="E26" i="3"/>
  <c r="F26" i="3"/>
  <c r="G26" i="3"/>
  <c r="H26" i="3"/>
  <c r="I26" i="3"/>
  <c r="J26" i="3"/>
  <c r="K26" i="3"/>
  <c r="C26" i="3"/>
  <c r="D21" i="3"/>
  <c r="E21" i="3"/>
  <c r="F21" i="3"/>
  <c r="G21" i="3"/>
  <c r="H21" i="3"/>
  <c r="I21" i="3"/>
  <c r="J21" i="3"/>
  <c r="K21" i="3"/>
  <c r="C21" i="3"/>
  <c r="I70" i="3" l="1"/>
  <c r="K70" i="3"/>
  <c r="C70" i="3"/>
  <c r="D70" i="3"/>
  <c r="E70" i="3"/>
  <c r="J70" i="3"/>
  <c r="F70" i="3"/>
  <c r="H70" i="3"/>
  <c r="G70" i="3"/>
  <c r="N72" i="3" l="1"/>
  <c r="M72" i="3"/>
  <c r="L72" i="3"/>
  <c r="D73" i="3"/>
  <c r="D74" i="3" s="1"/>
  <c r="E73" i="3"/>
  <c r="E74" i="3" s="1"/>
  <c r="F73" i="3"/>
  <c r="G73" i="3"/>
  <c r="H73" i="3"/>
  <c r="I73" i="3"/>
  <c r="J73" i="3"/>
  <c r="K73" i="3"/>
  <c r="C73" i="3"/>
  <c r="C74" i="3" s="1"/>
  <c r="N71" i="3"/>
  <c r="M71" i="3"/>
  <c r="L71" i="3"/>
  <c r="M15" i="3"/>
  <c r="N8" i="3"/>
  <c r="N9" i="3"/>
  <c r="N11" i="3"/>
  <c r="N12" i="3"/>
  <c r="N13" i="3"/>
  <c r="N15" i="3"/>
  <c r="N16" i="3"/>
  <c r="N18" i="3"/>
  <c r="N19" i="3"/>
  <c r="N20" i="3"/>
  <c r="N22" i="3"/>
  <c r="N23" i="3"/>
  <c r="N29" i="3"/>
  <c r="N30" i="3"/>
  <c r="N31" i="3"/>
  <c r="N32" i="3"/>
  <c r="N33" i="3"/>
  <c r="N34" i="3"/>
  <c r="N35" i="3"/>
  <c r="N36" i="3"/>
  <c r="N37" i="3"/>
  <c r="N7" i="3"/>
  <c r="N46" i="3"/>
  <c r="N47" i="3"/>
  <c r="N48" i="3"/>
  <c r="N52" i="3"/>
  <c r="N54" i="3"/>
  <c r="N55" i="3"/>
  <c r="N56" i="3"/>
  <c r="N57" i="3"/>
  <c r="N58" i="3"/>
  <c r="N64" i="3"/>
  <c r="N67" i="3"/>
  <c r="N68" i="3"/>
  <c r="N44" i="3"/>
  <c r="M46" i="3"/>
  <c r="M47" i="3"/>
  <c r="M48" i="3"/>
  <c r="M52" i="3"/>
  <c r="M54" i="3"/>
  <c r="M55" i="3"/>
  <c r="M56" i="3"/>
  <c r="M57" i="3"/>
  <c r="M58" i="3"/>
  <c r="M64" i="3"/>
  <c r="M67" i="3"/>
  <c r="M69" i="3" s="1"/>
  <c r="M68" i="3"/>
  <c r="M44" i="3"/>
  <c r="M8" i="3"/>
  <c r="M9" i="3"/>
  <c r="M11" i="3"/>
  <c r="M12" i="3"/>
  <c r="M13" i="3"/>
  <c r="M16" i="3"/>
  <c r="M18" i="3"/>
  <c r="M19" i="3"/>
  <c r="M20" i="3"/>
  <c r="M22" i="3"/>
  <c r="M23" i="3"/>
  <c r="M29" i="3"/>
  <c r="M30" i="3"/>
  <c r="M31" i="3"/>
  <c r="M32" i="3"/>
  <c r="M33" i="3"/>
  <c r="M34" i="3"/>
  <c r="M35" i="3"/>
  <c r="M36" i="3"/>
  <c r="M37" i="3"/>
  <c r="M7" i="3"/>
  <c r="L46" i="3"/>
  <c r="L47" i="3"/>
  <c r="L48" i="3"/>
  <c r="L52" i="3"/>
  <c r="L54" i="3"/>
  <c r="L55" i="3"/>
  <c r="L56" i="3"/>
  <c r="L57" i="3"/>
  <c r="L58" i="3"/>
  <c r="L64" i="3"/>
  <c r="L67" i="3"/>
  <c r="L69" i="3" s="1"/>
  <c r="L68" i="3"/>
  <c r="L44" i="3"/>
  <c r="L8" i="3"/>
  <c r="L9" i="3"/>
  <c r="L11" i="3"/>
  <c r="L12" i="3"/>
  <c r="L13" i="3"/>
  <c r="L15" i="3"/>
  <c r="L16" i="3"/>
  <c r="L18" i="3"/>
  <c r="L19" i="3"/>
  <c r="L20" i="3"/>
  <c r="L22" i="3"/>
  <c r="L23" i="3"/>
  <c r="L29" i="3"/>
  <c r="L30" i="3"/>
  <c r="L31" i="3"/>
  <c r="L32" i="3"/>
  <c r="L33" i="3"/>
  <c r="L34" i="3"/>
  <c r="L35" i="3"/>
  <c r="L36" i="3"/>
  <c r="L37" i="3"/>
  <c r="L7" i="3"/>
  <c r="L63" i="3" l="1"/>
  <c r="N63" i="3"/>
  <c r="M63" i="3"/>
  <c r="M14" i="3"/>
  <c r="M21" i="3" s="1"/>
  <c r="L14" i="3"/>
  <c r="N14" i="3"/>
  <c r="O37" i="3"/>
  <c r="N38" i="3"/>
  <c r="N50" i="3" s="1"/>
  <c r="M38" i="3"/>
  <c r="M50" i="3" s="1"/>
  <c r="L38" i="3"/>
  <c r="L50" i="3" s="1"/>
  <c r="O23" i="3"/>
  <c r="O58" i="3"/>
  <c r="O54" i="3"/>
  <c r="O44" i="3"/>
  <c r="O15" i="3"/>
  <c r="O71" i="3"/>
  <c r="O66" i="3"/>
  <c r="O64" i="3"/>
  <c r="N69" i="3"/>
  <c r="O57" i="3"/>
  <c r="O56" i="3"/>
  <c r="O52" i="3"/>
  <c r="O7" i="3"/>
  <c r="O33" i="3"/>
  <c r="O29" i="3"/>
  <c r="O22" i="3"/>
  <c r="O11" i="3"/>
  <c r="O9" i="3"/>
  <c r="O35" i="3"/>
  <c r="O8" i="3"/>
  <c r="M73" i="3"/>
  <c r="N73" i="3"/>
  <c r="M26" i="3"/>
  <c r="N26" i="3"/>
  <c r="L26" i="3"/>
  <c r="L21" i="3"/>
  <c r="I74" i="3"/>
  <c r="F74" i="3"/>
  <c r="J74" i="3"/>
  <c r="L73" i="3"/>
  <c r="K74" i="3"/>
  <c r="H74" i="3"/>
  <c r="O73" i="3" l="1"/>
  <c r="O63" i="3"/>
  <c r="O50" i="3"/>
  <c r="O38" i="3"/>
  <c r="N21" i="3"/>
  <c r="O21" i="3" s="1"/>
  <c r="O14" i="3"/>
  <c r="L70" i="3"/>
  <c r="O26" i="3"/>
  <c r="M70" i="3"/>
  <c r="N74" i="3"/>
  <c r="L74" i="3"/>
  <c r="G74" i="3"/>
  <c r="M74" i="3" s="1"/>
  <c r="N70" i="3" l="1"/>
  <c r="O70" i="3" s="1"/>
  <c r="O74" i="3"/>
</calcChain>
</file>

<file path=xl/sharedStrings.xml><?xml version="1.0" encoding="utf-8"?>
<sst xmlns="http://schemas.openxmlformats.org/spreadsheetml/2006/main" count="164" uniqueCount="125">
  <si>
    <r>
      <rPr>
        <sz val="12"/>
        <rFont val="Book Antiqua"/>
        <family val="1"/>
        <charset val="238"/>
      </rPr>
      <t>Megnevezés</t>
    </r>
  </si>
  <si>
    <r>
      <rPr>
        <sz val="12"/>
        <rFont val="Book Antiqua"/>
        <family val="1"/>
        <charset val="238"/>
      </rPr>
      <t>Eredeti előirányzat</t>
    </r>
  </si>
  <si>
    <r>
      <rPr>
        <sz val="12"/>
        <rFont val="Book Antiqua"/>
        <family val="1"/>
        <charset val="238"/>
      </rPr>
      <t>Módosított előirányzat</t>
    </r>
  </si>
  <si>
    <r>
      <rPr>
        <sz val="12"/>
        <rFont val="Book Antiqua"/>
        <family val="1"/>
        <charset val="238"/>
      </rPr>
      <t>Teljesítés</t>
    </r>
  </si>
  <si>
    <t>Sorszám</t>
  </si>
  <si>
    <t>Kesztölc Község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</si>
  <si>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</si>
  <si>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</si>
  <si>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</si>
  <si>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</si>
  <si>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</si>
  <si>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</si>
  <si>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</si>
  <si>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</si>
  <si>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</si>
  <si>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</si>
  <si>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</si>
  <si>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</si>
  <si>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</si>
  <si>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M</t>
  </si>
  <si>
    <t>Megnevezés</t>
  </si>
  <si>
    <t>Teljesítés</t>
  </si>
  <si>
    <t>Egyéb felhalmozási célú támogatások bevételei államháztartáson belülről  (B25)</t>
  </si>
  <si>
    <t>Vagyoni tipusú adók (B34)</t>
  </si>
  <si>
    <t>Értékesítési és forgalmi adók  (B351)</t>
  </si>
  <si>
    <t>Gépjárműadók  (B354)</t>
  </si>
  <si>
    <t>Egyéb áruhasználati és szolgáltatási adók  (B355)</t>
  </si>
  <si>
    <t>Egyéb közhatalmi bevételek  (B36)</t>
  </si>
  <si>
    <t>Tulajdonosi bevételek  (B404)</t>
  </si>
  <si>
    <t>Ingatlanok értékesítése (B52)</t>
  </si>
  <si>
    <t>Egyéb felhalmozási célú átvett pénzeszközök (B75)</t>
  </si>
  <si>
    <t>Egyéb működési célú támogatások bevételei államháztartáson belülről  (B16)</t>
  </si>
  <si>
    <t>Készletértékesítés ellenértéke (B401)</t>
  </si>
  <si>
    <t>Kamatbevételek (B408)</t>
  </si>
  <si>
    <t>ebből: háztartások (B75)</t>
  </si>
  <si>
    <t>Szolgáltatások ellenértéke  (B402)</t>
  </si>
  <si>
    <t>Közvetített szolgáltatások ellenértéke  (B403)</t>
  </si>
  <si>
    <t>Teljesítés %-a</t>
  </si>
  <si>
    <t>ebből: önkormányzat által beszedett talajterhelés (B36)</t>
  </si>
  <si>
    <t>Eredeti előirányzat</t>
  </si>
  <si>
    <t>ebből: központi kezelésű előirányzatok (B16)</t>
  </si>
  <si>
    <t>01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</si>
  <si>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</si>
  <si>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</si>
  <si>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</si>
  <si>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</si>
  <si>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</si>
  <si>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ebből: központi költségvetési szervek (B16)</t>
  </si>
  <si>
    <t>ebből: egyéb fejezeti kezelésű előirányzatok (B16)</t>
  </si>
  <si>
    <t>ebből: társadalombiztosítás pénzügyi alapjai (B16)</t>
  </si>
  <si>
    <t>ebből: elkülönített állami pénzalapok (B16)</t>
  </si>
  <si>
    <t>Felhalmozási célú önkormányzati támogatások (B21)</t>
  </si>
  <si>
    <t>ebből: építményadó (B34)</t>
  </si>
  <si>
    <t>ebből: magánszemélyek kommunális adója (B34)</t>
  </si>
  <si>
    <t>ebből: telekadó (B34)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</si>
  <si>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</si>
  <si>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</si>
  <si>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Módosított előirányzat</t>
  </si>
  <si>
    <t>ebből: egyéb bírság (B36)</t>
  </si>
  <si>
    <t>ebből: államháztartáson belül (B403)</t>
  </si>
  <si>
    <t>Ellátási díjak (B405)</t>
  </si>
  <si>
    <t>Kiszámlázott általános forgalmi adó (B406)</t>
  </si>
  <si>
    <t>Kesztölci Kiserdei Óvoda</t>
  </si>
  <si>
    <t>Kesztölci Polgármesteri Hivatal</t>
  </si>
  <si>
    <t>Magánszemélyek jövedelemadói (B311)</t>
  </si>
  <si>
    <t>ebből: termőföld bérbeadása utáni SZJA</t>
  </si>
  <si>
    <t>ebből: egyéb települési adók (B36)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</si>
  <si>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</si>
  <si>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</si>
  <si>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</si>
  <si>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</si>
  <si>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</si>
  <si>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</si>
  <si>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</si>
  <si>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</si>
  <si>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</si>
  <si>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</si>
  <si>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</si>
  <si>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</si>
  <si>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</si>
  <si>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</si>
  <si>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</si>
  <si>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</si>
  <si>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</si>
  <si>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</si>
  <si>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</si>
  <si>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</si>
  <si>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</si>
  <si>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</si>
  <si>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</si>
  <si>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</si>
  <si>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</si>
  <si>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</si>
  <si>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</si>
  <si>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</si>
  <si>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</si>
  <si>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</si>
  <si>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</si>
  <si>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Kesztölc Község Önkormányzat</t>
  </si>
  <si>
    <t>Települési önkormányzatok szociális, gyermekjóléti feladatainak támogatása (B1131)</t>
  </si>
  <si>
    <t>Települési önkormányzatok gyermekétkeztetési feladatainak támogatása (B1132)</t>
  </si>
  <si>
    <t>Önkormányzatok működési támogatásai (=01+...+07) (B11)</t>
  </si>
  <si>
    <t>Működési célú támogatások államháztartáson belülről (=08+09) (B1)</t>
  </si>
  <si>
    <t>Felhalmozási célú támogatások államháztartáson belülről (=16+17) (B2)</t>
  </si>
  <si>
    <t>ebből: egyéb közhatalmi bevétel (B36)</t>
  </si>
  <si>
    <t>ebből: igazgatási szolgáltatási díj (B36)</t>
  </si>
  <si>
    <t>Biztosító által fizetett kártérítés, szolgáltatás (B410)</t>
  </si>
  <si>
    <t>ebből: kiadások visszatérülései (B411)</t>
  </si>
  <si>
    <t>ebből tárgyi eszköz bérbeadásából származó bevétel (B402)</t>
  </si>
  <si>
    <t>Egyéb működési bevételek (B411)</t>
  </si>
  <si>
    <t>Maradvány igénybe vétele (8131)</t>
  </si>
  <si>
    <t>Államháztartási megelőlegezés (B814)</t>
  </si>
  <si>
    <t>Költségvetési és finanszírozási bevételek előirányzatának teljesítése 2020. év</t>
  </si>
  <si>
    <t>ebből: központi kezelésű előirányzatok</t>
  </si>
  <si>
    <t xml:space="preserve">ebből: egyéb fejezeti kezelésű előirányzatok </t>
  </si>
  <si>
    <t>Termékek és szolgáltatások adói (=27+29+31) (B35)</t>
  </si>
  <si>
    <t>Közhatalmi bevételek (=21+23+32+33) (B3)</t>
  </si>
  <si>
    <t>Működési bevételek (=40+41+43+45+46+47+48+49+50) (B4)</t>
  </si>
  <si>
    <t>Egyéb tárgyi eszközök értékesítése (B53)</t>
  </si>
  <si>
    <t>Felhalmozási bevételek (=53+54) (B5)</t>
  </si>
  <si>
    <t>Felhalmozási célú átvett pénzeszközök (=56) (B7)</t>
  </si>
  <si>
    <t>Költségvetési bevételek (=15+20+39+52+55+58) (B1-B7)</t>
  </si>
  <si>
    <t>Bevételek mindösszesen ( =59+62)</t>
  </si>
  <si>
    <t>Finanszírozási bevételek (=60+61) (B8)</t>
  </si>
  <si>
    <t xml:space="preserve">      2. melléklet a 3/2021.(V.26.)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</si>
</sst>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Book Antiqua"/>
      <family val="1"/>
      <charset val="238"/>
    </font>
    <font>
      <sz val="12"/>
      <name val="Book Antiqua"/>
      <family val="1"/>
      <charset val="238"/>
    </font>
    <font>
      <sz val="8"/>
      <name val="Book Antiqua"/>
      <family val="1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14" fillId="0" borderId="1"/>
    <xf numFmtId="0" fontId="13" fillId="0" borderId="1"/>
    <xf numFmtId="164" fontId="13" fillId="0" borderId="1" applyFont="0" applyFill="0" applyBorder="0" applyAlignment="0" applyProtection="0"/>
    <xf numFmtId="0" fontId="12" fillId="0" borderId="1"/>
    <xf numFmtId="0" fontId="11" fillId="0" borderId="1"/>
    <xf numFmtId="0" fontId="10" fillId="0" borderId="1"/>
    <xf numFmtId="0" fontId="9" fillId="0" borderId="1"/>
    <xf numFmtId="0" fontId="8" fillId="0" borderId="1"/>
    <xf numFmtId="0" fontId="15" fillId="0" borderId="1"/>
    <xf numFmtId="0" fontId="7" fillId="0" borderId="1"/>
    <xf numFmtId="164" fontId="7" fillId="0" borderId="1" applyFont="0" applyFill="0" applyBorder="0" applyAlignment="0" applyProtection="0"/>
    <xf numFmtId="0" fontId="15" fillId="0" borderId="1"/>
    <xf numFmtId="0" fontId="6" fillId="0" borderId="1"/>
    <xf numFmtId="0" fontId="5" fillId="0" borderId="1"/>
    <xf numFmtId="0" fontId="21" fillId="0" borderId="1"/>
    <xf numFmtId="0" fontId="5" fillId="0" borderId="1"/>
    <xf numFmtId="0" fontId="5" fillId="0" borderId="1"/>
    <xf numFmtId="164" fontId="5" fillId="0" borderId="1" applyFont="0" applyFill="0" applyBorder="0" applyAlignment="0" applyProtection="0"/>
    <xf numFmtId="0" fontId="5" fillId="0" borderId="1"/>
    <xf numFmtId="0" fontId="15" fillId="0" borderId="1"/>
    <xf numFmtId="0" fontId="23" fillId="0" borderId="1"/>
    <xf numFmtId="0" fontId="4" fillId="0" borderId="1"/>
    <xf numFmtId="0" fontId="3" fillId="0" borderId="1"/>
    <xf numFmtId="0" fontId="21" fillId="0" borderId="1"/>
    <xf numFmtId="0" fontId="25" fillId="0" borderId="1"/>
    <xf numFmtId="0" fontId="2" fillId="0" borderId="1"/>
    <xf numFmtId="0" fontId="1" fillId="0" borderId="1"/>
  </cellStyleXfs>
  <cellXfs count="47">
    <xf numFmtId="0" fontId="0" fillId="0" borderId="0" xfId="0"/>
    <xf numFmtId="0" fontId="15" fillId="0" borderId="0" xfId="0" applyFont="1"/>
    <xf numFmtId="3" fontId="16" fillId="0" borderId="0" xfId="0" applyNumberFormat="1" applyFont="1"/>
    <xf numFmtId="3" fontId="16" fillId="0" borderId="2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left" wrapText="1"/>
    </xf>
    <xf numFmtId="3" fontId="16" fillId="0" borderId="2" xfId="0" applyNumberFormat="1" applyFont="1" applyBorder="1" applyAlignment="1">
      <alignment horizontal="left"/>
    </xf>
    <xf numFmtId="3" fontId="18" fillId="0" borderId="2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 wrapText="1"/>
    </xf>
    <xf numFmtId="3" fontId="16" fillId="0" borderId="1" xfId="0" applyNumberFormat="1" applyFont="1" applyBorder="1"/>
    <xf numFmtId="3" fontId="18" fillId="0" borderId="5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right"/>
    </xf>
    <xf numFmtId="3" fontId="16" fillId="0" borderId="2" xfId="0" applyNumberFormat="1" applyFont="1" applyBorder="1" applyAlignment="1"/>
    <xf numFmtId="3" fontId="16" fillId="0" borderId="7" xfId="0" applyNumberFormat="1" applyFont="1" applyBorder="1" applyAlignment="1">
      <alignment horizontal="left" wrapText="1"/>
    </xf>
    <xf numFmtId="3" fontId="16" fillId="0" borderId="10" xfId="0" applyNumberFormat="1" applyFont="1" applyBorder="1" applyAlignment="1">
      <alignment horizontal="left" wrapText="1"/>
    </xf>
    <xf numFmtId="3" fontId="16" fillId="0" borderId="10" xfId="0" applyNumberFormat="1" applyFont="1" applyBorder="1" applyAlignment="1">
      <alignment horizontal="right" vertical="center"/>
    </xf>
    <xf numFmtId="3" fontId="16" fillId="0" borderId="10" xfId="0" applyNumberFormat="1" applyFont="1" applyBorder="1" applyAlignment="1">
      <alignment vertical="center"/>
    </xf>
    <xf numFmtId="3" fontId="16" fillId="0" borderId="10" xfId="0" applyNumberFormat="1" applyFont="1" applyBorder="1"/>
    <xf numFmtId="3" fontId="16" fillId="0" borderId="9" xfId="0" applyNumberFormat="1" applyFont="1" applyBorder="1"/>
    <xf numFmtId="10" fontId="16" fillId="0" borderId="6" xfId="0" applyNumberFormat="1" applyFont="1" applyBorder="1" applyAlignment="1"/>
    <xf numFmtId="10" fontId="16" fillId="0" borderId="8" xfId="0" applyNumberFormat="1" applyFont="1" applyBorder="1" applyAlignment="1"/>
    <xf numFmtId="9" fontId="16" fillId="0" borderId="6" xfId="0" applyNumberFormat="1" applyFont="1" applyBorder="1" applyAlignment="1"/>
    <xf numFmtId="3" fontId="16" fillId="0" borderId="7" xfId="0" applyNumberFormat="1" applyFont="1" applyBorder="1" applyAlignment="1">
      <alignment horizontal="right"/>
    </xf>
    <xf numFmtId="9" fontId="16" fillId="0" borderId="8" xfId="0" applyNumberFormat="1" applyFont="1" applyBorder="1" applyAlignment="1"/>
    <xf numFmtId="3" fontId="0" fillId="0" borderId="0" xfId="0" applyNumberFormat="1"/>
    <xf numFmtId="3" fontId="20" fillId="0" borderId="2" xfId="0" applyNumberFormat="1" applyFont="1" applyBorder="1" applyAlignment="1">
      <alignment horizontal="left" wrapText="1"/>
    </xf>
    <xf numFmtId="3" fontId="20" fillId="0" borderId="2" xfId="0" applyNumberFormat="1" applyFont="1" applyBorder="1" applyAlignment="1">
      <alignment horizontal="right"/>
    </xf>
    <xf numFmtId="3" fontId="20" fillId="0" borderId="7" xfId="0" applyNumberFormat="1" applyFont="1" applyBorder="1" applyAlignment="1"/>
    <xf numFmtId="3" fontId="16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9" fillId="0" borderId="3" xfId="0" applyNumberFormat="1" applyFont="1" applyBorder="1" applyAlignment="1">
      <alignment horizontal="center" textRotation="89"/>
    </xf>
    <xf numFmtId="0" fontId="0" fillId="0" borderId="5" xfId="0" applyBorder="1" applyAlignment="1">
      <alignment horizontal="center" textRotation="89"/>
    </xf>
    <xf numFmtId="3" fontId="16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textRotation="89"/>
    </xf>
    <xf numFmtId="0" fontId="16" fillId="0" borderId="5" xfId="0" applyFont="1" applyBorder="1" applyAlignment="1">
      <alignment horizontal="center" textRotation="89"/>
    </xf>
    <xf numFmtId="0" fontId="16" fillId="0" borderId="2" xfId="0" applyFont="1" applyBorder="1" applyAlignment="1">
      <alignment horizontal="center" vertical="center"/>
    </xf>
  </cellXfs>
  <cellStyles count="28">
    <cellStyle name="Ezres 2" xfId="3"/>
    <cellStyle name="Ezres 3" xfId="11"/>
    <cellStyle name="Ezres 3 2" xfId="18"/>
    <cellStyle name="Normál" xfId="0" builtinId="0"/>
    <cellStyle name="Normál 10" xfId="21"/>
    <cellStyle name="Normál 11" xfId="20"/>
    <cellStyle name="Normál 12" xfId="8"/>
    <cellStyle name="Normál 12 2" xfId="16"/>
    <cellStyle name="Normál 12 2 2" xfId="26"/>
    <cellStyle name="Normál 2" xfId="1"/>
    <cellStyle name="Normál 2 2" xfId="9"/>
    <cellStyle name="Normál 2 2 2" xfId="25"/>
    <cellStyle name="Normál 2 3" xfId="12"/>
    <cellStyle name="Normál 2 4" xfId="13"/>
    <cellStyle name="Normál 2 5" xfId="14"/>
    <cellStyle name="Normál 2 6" xfId="23"/>
    <cellStyle name="Normál 3" xfId="2"/>
    <cellStyle name="Normál 3 2" xfId="19"/>
    <cellStyle name="Normál 3 2 2" xfId="22"/>
    <cellStyle name="Normál 3 2 2 2" xfId="27"/>
    <cellStyle name="Normál 3 3" xfId="24"/>
    <cellStyle name="Normál 4" xfId="4"/>
    <cellStyle name="Normál 5" xfId="5"/>
    <cellStyle name="Normál 6" xfId="6"/>
    <cellStyle name="Normál 7" xfId="7"/>
    <cellStyle name="Normál 8" xfId="10"/>
    <cellStyle name="Normál 8 2" xfId="17"/>
    <cellStyle name="Normál 9" xfId="15"/>
  </cellStyles>
  <dxfs count="0"/>
  <tableStyles count="0" defaultTableStyle="TableStyleMedium2" defaultPivotStyle="PivotStyleLight16"/>
  <colors>
    <mruColors>
      <color rgb="FFB1CDB2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77"/>
  <sheetViews>
    <sheetView tabSelected="1" topLeftCell="A31" zoomScale="75" zoomScaleNormal="75" workbookViewId="0">
      <selection activeCell="A39" sqref="A39:B39"/>
    </sheetView>
  </sheetViews>
  <sheetFormatPr defaultRowHeight="13.2" x14ac:dyDescent="0.25"/>
  <cols>
    <col min="1" max="1" width="7.109375" customWidth="1"/>
    <col min="2" max="2" width="63.33203125" customWidth="1"/>
    <col min="3" max="3" width="19" customWidth="1"/>
    <col min="4" max="4" width="17" customWidth="1"/>
    <col min="5" max="6" width="17.33203125" customWidth="1"/>
    <col min="7" max="7" width="14.5546875" customWidth="1"/>
    <col min="8" max="8" width="15.44140625" customWidth="1"/>
    <col min="9" max="10" width="13" customWidth="1"/>
    <col min="11" max="11" width="12" customWidth="1"/>
    <col min="12" max="12" width="16.6640625" customWidth="1"/>
    <col min="13" max="13" width="15.33203125" customWidth="1"/>
    <col min="14" max="14" width="15.109375" customWidth="1"/>
    <col min="15" max="15" width="16.88671875" customWidth="1"/>
    <col min="16" max="16" width="14.44140625" bestFit="1" customWidth="1"/>
    <col min="18" max="18" width="14.44140625" bestFit="1" customWidth="1"/>
  </cols>
  <sheetData>
    <row r="1" spans="1:20" x14ac:dyDescent="0.25">
      <c r="A1" s="1" t="s">
        <v>124</v>
      </c>
    </row>
    <row r="3" spans="1:20" ht="18" customHeight="1" thickBot="1" x14ac:dyDescent="0.35">
      <c r="A3" s="37" t="s">
        <v>112</v>
      </c>
      <c r="B3" s="38"/>
      <c r="C3" s="38"/>
      <c r="D3" s="38"/>
      <c r="E3" s="38"/>
      <c r="F3" s="38"/>
      <c r="G3" s="38"/>
      <c r="H3" s="39"/>
      <c r="I3" s="39"/>
      <c r="J3" s="39"/>
      <c r="K3" s="39"/>
      <c r="L3" s="39"/>
      <c r="M3" s="39"/>
      <c r="N3" s="39"/>
      <c r="O3" s="10"/>
      <c r="P3" s="2"/>
      <c r="Q3" s="2"/>
      <c r="R3" s="2"/>
      <c r="S3" s="2"/>
      <c r="T3" s="2"/>
    </row>
    <row r="4" spans="1:20" ht="18" customHeight="1" x14ac:dyDescent="0.3">
      <c r="A4" s="40" t="s">
        <v>4</v>
      </c>
      <c r="B4" s="42" t="s">
        <v>0</v>
      </c>
      <c r="C4" s="35" t="s">
        <v>98</v>
      </c>
      <c r="D4" s="36"/>
      <c r="E4" s="36"/>
      <c r="F4" s="35" t="s">
        <v>63</v>
      </c>
      <c r="G4" s="36"/>
      <c r="H4" s="36"/>
      <c r="I4" s="35" t="s">
        <v>62</v>
      </c>
      <c r="J4" s="36"/>
      <c r="K4" s="36"/>
      <c r="L4" s="35" t="s">
        <v>5</v>
      </c>
      <c r="M4" s="36"/>
      <c r="N4" s="36"/>
      <c r="O4" s="32" t="s">
        <v>37</v>
      </c>
      <c r="P4" s="2"/>
      <c r="Q4" s="2"/>
      <c r="R4" s="2"/>
      <c r="S4" s="2"/>
      <c r="T4" s="2"/>
    </row>
    <row r="5" spans="1:20" ht="39.75" customHeight="1" x14ac:dyDescent="0.25">
      <c r="A5" s="41"/>
      <c r="B5" s="43"/>
      <c r="C5" s="3" t="s">
        <v>1</v>
      </c>
      <c r="D5" s="3" t="s">
        <v>2</v>
      </c>
      <c r="E5" s="3" t="s">
        <v>3</v>
      </c>
      <c r="F5" s="3" t="s">
        <v>1</v>
      </c>
      <c r="G5" s="3" t="s">
        <v>2</v>
      </c>
      <c r="H5" s="3" t="s">
        <v>3</v>
      </c>
      <c r="I5" s="3" t="s">
        <v>1</v>
      </c>
      <c r="J5" s="3" t="s">
        <v>2</v>
      </c>
      <c r="K5" s="3" t="s">
        <v>3</v>
      </c>
      <c r="L5" s="3" t="s">
        <v>1</v>
      </c>
      <c r="M5" s="3" t="s">
        <v>2</v>
      </c>
      <c r="N5" s="3" t="s">
        <v>3</v>
      </c>
      <c r="O5" s="33"/>
      <c r="P5" s="2"/>
      <c r="Q5" s="2"/>
      <c r="R5" s="2"/>
      <c r="S5" s="2"/>
      <c r="T5" s="2"/>
    </row>
    <row r="6" spans="1:20" ht="18" customHeight="1" x14ac:dyDescent="0.3">
      <c r="A6" s="11" t="s">
        <v>6</v>
      </c>
      <c r="B6" s="7" t="s">
        <v>7</v>
      </c>
      <c r="C6" s="7" t="s">
        <v>8</v>
      </c>
      <c r="D6" s="7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8" t="s">
        <v>17</v>
      </c>
      <c r="M6" s="8" t="s">
        <v>19</v>
      </c>
      <c r="N6" s="8" t="s">
        <v>18</v>
      </c>
      <c r="O6" s="34"/>
      <c r="P6" s="2"/>
      <c r="Q6" s="2"/>
      <c r="R6" s="2"/>
      <c r="S6" s="2"/>
      <c r="T6" s="2"/>
    </row>
    <row r="7" spans="1:20" ht="33.75" customHeight="1" x14ac:dyDescent="0.25">
      <c r="A7" s="12" t="s">
        <v>41</v>
      </c>
      <c r="B7" s="4" t="s">
        <v>42</v>
      </c>
      <c r="C7" s="15">
        <v>88319435</v>
      </c>
      <c r="D7" s="15">
        <v>98647992</v>
      </c>
      <c r="E7" s="15">
        <v>98647992</v>
      </c>
      <c r="F7" s="16"/>
      <c r="G7" s="16"/>
      <c r="H7" s="16"/>
      <c r="I7" s="16"/>
      <c r="J7" s="16"/>
      <c r="K7" s="16"/>
      <c r="L7" s="16">
        <f>C7+F7+I7</f>
        <v>88319435</v>
      </c>
      <c r="M7" s="16">
        <f>D7+G7+J7</f>
        <v>98647992</v>
      </c>
      <c r="N7" s="16">
        <f>E7+H7+K7</f>
        <v>98647992</v>
      </c>
      <c r="O7" s="25">
        <f>N7/M7</f>
        <v>1</v>
      </c>
      <c r="P7" s="2"/>
      <c r="Q7" s="2"/>
      <c r="R7" s="2"/>
      <c r="S7" s="2"/>
      <c r="T7" s="2"/>
    </row>
    <row r="8" spans="1:20" ht="33" customHeight="1" x14ac:dyDescent="0.25">
      <c r="A8" s="12" t="s">
        <v>67</v>
      </c>
      <c r="B8" s="4" t="s">
        <v>43</v>
      </c>
      <c r="C8" s="15">
        <v>63237330</v>
      </c>
      <c r="D8" s="15">
        <v>70130285</v>
      </c>
      <c r="E8" s="15">
        <v>70130285</v>
      </c>
      <c r="F8" s="16"/>
      <c r="G8" s="16"/>
      <c r="H8" s="16"/>
      <c r="I8" s="16"/>
      <c r="J8" s="16"/>
      <c r="K8" s="16"/>
      <c r="L8" s="16">
        <f t="shared" ref="L8:L37" si="0">C8+F8+I8</f>
        <v>63237330</v>
      </c>
      <c r="M8" s="16">
        <f t="shared" ref="M8:M37" si="1">D8+G8+J8</f>
        <v>70130285</v>
      </c>
      <c r="N8" s="16">
        <f t="shared" ref="N8:N37" si="2">E8+H8+K8</f>
        <v>70130285</v>
      </c>
      <c r="O8" s="25">
        <f t="shared" ref="O8:O38" si="3">N8/M8</f>
        <v>1</v>
      </c>
      <c r="P8" s="2"/>
      <c r="Q8" s="2"/>
      <c r="R8" s="2"/>
      <c r="S8" s="2"/>
      <c r="T8" s="2"/>
    </row>
    <row r="9" spans="1:20" ht="32.25" customHeight="1" x14ac:dyDescent="0.25">
      <c r="A9" s="12" t="s">
        <v>68</v>
      </c>
      <c r="B9" s="4" t="s">
        <v>99</v>
      </c>
      <c r="C9" s="15">
        <v>12759000</v>
      </c>
      <c r="D9" s="15">
        <v>12759000</v>
      </c>
      <c r="E9" s="15">
        <v>12759000</v>
      </c>
      <c r="F9" s="16"/>
      <c r="G9" s="16"/>
      <c r="H9" s="16"/>
      <c r="I9" s="16"/>
      <c r="J9" s="16"/>
      <c r="K9" s="16"/>
      <c r="L9" s="16">
        <f t="shared" si="0"/>
        <v>12759000</v>
      </c>
      <c r="M9" s="16">
        <f t="shared" si="1"/>
        <v>12759000</v>
      </c>
      <c r="N9" s="16">
        <f t="shared" si="2"/>
        <v>12759000</v>
      </c>
      <c r="O9" s="25">
        <f t="shared" si="3"/>
        <v>1</v>
      </c>
      <c r="P9" s="2"/>
      <c r="Q9" s="2"/>
      <c r="R9" s="2"/>
      <c r="S9" s="2"/>
      <c r="T9" s="2"/>
    </row>
    <row r="10" spans="1:20" ht="32.25" customHeight="1" x14ac:dyDescent="0.25">
      <c r="A10" s="12" t="s">
        <v>69</v>
      </c>
      <c r="B10" s="4" t="s">
        <v>100</v>
      </c>
      <c r="C10" s="15">
        <v>25056486</v>
      </c>
      <c r="D10" s="15">
        <v>19860591</v>
      </c>
      <c r="E10" s="15">
        <v>19860591</v>
      </c>
      <c r="F10" s="16"/>
      <c r="G10" s="16"/>
      <c r="H10" s="16"/>
      <c r="I10" s="16"/>
      <c r="J10" s="16"/>
      <c r="K10" s="16"/>
      <c r="L10" s="16">
        <f t="shared" si="0"/>
        <v>25056486</v>
      </c>
      <c r="M10" s="16">
        <f t="shared" si="1"/>
        <v>19860591</v>
      </c>
      <c r="N10" s="16">
        <f t="shared" si="2"/>
        <v>19860591</v>
      </c>
      <c r="O10" s="25">
        <f t="shared" si="3"/>
        <v>1</v>
      </c>
      <c r="P10" s="2"/>
      <c r="Q10" s="2"/>
      <c r="R10" s="2"/>
      <c r="S10" s="2"/>
      <c r="T10" s="2"/>
    </row>
    <row r="11" spans="1:20" ht="36" customHeight="1" x14ac:dyDescent="0.25">
      <c r="A11" s="12" t="s">
        <v>70</v>
      </c>
      <c r="B11" s="4" t="s">
        <v>44</v>
      </c>
      <c r="C11" s="15">
        <v>3436497</v>
      </c>
      <c r="D11" s="15">
        <v>4931308</v>
      </c>
      <c r="E11" s="15">
        <v>4931308</v>
      </c>
      <c r="F11" s="16"/>
      <c r="G11" s="16"/>
      <c r="H11" s="16"/>
      <c r="I11" s="16"/>
      <c r="J11" s="16"/>
      <c r="K11" s="16"/>
      <c r="L11" s="16">
        <f t="shared" si="0"/>
        <v>3436497</v>
      </c>
      <c r="M11" s="16">
        <f t="shared" si="1"/>
        <v>4931308</v>
      </c>
      <c r="N11" s="16">
        <f t="shared" si="2"/>
        <v>4931308</v>
      </c>
      <c r="O11" s="25">
        <f t="shared" si="3"/>
        <v>1</v>
      </c>
      <c r="P11" s="2"/>
      <c r="Q11" s="2"/>
      <c r="R11" s="2"/>
      <c r="S11" s="2"/>
      <c r="T11" s="2"/>
    </row>
    <row r="12" spans="1:20" ht="33.75" customHeight="1" x14ac:dyDescent="0.25">
      <c r="A12" s="12" t="s">
        <v>71</v>
      </c>
      <c r="B12" s="4" t="s">
        <v>45</v>
      </c>
      <c r="C12" s="15"/>
      <c r="D12" s="15">
        <v>1676400</v>
      </c>
      <c r="E12" s="15">
        <v>1676400</v>
      </c>
      <c r="F12" s="16"/>
      <c r="G12" s="16"/>
      <c r="H12" s="16"/>
      <c r="I12" s="16"/>
      <c r="J12" s="16"/>
      <c r="K12" s="16"/>
      <c r="L12" s="16">
        <f t="shared" si="0"/>
        <v>0</v>
      </c>
      <c r="M12" s="16">
        <f t="shared" si="1"/>
        <v>1676400</v>
      </c>
      <c r="N12" s="16">
        <f t="shared" si="2"/>
        <v>1676400</v>
      </c>
      <c r="O12" s="25"/>
      <c r="P12" s="2"/>
      <c r="Q12" s="2"/>
      <c r="R12" s="2"/>
      <c r="S12" s="2"/>
      <c r="T12" s="2"/>
    </row>
    <row r="13" spans="1:20" ht="18" customHeight="1" x14ac:dyDescent="0.25">
      <c r="A13" s="12" t="s">
        <v>72</v>
      </c>
      <c r="B13" s="5" t="s">
        <v>46</v>
      </c>
      <c r="C13" s="15"/>
      <c r="D13" s="15"/>
      <c r="E13" s="15"/>
      <c r="F13" s="16"/>
      <c r="G13" s="16"/>
      <c r="H13" s="16"/>
      <c r="I13" s="16"/>
      <c r="J13" s="16"/>
      <c r="K13" s="16"/>
      <c r="L13" s="16">
        <f t="shared" si="0"/>
        <v>0</v>
      </c>
      <c r="M13" s="16">
        <f t="shared" si="1"/>
        <v>0</v>
      </c>
      <c r="N13" s="16">
        <f t="shared" si="2"/>
        <v>0</v>
      </c>
      <c r="O13" s="25"/>
      <c r="P13" s="2"/>
      <c r="Q13" s="2"/>
      <c r="R13" s="2"/>
      <c r="S13" s="2"/>
      <c r="T13" s="2"/>
    </row>
    <row r="14" spans="1:20" ht="21.75" customHeight="1" x14ac:dyDescent="0.25">
      <c r="A14" s="12" t="s">
        <v>73</v>
      </c>
      <c r="B14" s="9" t="s">
        <v>101</v>
      </c>
      <c r="C14" s="15">
        <f>SUM(C7:C13)</f>
        <v>192808748</v>
      </c>
      <c r="D14" s="15">
        <f t="shared" ref="D14:N14" si="4">SUM(D7:D13)</f>
        <v>208005576</v>
      </c>
      <c r="E14" s="15">
        <f t="shared" si="4"/>
        <v>208005576</v>
      </c>
      <c r="F14" s="15">
        <f t="shared" si="4"/>
        <v>0</v>
      </c>
      <c r="G14" s="15">
        <f t="shared" si="4"/>
        <v>0</v>
      </c>
      <c r="H14" s="15">
        <f t="shared" si="4"/>
        <v>0</v>
      </c>
      <c r="I14" s="15">
        <f t="shared" si="4"/>
        <v>0</v>
      </c>
      <c r="J14" s="15">
        <f t="shared" si="4"/>
        <v>0</v>
      </c>
      <c r="K14" s="15">
        <f t="shared" si="4"/>
        <v>0</v>
      </c>
      <c r="L14" s="15">
        <f t="shared" si="4"/>
        <v>192808748</v>
      </c>
      <c r="M14" s="15">
        <f t="shared" si="4"/>
        <v>208005576</v>
      </c>
      <c r="N14" s="15">
        <f t="shared" si="4"/>
        <v>208005576</v>
      </c>
      <c r="O14" s="25">
        <f t="shared" si="3"/>
        <v>1</v>
      </c>
      <c r="P14" s="2"/>
      <c r="Q14" s="2"/>
      <c r="R14" s="2"/>
      <c r="S14" s="2"/>
      <c r="T14" s="2"/>
    </row>
    <row r="15" spans="1:20" ht="34.5" customHeight="1" x14ac:dyDescent="0.25">
      <c r="A15" s="12" t="s">
        <v>74</v>
      </c>
      <c r="B15" s="4" t="s">
        <v>31</v>
      </c>
      <c r="C15" s="15">
        <v>8452000</v>
      </c>
      <c r="D15" s="15">
        <v>11951755</v>
      </c>
      <c r="E15" s="15">
        <v>11951755</v>
      </c>
      <c r="F15" s="16"/>
      <c r="G15" s="16"/>
      <c r="H15" s="16"/>
      <c r="I15" s="16"/>
      <c r="J15" s="16"/>
      <c r="K15" s="16"/>
      <c r="L15" s="16">
        <f t="shared" si="0"/>
        <v>8452000</v>
      </c>
      <c r="M15" s="16">
        <f t="shared" si="1"/>
        <v>11951755</v>
      </c>
      <c r="N15" s="16">
        <f t="shared" si="2"/>
        <v>11951755</v>
      </c>
      <c r="O15" s="25">
        <f t="shared" si="3"/>
        <v>1</v>
      </c>
      <c r="P15" s="2"/>
      <c r="Q15" s="2"/>
      <c r="R15" s="2"/>
      <c r="S15" s="2"/>
      <c r="T15" s="2"/>
    </row>
    <row r="16" spans="1:20" ht="18" customHeight="1" x14ac:dyDescent="0.25">
      <c r="A16" s="12" t="s">
        <v>75</v>
      </c>
      <c r="B16" s="5" t="s">
        <v>47</v>
      </c>
      <c r="C16" s="15"/>
      <c r="D16" s="15"/>
      <c r="E16" s="15"/>
      <c r="F16" s="16"/>
      <c r="G16" s="16"/>
      <c r="H16" s="16"/>
      <c r="I16" s="16"/>
      <c r="J16" s="16"/>
      <c r="K16" s="16"/>
      <c r="L16" s="16">
        <f t="shared" si="0"/>
        <v>0</v>
      </c>
      <c r="M16" s="16">
        <f t="shared" si="1"/>
        <v>0</v>
      </c>
      <c r="N16" s="16">
        <f t="shared" si="2"/>
        <v>0</v>
      </c>
      <c r="O16" s="25"/>
      <c r="P16" s="2"/>
      <c r="Q16" s="2"/>
      <c r="R16" s="2"/>
      <c r="S16" s="2"/>
      <c r="T16" s="2"/>
    </row>
    <row r="17" spans="1:20" ht="18" customHeight="1" x14ac:dyDescent="0.25">
      <c r="A17" s="12" t="s">
        <v>76</v>
      </c>
      <c r="B17" s="5" t="s">
        <v>40</v>
      </c>
      <c r="C17" s="15"/>
      <c r="D17" s="15"/>
      <c r="E17" s="15">
        <v>1080000</v>
      </c>
      <c r="F17" s="16"/>
      <c r="G17" s="16"/>
      <c r="H17" s="16"/>
      <c r="I17" s="16"/>
      <c r="J17" s="16"/>
      <c r="K17" s="16"/>
      <c r="L17" s="16"/>
      <c r="M17" s="16"/>
      <c r="N17" s="16">
        <f t="shared" si="2"/>
        <v>1080000</v>
      </c>
      <c r="O17" s="25"/>
      <c r="P17" s="2"/>
      <c r="Q17" s="2"/>
      <c r="R17" s="2"/>
      <c r="S17" s="2"/>
      <c r="T17" s="2"/>
    </row>
    <row r="18" spans="1:20" ht="18" customHeight="1" x14ac:dyDescent="0.25">
      <c r="A18" s="12" t="s">
        <v>77</v>
      </c>
      <c r="B18" s="5" t="s">
        <v>48</v>
      </c>
      <c r="C18" s="15"/>
      <c r="D18" s="15"/>
      <c r="E18" s="15"/>
      <c r="F18" s="16"/>
      <c r="G18" s="16"/>
      <c r="H18" s="16"/>
      <c r="I18" s="16"/>
      <c r="J18" s="16"/>
      <c r="K18" s="16"/>
      <c r="L18" s="16">
        <f t="shared" si="0"/>
        <v>0</v>
      </c>
      <c r="M18" s="16">
        <f t="shared" si="1"/>
        <v>0</v>
      </c>
      <c r="N18" s="16">
        <f t="shared" si="2"/>
        <v>0</v>
      </c>
      <c r="O18" s="25"/>
      <c r="P18" s="2"/>
      <c r="Q18" s="2"/>
      <c r="R18" s="2"/>
      <c r="S18" s="2"/>
      <c r="T18" s="2"/>
    </row>
    <row r="19" spans="1:20" ht="18" customHeight="1" x14ac:dyDescent="0.25">
      <c r="A19" s="12" t="s">
        <v>78</v>
      </c>
      <c r="B19" s="5" t="s">
        <v>49</v>
      </c>
      <c r="C19" s="15"/>
      <c r="D19" s="15"/>
      <c r="E19" s="15">
        <v>7195200</v>
      </c>
      <c r="F19" s="16"/>
      <c r="G19" s="16"/>
      <c r="H19" s="16"/>
      <c r="I19" s="16"/>
      <c r="J19" s="16"/>
      <c r="K19" s="16"/>
      <c r="L19" s="16">
        <f t="shared" si="0"/>
        <v>0</v>
      </c>
      <c r="M19" s="16">
        <f t="shared" si="1"/>
        <v>0</v>
      </c>
      <c r="N19" s="16">
        <f t="shared" si="2"/>
        <v>7195200</v>
      </c>
      <c r="O19" s="25"/>
      <c r="P19" s="2"/>
      <c r="Q19" s="2"/>
      <c r="R19" s="2"/>
      <c r="S19" s="2"/>
      <c r="T19" s="2"/>
    </row>
    <row r="20" spans="1:20" ht="18" customHeight="1" x14ac:dyDescent="0.25">
      <c r="A20" s="12" t="s">
        <v>79</v>
      </c>
      <c r="B20" s="5" t="s">
        <v>50</v>
      </c>
      <c r="C20" s="15"/>
      <c r="D20" s="15"/>
      <c r="E20" s="15">
        <v>3676555</v>
      </c>
      <c r="F20" s="16"/>
      <c r="G20" s="16"/>
      <c r="H20" s="16"/>
      <c r="I20" s="16"/>
      <c r="J20" s="16"/>
      <c r="K20" s="16"/>
      <c r="L20" s="16">
        <f t="shared" si="0"/>
        <v>0</v>
      </c>
      <c r="M20" s="16">
        <f t="shared" si="1"/>
        <v>0</v>
      </c>
      <c r="N20" s="16">
        <f t="shared" si="2"/>
        <v>3676555</v>
      </c>
      <c r="O20" s="25"/>
      <c r="P20" s="2"/>
      <c r="Q20" s="2"/>
      <c r="R20" s="2"/>
      <c r="S20" s="2"/>
      <c r="T20" s="2"/>
    </row>
    <row r="21" spans="1:20" ht="32.25" customHeight="1" x14ac:dyDescent="0.25">
      <c r="A21" s="12" t="s">
        <v>80</v>
      </c>
      <c r="B21" s="4" t="s">
        <v>102</v>
      </c>
      <c r="C21" s="15">
        <f>C14+C15</f>
        <v>201260748</v>
      </c>
      <c r="D21" s="15">
        <f t="shared" ref="D21:N21" si="5">D14+D15</f>
        <v>219957331</v>
      </c>
      <c r="E21" s="15">
        <f t="shared" si="5"/>
        <v>219957331</v>
      </c>
      <c r="F21" s="15">
        <f t="shared" si="5"/>
        <v>0</v>
      </c>
      <c r="G21" s="15">
        <f t="shared" si="5"/>
        <v>0</v>
      </c>
      <c r="H21" s="15">
        <f t="shared" si="5"/>
        <v>0</v>
      </c>
      <c r="I21" s="15">
        <f t="shared" si="5"/>
        <v>0</v>
      </c>
      <c r="J21" s="15">
        <f t="shared" si="5"/>
        <v>0</v>
      </c>
      <c r="K21" s="15">
        <f t="shared" si="5"/>
        <v>0</v>
      </c>
      <c r="L21" s="15">
        <f t="shared" si="5"/>
        <v>201260748</v>
      </c>
      <c r="M21" s="15">
        <f t="shared" si="5"/>
        <v>219957331</v>
      </c>
      <c r="N21" s="15">
        <f t="shared" si="5"/>
        <v>219957331</v>
      </c>
      <c r="O21" s="25">
        <f t="shared" si="3"/>
        <v>1</v>
      </c>
      <c r="P21" s="2"/>
      <c r="Q21" s="2"/>
      <c r="R21" s="2"/>
      <c r="S21" s="2"/>
      <c r="T21" s="2"/>
    </row>
    <row r="22" spans="1:20" ht="22.5" customHeight="1" x14ac:dyDescent="0.25">
      <c r="A22" s="12" t="s">
        <v>81</v>
      </c>
      <c r="B22" s="5" t="s">
        <v>51</v>
      </c>
      <c r="C22" s="15"/>
      <c r="D22" s="15">
        <v>17261544</v>
      </c>
      <c r="E22" s="15">
        <v>17261544</v>
      </c>
      <c r="F22" s="16"/>
      <c r="G22" s="16"/>
      <c r="H22" s="16"/>
      <c r="I22" s="16"/>
      <c r="J22" s="16"/>
      <c r="K22" s="16"/>
      <c r="L22" s="16">
        <f t="shared" si="0"/>
        <v>0</v>
      </c>
      <c r="M22" s="16">
        <f t="shared" si="1"/>
        <v>17261544</v>
      </c>
      <c r="N22" s="16">
        <f t="shared" si="2"/>
        <v>17261544</v>
      </c>
      <c r="O22" s="25">
        <f t="shared" si="3"/>
        <v>1</v>
      </c>
      <c r="P22" s="2"/>
      <c r="Q22" s="2"/>
      <c r="R22" s="2"/>
      <c r="S22" s="2"/>
      <c r="T22" s="2"/>
    </row>
    <row r="23" spans="1:20" ht="30" customHeight="1" x14ac:dyDescent="0.25">
      <c r="A23" s="12" t="s">
        <v>82</v>
      </c>
      <c r="B23" s="4" t="s">
        <v>22</v>
      </c>
      <c r="C23" s="15">
        <v>40667568</v>
      </c>
      <c r="D23" s="15">
        <v>41394626</v>
      </c>
      <c r="E23" s="15">
        <v>41394626</v>
      </c>
      <c r="F23" s="16"/>
      <c r="G23" s="16"/>
      <c r="H23" s="16"/>
      <c r="I23" s="16"/>
      <c r="J23" s="16"/>
      <c r="K23" s="16"/>
      <c r="L23" s="16">
        <f t="shared" si="0"/>
        <v>40667568</v>
      </c>
      <c r="M23" s="16">
        <f t="shared" si="1"/>
        <v>41394626</v>
      </c>
      <c r="N23" s="16">
        <f t="shared" si="2"/>
        <v>41394626</v>
      </c>
      <c r="O23" s="25">
        <f t="shared" si="3"/>
        <v>1</v>
      </c>
      <c r="P23" s="2"/>
      <c r="Q23" s="2"/>
      <c r="R23" s="2"/>
      <c r="S23" s="2"/>
      <c r="T23" s="2"/>
    </row>
    <row r="24" spans="1:20" ht="23.25" customHeight="1" x14ac:dyDescent="0.25">
      <c r="A24" s="12" t="s">
        <v>83</v>
      </c>
      <c r="B24" s="4" t="s">
        <v>113</v>
      </c>
      <c r="C24" s="15"/>
      <c r="D24" s="15"/>
      <c r="E24" s="15">
        <v>28400000</v>
      </c>
      <c r="F24" s="16"/>
      <c r="G24" s="16"/>
      <c r="H24" s="16"/>
      <c r="I24" s="16"/>
      <c r="J24" s="16"/>
      <c r="K24" s="16"/>
      <c r="L24" s="16"/>
      <c r="M24" s="16"/>
      <c r="N24" s="16">
        <f t="shared" si="2"/>
        <v>28400000</v>
      </c>
      <c r="O24" s="25"/>
      <c r="P24" s="2"/>
      <c r="Q24" s="2"/>
      <c r="R24" s="2"/>
      <c r="S24" s="2"/>
      <c r="T24" s="2"/>
    </row>
    <row r="25" spans="1:20" ht="24" customHeight="1" x14ac:dyDescent="0.25">
      <c r="A25" s="12" t="s">
        <v>84</v>
      </c>
      <c r="B25" s="4" t="s">
        <v>114</v>
      </c>
      <c r="C25" s="15"/>
      <c r="D25" s="15"/>
      <c r="E25" s="15">
        <v>12994626</v>
      </c>
      <c r="F25" s="16"/>
      <c r="G25" s="16"/>
      <c r="H25" s="16"/>
      <c r="I25" s="16"/>
      <c r="J25" s="16"/>
      <c r="K25" s="16"/>
      <c r="L25" s="16"/>
      <c r="M25" s="16"/>
      <c r="N25" s="16">
        <f t="shared" si="2"/>
        <v>12994626</v>
      </c>
      <c r="O25" s="25"/>
      <c r="P25" s="2"/>
      <c r="Q25" s="2"/>
      <c r="R25" s="2"/>
      <c r="S25" s="2"/>
      <c r="T25" s="2"/>
    </row>
    <row r="26" spans="1:20" ht="31.5" customHeight="1" x14ac:dyDescent="0.25">
      <c r="A26" s="12" t="s">
        <v>85</v>
      </c>
      <c r="B26" s="4" t="s">
        <v>103</v>
      </c>
      <c r="C26" s="15">
        <f t="shared" ref="C26:N26" si="6">C22+C23</f>
        <v>40667568</v>
      </c>
      <c r="D26" s="15">
        <f t="shared" si="6"/>
        <v>58656170</v>
      </c>
      <c r="E26" s="15">
        <f t="shared" si="6"/>
        <v>58656170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40667568</v>
      </c>
      <c r="M26" s="15">
        <f t="shared" si="6"/>
        <v>58656170</v>
      </c>
      <c r="N26" s="15">
        <f t="shared" si="6"/>
        <v>58656170</v>
      </c>
      <c r="O26" s="25">
        <f t="shared" si="3"/>
        <v>1</v>
      </c>
      <c r="P26" s="2"/>
      <c r="Q26" s="2"/>
      <c r="R26" s="2"/>
      <c r="S26" s="2"/>
      <c r="T26" s="2"/>
    </row>
    <row r="27" spans="1:20" ht="19.5" customHeight="1" x14ac:dyDescent="0.25">
      <c r="A27" s="12" t="s">
        <v>86</v>
      </c>
      <c r="B27" s="4" t="s">
        <v>64</v>
      </c>
      <c r="C27" s="15"/>
      <c r="D27" s="15"/>
      <c r="E27" s="15"/>
      <c r="F27" s="15"/>
      <c r="G27" s="15"/>
      <c r="H27" s="15"/>
      <c r="I27" s="15"/>
      <c r="J27" s="15"/>
      <c r="K27" s="15"/>
      <c r="L27" s="15">
        <f t="shared" ref="L27:N28" si="7">C27+F27+I27</f>
        <v>0</v>
      </c>
      <c r="M27" s="15">
        <f t="shared" si="7"/>
        <v>0</v>
      </c>
      <c r="N27" s="15">
        <f t="shared" si="7"/>
        <v>0</v>
      </c>
      <c r="O27" s="25"/>
      <c r="P27" s="2"/>
      <c r="Q27" s="2"/>
      <c r="R27" s="2"/>
      <c r="S27" s="2"/>
      <c r="T27" s="2"/>
    </row>
    <row r="28" spans="1:20" ht="19.5" customHeight="1" x14ac:dyDescent="0.25">
      <c r="A28" s="12" t="s">
        <v>87</v>
      </c>
      <c r="B28" s="4" t="s">
        <v>65</v>
      </c>
      <c r="C28" s="15"/>
      <c r="D28" s="15"/>
      <c r="E28" s="15"/>
      <c r="F28" s="15"/>
      <c r="G28" s="15"/>
      <c r="H28" s="15"/>
      <c r="I28" s="15"/>
      <c r="J28" s="15"/>
      <c r="K28" s="15"/>
      <c r="L28" s="15">
        <f t="shared" si="7"/>
        <v>0</v>
      </c>
      <c r="M28" s="15">
        <f t="shared" si="7"/>
        <v>0</v>
      </c>
      <c r="N28" s="15">
        <f t="shared" si="7"/>
        <v>0</v>
      </c>
      <c r="O28" s="25"/>
      <c r="P28" s="2"/>
      <c r="Q28" s="2"/>
      <c r="R28" s="2"/>
      <c r="S28" s="2"/>
      <c r="T28" s="2"/>
    </row>
    <row r="29" spans="1:20" ht="18" customHeight="1" x14ac:dyDescent="0.25">
      <c r="A29" s="12" t="s">
        <v>88</v>
      </c>
      <c r="B29" s="5" t="s">
        <v>23</v>
      </c>
      <c r="C29" s="15">
        <v>15580000</v>
      </c>
      <c r="D29" s="15">
        <v>14582257</v>
      </c>
      <c r="E29" s="15">
        <v>14582257</v>
      </c>
      <c r="F29" s="16"/>
      <c r="G29" s="16"/>
      <c r="H29" s="16"/>
      <c r="I29" s="16"/>
      <c r="J29" s="16"/>
      <c r="K29" s="16"/>
      <c r="L29" s="16">
        <f t="shared" si="0"/>
        <v>15580000</v>
      </c>
      <c r="M29" s="16">
        <f t="shared" si="1"/>
        <v>14582257</v>
      </c>
      <c r="N29" s="16">
        <f t="shared" si="2"/>
        <v>14582257</v>
      </c>
      <c r="O29" s="25">
        <f t="shared" si="3"/>
        <v>1</v>
      </c>
      <c r="P29" s="2"/>
      <c r="Q29" s="2"/>
      <c r="R29" s="2"/>
      <c r="S29" s="2"/>
      <c r="T29" s="2"/>
    </row>
    <row r="30" spans="1:20" ht="18" customHeight="1" x14ac:dyDescent="0.25">
      <c r="A30" s="12" t="s">
        <v>89</v>
      </c>
      <c r="B30" s="5" t="s">
        <v>52</v>
      </c>
      <c r="C30" s="15"/>
      <c r="D30" s="15"/>
      <c r="E30" s="15">
        <v>13192743</v>
      </c>
      <c r="F30" s="16"/>
      <c r="G30" s="16"/>
      <c r="H30" s="16"/>
      <c r="I30" s="16"/>
      <c r="J30" s="16"/>
      <c r="K30" s="16"/>
      <c r="L30" s="16">
        <f t="shared" si="0"/>
        <v>0</v>
      </c>
      <c r="M30" s="16">
        <f t="shared" si="1"/>
        <v>0</v>
      </c>
      <c r="N30" s="16">
        <f t="shared" si="2"/>
        <v>13192743</v>
      </c>
      <c r="O30" s="25"/>
      <c r="P30" s="2"/>
      <c r="Q30" s="2"/>
      <c r="R30" s="2"/>
      <c r="S30" s="2"/>
      <c r="T30" s="2"/>
    </row>
    <row r="31" spans="1:20" ht="18" customHeight="1" x14ac:dyDescent="0.25">
      <c r="A31" s="12" t="s">
        <v>90</v>
      </c>
      <c r="B31" s="5" t="s">
        <v>53</v>
      </c>
      <c r="C31" s="15"/>
      <c r="D31" s="15"/>
      <c r="E31" s="15">
        <v>57250</v>
      </c>
      <c r="F31" s="16"/>
      <c r="G31" s="16"/>
      <c r="H31" s="16"/>
      <c r="I31" s="16"/>
      <c r="J31" s="16"/>
      <c r="K31" s="16"/>
      <c r="L31" s="16">
        <f t="shared" si="0"/>
        <v>0</v>
      </c>
      <c r="M31" s="16">
        <f t="shared" si="1"/>
        <v>0</v>
      </c>
      <c r="N31" s="16">
        <f t="shared" si="2"/>
        <v>57250</v>
      </c>
      <c r="O31" s="25"/>
      <c r="P31" s="2"/>
      <c r="Q31" s="2"/>
      <c r="R31" s="2"/>
      <c r="S31" s="2"/>
      <c r="T31" s="2"/>
    </row>
    <row r="32" spans="1:20" ht="18" customHeight="1" x14ac:dyDescent="0.25">
      <c r="A32" s="12" t="s">
        <v>91</v>
      </c>
      <c r="B32" s="5" t="s">
        <v>54</v>
      </c>
      <c r="C32" s="15"/>
      <c r="D32" s="15"/>
      <c r="E32" s="15">
        <v>1332264</v>
      </c>
      <c r="F32" s="16"/>
      <c r="G32" s="16"/>
      <c r="H32" s="16"/>
      <c r="I32" s="16"/>
      <c r="J32" s="16"/>
      <c r="K32" s="16"/>
      <c r="L32" s="16">
        <f t="shared" si="0"/>
        <v>0</v>
      </c>
      <c r="M32" s="16">
        <f t="shared" si="1"/>
        <v>0</v>
      </c>
      <c r="N32" s="16">
        <f t="shared" si="2"/>
        <v>1332264</v>
      </c>
      <c r="O32" s="25"/>
      <c r="P32" s="2"/>
      <c r="Q32" s="2"/>
      <c r="R32" s="2"/>
      <c r="S32" s="2"/>
      <c r="T32" s="2"/>
    </row>
    <row r="33" spans="1:20" ht="18" customHeight="1" x14ac:dyDescent="0.25">
      <c r="A33" s="12" t="s">
        <v>92</v>
      </c>
      <c r="B33" s="5" t="s">
        <v>24</v>
      </c>
      <c r="C33" s="15">
        <v>25000000</v>
      </c>
      <c r="D33" s="15">
        <v>30465883</v>
      </c>
      <c r="E33" s="15">
        <v>30465883</v>
      </c>
      <c r="F33" s="16"/>
      <c r="G33" s="16"/>
      <c r="H33" s="16"/>
      <c r="I33" s="16"/>
      <c r="J33" s="16"/>
      <c r="K33" s="16"/>
      <c r="L33" s="16">
        <f t="shared" si="0"/>
        <v>25000000</v>
      </c>
      <c r="M33" s="16">
        <f t="shared" si="1"/>
        <v>30465883</v>
      </c>
      <c r="N33" s="16">
        <f t="shared" si="2"/>
        <v>30465883</v>
      </c>
      <c r="O33" s="25">
        <f t="shared" si="3"/>
        <v>1</v>
      </c>
      <c r="P33" s="2"/>
      <c r="Q33" s="2"/>
      <c r="R33" s="2"/>
      <c r="S33" s="2"/>
      <c r="T33" s="2"/>
    </row>
    <row r="34" spans="1:20" ht="36" customHeight="1" x14ac:dyDescent="0.25">
      <c r="A34" s="12" t="s">
        <v>93</v>
      </c>
      <c r="B34" s="4" t="s">
        <v>55</v>
      </c>
      <c r="C34" s="15"/>
      <c r="D34" s="15"/>
      <c r="E34" s="15">
        <v>30465883</v>
      </c>
      <c r="F34" s="16"/>
      <c r="G34" s="16"/>
      <c r="H34" s="16"/>
      <c r="I34" s="16"/>
      <c r="J34" s="16"/>
      <c r="K34" s="16"/>
      <c r="L34" s="16">
        <f t="shared" si="0"/>
        <v>0</v>
      </c>
      <c r="M34" s="16">
        <f t="shared" si="1"/>
        <v>0</v>
      </c>
      <c r="N34" s="16">
        <f t="shared" si="2"/>
        <v>30465883</v>
      </c>
      <c r="O34" s="25"/>
      <c r="P34" s="2"/>
      <c r="Q34" s="2"/>
      <c r="R34" s="2"/>
      <c r="S34" s="2"/>
      <c r="T34" s="2"/>
    </row>
    <row r="35" spans="1:20" ht="18" customHeight="1" x14ac:dyDescent="0.25">
      <c r="A35" s="12" t="s">
        <v>94</v>
      </c>
      <c r="B35" s="5" t="s">
        <v>25</v>
      </c>
      <c r="C35" s="15">
        <v>7400000</v>
      </c>
      <c r="D35" s="15">
        <v>828</v>
      </c>
      <c r="E35" s="15">
        <v>828</v>
      </c>
      <c r="F35" s="16"/>
      <c r="G35" s="16"/>
      <c r="H35" s="16"/>
      <c r="I35" s="16"/>
      <c r="J35" s="16"/>
      <c r="K35" s="16"/>
      <c r="L35" s="16">
        <f t="shared" si="0"/>
        <v>7400000</v>
      </c>
      <c r="M35" s="16">
        <f t="shared" si="1"/>
        <v>828</v>
      </c>
      <c r="N35" s="16">
        <f t="shared" si="2"/>
        <v>828</v>
      </c>
      <c r="O35" s="25">
        <f t="shared" si="3"/>
        <v>1</v>
      </c>
      <c r="P35" s="2"/>
      <c r="Q35" s="2"/>
      <c r="R35" s="2"/>
      <c r="S35" s="2"/>
      <c r="T35" s="2"/>
    </row>
    <row r="36" spans="1:20" ht="33.75" customHeight="1" x14ac:dyDescent="0.25">
      <c r="A36" s="12" t="s">
        <v>95</v>
      </c>
      <c r="B36" s="4" t="s">
        <v>56</v>
      </c>
      <c r="C36" s="15"/>
      <c r="D36" s="15"/>
      <c r="E36" s="15">
        <v>828</v>
      </c>
      <c r="F36" s="16"/>
      <c r="G36" s="16"/>
      <c r="H36" s="16"/>
      <c r="I36" s="16"/>
      <c r="J36" s="16"/>
      <c r="K36" s="16"/>
      <c r="L36" s="16">
        <f t="shared" si="0"/>
        <v>0</v>
      </c>
      <c r="M36" s="16">
        <f t="shared" si="1"/>
        <v>0</v>
      </c>
      <c r="N36" s="16">
        <f t="shared" si="2"/>
        <v>828</v>
      </c>
      <c r="O36" s="25"/>
      <c r="P36" s="2"/>
      <c r="Q36" s="2"/>
      <c r="R36" s="2"/>
      <c r="S36" s="2"/>
      <c r="T36" s="2"/>
    </row>
    <row r="37" spans="1:20" ht="24.75" customHeight="1" x14ac:dyDescent="0.25">
      <c r="A37" s="12" t="s">
        <v>96</v>
      </c>
      <c r="B37" s="4" t="s">
        <v>26</v>
      </c>
      <c r="C37" s="15">
        <v>700000</v>
      </c>
      <c r="D37" s="15">
        <v>36000</v>
      </c>
      <c r="E37" s="15">
        <v>36000</v>
      </c>
      <c r="F37" s="16"/>
      <c r="G37" s="16"/>
      <c r="H37" s="16"/>
      <c r="I37" s="16"/>
      <c r="J37" s="16"/>
      <c r="K37" s="16"/>
      <c r="L37" s="16">
        <f t="shared" si="0"/>
        <v>700000</v>
      </c>
      <c r="M37" s="16">
        <f t="shared" si="1"/>
        <v>36000</v>
      </c>
      <c r="N37" s="16">
        <f t="shared" si="2"/>
        <v>36000</v>
      </c>
      <c r="O37" s="25">
        <f t="shared" si="3"/>
        <v>1</v>
      </c>
      <c r="P37" s="2"/>
      <c r="Q37" s="2"/>
      <c r="R37" s="2"/>
      <c r="S37" s="2"/>
      <c r="T37" s="2"/>
    </row>
    <row r="38" spans="1:20" ht="33" customHeight="1" thickBot="1" x14ac:dyDescent="0.3">
      <c r="A38" s="12" t="s">
        <v>97</v>
      </c>
      <c r="B38" s="17" t="s">
        <v>115</v>
      </c>
      <c r="C38" s="26">
        <f>C33+C35+C37</f>
        <v>33100000</v>
      </c>
      <c r="D38" s="26">
        <f t="shared" ref="D38:K38" si="8">D33+D35+D37</f>
        <v>30502711</v>
      </c>
      <c r="E38" s="26">
        <f t="shared" si="8"/>
        <v>30502711</v>
      </c>
      <c r="F38" s="26">
        <f t="shared" si="8"/>
        <v>0</v>
      </c>
      <c r="G38" s="26">
        <f t="shared" si="8"/>
        <v>0</v>
      </c>
      <c r="H38" s="26">
        <f t="shared" si="8"/>
        <v>0</v>
      </c>
      <c r="I38" s="26">
        <f t="shared" si="8"/>
        <v>0</v>
      </c>
      <c r="J38" s="26">
        <f t="shared" si="8"/>
        <v>0</v>
      </c>
      <c r="K38" s="26">
        <f t="shared" si="8"/>
        <v>0</v>
      </c>
      <c r="L38" s="26">
        <f>L33+L35+L37+L27</f>
        <v>33100000</v>
      </c>
      <c r="M38" s="26">
        <f>M33+M35+M37+M27</f>
        <v>30502711</v>
      </c>
      <c r="N38" s="26">
        <f>N33+N35+N37+N27</f>
        <v>30502711</v>
      </c>
      <c r="O38" s="27">
        <f t="shared" si="3"/>
        <v>1</v>
      </c>
      <c r="P38" s="2"/>
      <c r="Q38" s="2"/>
      <c r="R38" s="2"/>
      <c r="S38" s="2"/>
      <c r="T38" s="2"/>
    </row>
    <row r="39" spans="1:20" ht="33" customHeight="1" x14ac:dyDescent="0.25">
      <c r="A39" s="1"/>
      <c r="B39" s="18"/>
      <c r="C39" s="19"/>
      <c r="D39" s="19"/>
      <c r="E39" s="19"/>
      <c r="F39" s="20"/>
      <c r="G39" s="20"/>
      <c r="H39" s="20"/>
      <c r="I39" s="20"/>
      <c r="J39" s="20"/>
      <c r="K39" s="20"/>
      <c r="L39" s="20"/>
      <c r="M39" s="20"/>
      <c r="N39" s="20"/>
      <c r="O39" s="21"/>
      <c r="P39" s="2"/>
      <c r="Q39" s="2"/>
      <c r="R39" s="2"/>
      <c r="S39" s="2"/>
      <c r="T39" s="2"/>
    </row>
    <row r="40" spans="1:20" ht="33" customHeight="1" thickBot="1" x14ac:dyDescent="0.35">
      <c r="A40" s="37" t="s">
        <v>112</v>
      </c>
      <c r="B40" s="38"/>
      <c r="C40" s="38"/>
      <c r="D40" s="38"/>
      <c r="E40" s="38"/>
      <c r="F40" s="38"/>
      <c r="G40" s="38"/>
      <c r="H40" s="39"/>
      <c r="I40" s="39"/>
      <c r="J40" s="39"/>
      <c r="K40" s="39"/>
      <c r="L40" s="39"/>
      <c r="M40" s="39"/>
      <c r="N40" s="39"/>
      <c r="O40" s="22"/>
      <c r="P40" s="2"/>
      <c r="Q40" s="2"/>
      <c r="R40" s="2"/>
      <c r="S40" s="2"/>
      <c r="T40" s="2"/>
    </row>
    <row r="41" spans="1:20" ht="33" customHeight="1" x14ac:dyDescent="0.3">
      <c r="A41" s="44" t="s">
        <v>4</v>
      </c>
      <c r="B41" s="42" t="s">
        <v>20</v>
      </c>
      <c r="C41" s="35" t="s">
        <v>98</v>
      </c>
      <c r="D41" s="36"/>
      <c r="E41" s="36"/>
      <c r="F41" s="35" t="s">
        <v>63</v>
      </c>
      <c r="G41" s="36"/>
      <c r="H41" s="36"/>
      <c r="I41" s="35" t="s">
        <v>62</v>
      </c>
      <c r="J41" s="36"/>
      <c r="K41" s="36"/>
      <c r="L41" s="35" t="s">
        <v>5</v>
      </c>
      <c r="M41" s="36"/>
      <c r="N41" s="36"/>
      <c r="O41" s="32" t="s">
        <v>37</v>
      </c>
      <c r="P41" s="2"/>
      <c r="Q41" s="2"/>
      <c r="R41" s="2"/>
      <c r="S41" s="2"/>
      <c r="T41" s="2"/>
    </row>
    <row r="42" spans="1:20" ht="33" customHeight="1" x14ac:dyDescent="0.25">
      <c r="A42" s="45"/>
      <c r="B42" s="46"/>
      <c r="C42" s="3" t="s">
        <v>39</v>
      </c>
      <c r="D42" s="3" t="s">
        <v>57</v>
      </c>
      <c r="E42" s="3" t="s">
        <v>21</v>
      </c>
      <c r="F42" s="3" t="s">
        <v>39</v>
      </c>
      <c r="G42" s="3" t="s">
        <v>57</v>
      </c>
      <c r="H42" s="3" t="s">
        <v>21</v>
      </c>
      <c r="I42" s="3" t="s">
        <v>39</v>
      </c>
      <c r="J42" s="3" t="s">
        <v>57</v>
      </c>
      <c r="K42" s="3" t="s">
        <v>21</v>
      </c>
      <c r="L42" s="3" t="s">
        <v>39</v>
      </c>
      <c r="M42" s="3" t="s">
        <v>57</v>
      </c>
      <c r="N42" s="3" t="s">
        <v>21</v>
      </c>
      <c r="O42" s="33"/>
      <c r="P42" s="2"/>
      <c r="Q42" s="2"/>
      <c r="R42" s="2"/>
      <c r="S42" s="2"/>
      <c r="T42" s="2"/>
    </row>
    <row r="43" spans="1:20" ht="33" customHeight="1" x14ac:dyDescent="0.25">
      <c r="A43" s="12" t="s">
        <v>6</v>
      </c>
      <c r="B43" s="14" t="s">
        <v>7</v>
      </c>
      <c r="C43" s="14" t="s">
        <v>8</v>
      </c>
      <c r="D43" s="14" t="s">
        <v>9</v>
      </c>
      <c r="E43" s="14" t="s">
        <v>10</v>
      </c>
      <c r="F43" s="14" t="s">
        <v>11</v>
      </c>
      <c r="G43" s="14" t="s">
        <v>12</v>
      </c>
      <c r="H43" s="14" t="s">
        <v>13</v>
      </c>
      <c r="I43" s="14" t="s">
        <v>14</v>
      </c>
      <c r="J43" s="14" t="s">
        <v>15</v>
      </c>
      <c r="K43" s="14" t="s">
        <v>16</v>
      </c>
      <c r="L43" s="14" t="s">
        <v>17</v>
      </c>
      <c r="M43" s="14" t="s">
        <v>19</v>
      </c>
      <c r="N43" s="14" t="s">
        <v>18</v>
      </c>
      <c r="O43" s="34"/>
      <c r="P43" s="2"/>
      <c r="Q43" s="2"/>
      <c r="R43" s="2"/>
      <c r="S43" s="2"/>
      <c r="T43" s="2"/>
    </row>
    <row r="44" spans="1:20" ht="18" customHeight="1" x14ac:dyDescent="0.25">
      <c r="A44" s="13">
        <v>33</v>
      </c>
      <c r="B44" s="5" t="s">
        <v>27</v>
      </c>
      <c r="C44" s="15">
        <v>1300000</v>
      </c>
      <c r="D44" s="15">
        <v>1153862</v>
      </c>
      <c r="E44" s="15">
        <v>1153862</v>
      </c>
      <c r="F44" s="16">
        <v>220000</v>
      </c>
      <c r="G44" s="16">
        <v>200000</v>
      </c>
      <c r="H44" s="16">
        <v>172800</v>
      </c>
      <c r="I44" s="16"/>
      <c r="J44" s="16"/>
      <c r="K44" s="16"/>
      <c r="L44" s="16">
        <f>C44+F44+I44</f>
        <v>1520000</v>
      </c>
      <c r="M44" s="16">
        <f>D44+G44+J44</f>
        <v>1353862</v>
      </c>
      <c r="N44" s="16">
        <f>E44+H44+K44</f>
        <v>1326662</v>
      </c>
      <c r="O44" s="23">
        <f>N44/M44</f>
        <v>0.97990932606129721</v>
      </c>
      <c r="P44" s="2"/>
      <c r="Q44" s="2"/>
      <c r="R44" s="2"/>
      <c r="S44" s="2"/>
      <c r="T44" s="2"/>
    </row>
    <row r="45" spans="1:20" ht="18" customHeight="1" x14ac:dyDescent="0.25">
      <c r="A45" s="13">
        <v>34</v>
      </c>
      <c r="B45" s="5" t="s">
        <v>104</v>
      </c>
      <c r="C45" s="15"/>
      <c r="D45" s="15"/>
      <c r="E45" s="15"/>
      <c r="F45" s="16"/>
      <c r="G45" s="16"/>
      <c r="H45" s="16"/>
      <c r="I45" s="16"/>
      <c r="J45" s="16"/>
      <c r="K45" s="16"/>
      <c r="L45" s="16"/>
      <c r="M45" s="16"/>
      <c r="N45" s="16"/>
      <c r="O45" s="23"/>
      <c r="P45" s="2"/>
      <c r="Q45" s="2"/>
      <c r="R45" s="2"/>
      <c r="S45" s="2"/>
      <c r="T45" s="2"/>
    </row>
    <row r="46" spans="1:20" ht="18" customHeight="1" x14ac:dyDescent="0.25">
      <c r="A46" s="13">
        <v>35</v>
      </c>
      <c r="B46" s="5" t="s">
        <v>58</v>
      </c>
      <c r="C46" s="15"/>
      <c r="D46" s="15"/>
      <c r="E46" s="15">
        <v>35000</v>
      </c>
      <c r="F46" s="16"/>
      <c r="G46" s="16"/>
      <c r="H46" s="16"/>
      <c r="I46" s="16"/>
      <c r="J46" s="16"/>
      <c r="K46" s="16"/>
      <c r="L46" s="16">
        <f t="shared" ref="L46:L74" si="9">C46+F46+I46</f>
        <v>0</v>
      </c>
      <c r="M46" s="16">
        <f t="shared" ref="M46:M74" si="10">D46+G46+J46</f>
        <v>0</v>
      </c>
      <c r="N46" s="16">
        <f t="shared" ref="N46:N74" si="11">E46+H46+K46</f>
        <v>35000</v>
      </c>
      <c r="O46" s="23"/>
      <c r="P46" s="2"/>
      <c r="Q46" s="2"/>
      <c r="R46" s="2"/>
      <c r="S46" s="2"/>
      <c r="T46" s="2"/>
    </row>
    <row r="47" spans="1:20" ht="18" customHeight="1" x14ac:dyDescent="0.25">
      <c r="A47" s="13">
        <v>36</v>
      </c>
      <c r="B47" s="5" t="s">
        <v>66</v>
      </c>
      <c r="C47" s="15"/>
      <c r="D47" s="15"/>
      <c r="E47" s="15">
        <v>754569</v>
      </c>
      <c r="F47" s="16"/>
      <c r="G47" s="16"/>
      <c r="H47" s="16"/>
      <c r="I47" s="16"/>
      <c r="J47" s="16"/>
      <c r="K47" s="16"/>
      <c r="L47" s="16">
        <f t="shared" si="9"/>
        <v>0</v>
      </c>
      <c r="M47" s="16">
        <f t="shared" si="10"/>
        <v>0</v>
      </c>
      <c r="N47" s="16">
        <f t="shared" si="11"/>
        <v>754569</v>
      </c>
      <c r="O47" s="23"/>
      <c r="P47" s="2"/>
      <c r="Q47" s="2"/>
      <c r="R47" s="2"/>
      <c r="S47" s="2"/>
      <c r="T47" s="2"/>
    </row>
    <row r="48" spans="1:20" ht="18" customHeight="1" x14ac:dyDescent="0.25">
      <c r="A48" s="13">
        <v>37</v>
      </c>
      <c r="B48" s="5" t="s">
        <v>38</v>
      </c>
      <c r="C48" s="15"/>
      <c r="D48" s="15"/>
      <c r="E48" s="15">
        <v>61560</v>
      </c>
      <c r="F48" s="16"/>
      <c r="G48" s="16"/>
      <c r="H48" s="16"/>
      <c r="I48" s="16"/>
      <c r="J48" s="16"/>
      <c r="K48" s="16"/>
      <c r="L48" s="16">
        <f t="shared" si="9"/>
        <v>0</v>
      </c>
      <c r="M48" s="16">
        <f t="shared" si="10"/>
        <v>0</v>
      </c>
      <c r="N48" s="16">
        <f t="shared" si="11"/>
        <v>61560</v>
      </c>
      <c r="O48" s="23"/>
      <c r="P48" s="2"/>
      <c r="Q48" s="2"/>
      <c r="R48" s="2"/>
      <c r="S48" s="2"/>
      <c r="T48" s="2"/>
    </row>
    <row r="49" spans="1:20" ht="18" customHeight="1" x14ac:dyDescent="0.25">
      <c r="A49" s="13">
        <v>38</v>
      </c>
      <c r="B49" s="5" t="s">
        <v>105</v>
      </c>
      <c r="C49" s="15"/>
      <c r="D49" s="15"/>
      <c r="E49" s="15">
        <v>58000</v>
      </c>
      <c r="F49" s="16"/>
      <c r="G49" s="16"/>
      <c r="H49" s="16"/>
      <c r="I49" s="16"/>
      <c r="J49" s="16"/>
      <c r="K49" s="16"/>
      <c r="L49" s="16"/>
      <c r="M49" s="16"/>
      <c r="N49" s="16"/>
      <c r="O49" s="23"/>
      <c r="P49" s="2"/>
      <c r="Q49" s="2"/>
      <c r="R49" s="2"/>
      <c r="S49" s="2"/>
      <c r="T49" s="2"/>
    </row>
    <row r="50" spans="1:20" ht="18" customHeight="1" x14ac:dyDescent="0.25">
      <c r="A50" s="13">
        <v>39</v>
      </c>
      <c r="B50" s="4" t="s">
        <v>116</v>
      </c>
      <c r="C50" s="15">
        <f>C27+C29+C38+C44</f>
        <v>49980000</v>
      </c>
      <c r="D50" s="15">
        <f t="shared" ref="D50:N50" si="12">D27+D29+D38+D44</f>
        <v>46238830</v>
      </c>
      <c r="E50" s="15">
        <f t="shared" si="12"/>
        <v>46238830</v>
      </c>
      <c r="F50" s="15">
        <f t="shared" si="12"/>
        <v>220000</v>
      </c>
      <c r="G50" s="15">
        <f t="shared" si="12"/>
        <v>200000</v>
      </c>
      <c r="H50" s="15">
        <f t="shared" si="12"/>
        <v>172800</v>
      </c>
      <c r="I50" s="15">
        <f t="shared" si="12"/>
        <v>0</v>
      </c>
      <c r="J50" s="15">
        <f t="shared" si="12"/>
        <v>0</v>
      </c>
      <c r="K50" s="15">
        <f t="shared" si="12"/>
        <v>0</v>
      </c>
      <c r="L50" s="15">
        <f t="shared" si="12"/>
        <v>50200000</v>
      </c>
      <c r="M50" s="15">
        <f t="shared" si="12"/>
        <v>46438830</v>
      </c>
      <c r="N50" s="15">
        <f t="shared" si="12"/>
        <v>46411630</v>
      </c>
      <c r="O50" s="23">
        <f t="shared" ref="O50:O74" si="13">N50/M50</f>
        <v>0.9994142832625198</v>
      </c>
      <c r="P50" s="2"/>
      <c r="Q50" s="2"/>
      <c r="R50" s="2"/>
      <c r="S50" s="2"/>
      <c r="T50" s="2"/>
    </row>
    <row r="51" spans="1:20" ht="18" customHeight="1" x14ac:dyDescent="0.25">
      <c r="A51" s="13">
        <v>40</v>
      </c>
      <c r="B51" s="4" t="s">
        <v>32</v>
      </c>
      <c r="C51" s="15"/>
      <c r="D51" s="15"/>
      <c r="E51" s="15"/>
      <c r="F51" s="15"/>
      <c r="G51" s="15"/>
      <c r="H51" s="15"/>
      <c r="I51" s="15"/>
      <c r="J51" s="15"/>
      <c r="K51" s="15"/>
      <c r="L51" s="15">
        <f>C51+F51+I51</f>
        <v>0</v>
      </c>
      <c r="M51" s="15">
        <f>D51+G51+J51</f>
        <v>0</v>
      </c>
      <c r="N51" s="15">
        <f>E51+H51+K51</f>
        <v>0</v>
      </c>
      <c r="O51" s="23"/>
      <c r="P51" s="2"/>
      <c r="Q51" s="2"/>
      <c r="R51" s="2"/>
      <c r="S51" s="2"/>
      <c r="T51" s="2"/>
    </row>
    <row r="52" spans="1:20" ht="18" customHeight="1" x14ac:dyDescent="0.25">
      <c r="A52" s="13">
        <v>41</v>
      </c>
      <c r="B52" s="5" t="s">
        <v>35</v>
      </c>
      <c r="C52" s="15">
        <v>1050000</v>
      </c>
      <c r="D52" s="15">
        <v>1093449</v>
      </c>
      <c r="E52" s="15">
        <v>1093449</v>
      </c>
      <c r="F52" s="16"/>
      <c r="G52" s="16"/>
      <c r="H52" s="16"/>
      <c r="I52" s="16"/>
      <c r="J52" s="16">
        <v>150000</v>
      </c>
      <c r="K52" s="16">
        <v>150000</v>
      </c>
      <c r="L52" s="16">
        <f t="shared" si="9"/>
        <v>1050000</v>
      </c>
      <c r="M52" s="16">
        <f t="shared" si="10"/>
        <v>1243449</v>
      </c>
      <c r="N52" s="16">
        <f t="shared" si="11"/>
        <v>1243449</v>
      </c>
      <c r="O52" s="23">
        <f t="shared" si="13"/>
        <v>1</v>
      </c>
      <c r="P52" s="2"/>
      <c r="Q52" s="2"/>
      <c r="R52" s="2"/>
      <c r="S52" s="2"/>
      <c r="T52" s="2"/>
    </row>
    <row r="53" spans="1:20" ht="18" customHeight="1" x14ac:dyDescent="0.25">
      <c r="A53" s="13">
        <v>42</v>
      </c>
      <c r="B53" s="5" t="s">
        <v>108</v>
      </c>
      <c r="C53" s="15"/>
      <c r="D53" s="15"/>
      <c r="E53" s="15"/>
      <c r="F53" s="16"/>
      <c r="G53" s="16"/>
      <c r="H53" s="16"/>
      <c r="I53" s="16"/>
      <c r="J53" s="16"/>
      <c r="K53" s="16"/>
      <c r="L53" s="16"/>
      <c r="M53" s="16"/>
      <c r="N53" s="16"/>
      <c r="O53" s="23"/>
      <c r="P53" s="2"/>
      <c r="Q53" s="2"/>
      <c r="R53" s="2"/>
      <c r="S53" s="2"/>
      <c r="T53" s="2"/>
    </row>
    <row r="54" spans="1:20" ht="18" customHeight="1" x14ac:dyDescent="0.25">
      <c r="A54" s="13">
        <v>43</v>
      </c>
      <c r="B54" s="5" t="s">
        <v>36</v>
      </c>
      <c r="C54" s="15">
        <v>1350000</v>
      </c>
      <c r="D54" s="15">
        <v>2015726</v>
      </c>
      <c r="E54" s="15">
        <v>2015726</v>
      </c>
      <c r="F54" s="16">
        <v>250000</v>
      </c>
      <c r="G54" s="16">
        <v>415000</v>
      </c>
      <c r="H54" s="16">
        <v>412572</v>
      </c>
      <c r="I54" s="16"/>
      <c r="J54" s="16"/>
      <c r="K54" s="16"/>
      <c r="L54" s="16">
        <f t="shared" si="9"/>
        <v>1600000</v>
      </c>
      <c r="M54" s="16">
        <f t="shared" si="10"/>
        <v>2430726</v>
      </c>
      <c r="N54" s="16">
        <f t="shared" si="11"/>
        <v>2428298</v>
      </c>
      <c r="O54" s="23">
        <f t="shared" si="13"/>
        <v>0.99900112147564146</v>
      </c>
      <c r="P54" s="2"/>
      <c r="Q54" s="2"/>
      <c r="R54" s="2"/>
      <c r="S54" s="2"/>
      <c r="T54" s="2"/>
    </row>
    <row r="55" spans="1:20" ht="18" customHeight="1" x14ac:dyDescent="0.25">
      <c r="A55" s="13">
        <v>44</v>
      </c>
      <c r="B55" s="5" t="s">
        <v>59</v>
      </c>
      <c r="C55" s="15"/>
      <c r="D55" s="15"/>
      <c r="E55" s="15">
        <v>100800</v>
      </c>
      <c r="F55" s="16"/>
      <c r="G55" s="16"/>
      <c r="H55" s="16">
        <v>256381</v>
      </c>
      <c r="I55" s="16"/>
      <c r="J55" s="16"/>
      <c r="K55" s="16"/>
      <c r="L55" s="16">
        <f t="shared" si="9"/>
        <v>0</v>
      </c>
      <c r="M55" s="16">
        <f t="shared" si="10"/>
        <v>0</v>
      </c>
      <c r="N55" s="16">
        <f t="shared" si="11"/>
        <v>357181</v>
      </c>
      <c r="O55" s="23"/>
      <c r="P55" s="2"/>
      <c r="Q55" s="2"/>
      <c r="R55" s="2"/>
      <c r="S55" s="2"/>
      <c r="T55" s="2"/>
    </row>
    <row r="56" spans="1:20" ht="18" customHeight="1" x14ac:dyDescent="0.25">
      <c r="A56" s="13">
        <v>45</v>
      </c>
      <c r="B56" s="5" t="s">
        <v>28</v>
      </c>
      <c r="C56" s="15">
        <v>7250770</v>
      </c>
      <c r="D56" s="15">
        <v>7387770</v>
      </c>
      <c r="E56" s="15">
        <v>7386905</v>
      </c>
      <c r="F56" s="16"/>
      <c r="G56" s="16"/>
      <c r="H56" s="16"/>
      <c r="I56" s="16"/>
      <c r="J56" s="16"/>
      <c r="K56" s="16"/>
      <c r="L56" s="16">
        <f t="shared" si="9"/>
        <v>7250770</v>
      </c>
      <c r="M56" s="16">
        <f t="shared" si="10"/>
        <v>7387770</v>
      </c>
      <c r="N56" s="16">
        <f t="shared" si="11"/>
        <v>7386905</v>
      </c>
      <c r="O56" s="23">
        <f t="shared" si="13"/>
        <v>0.99988291460075229</v>
      </c>
      <c r="P56" s="2"/>
      <c r="Q56" s="2"/>
      <c r="R56" s="2"/>
      <c r="S56" s="2"/>
      <c r="T56" s="2"/>
    </row>
    <row r="57" spans="1:20" ht="18" customHeight="1" x14ac:dyDescent="0.25">
      <c r="A57" s="13">
        <v>46</v>
      </c>
      <c r="B57" s="5" t="s">
        <v>60</v>
      </c>
      <c r="C57" s="15">
        <v>2218275</v>
      </c>
      <c r="D57" s="15">
        <v>2103894</v>
      </c>
      <c r="E57" s="15">
        <v>2103894</v>
      </c>
      <c r="F57" s="16"/>
      <c r="G57" s="16"/>
      <c r="H57" s="16"/>
      <c r="I57" s="16"/>
      <c r="J57" s="16"/>
      <c r="K57" s="16"/>
      <c r="L57" s="16">
        <f t="shared" si="9"/>
        <v>2218275</v>
      </c>
      <c r="M57" s="16">
        <f t="shared" si="10"/>
        <v>2103894</v>
      </c>
      <c r="N57" s="16">
        <f t="shared" si="11"/>
        <v>2103894</v>
      </c>
      <c r="O57" s="23">
        <f t="shared" si="13"/>
        <v>1</v>
      </c>
      <c r="P57" s="2"/>
      <c r="Q57" s="2"/>
      <c r="R57" s="2"/>
      <c r="S57" s="2"/>
      <c r="T57" s="2"/>
    </row>
    <row r="58" spans="1:20" ht="18" customHeight="1" x14ac:dyDescent="0.25">
      <c r="A58" s="13">
        <v>47</v>
      </c>
      <c r="B58" s="5" t="s">
        <v>61</v>
      </c>
      <c r="C58" s="15">
        <v>3808632</v>
      </c>
      <c r="D58" s="15">
        <v>3289130</v>
      </c>
      <c r="E58" s="15">
        <v>3289130</v>
      </c>
      <c r="F58" s="16">
        <v>67500</v>
      </c>
      <c r="G58" s="16">
        <v>107200</v>
      </c>
      <c r="H58" s="16">
        <v>98918</v>
      </c>
      <c r="I58" s="16"/>
      <c r="J58" s="16"/>
      <c r="K58" s="16"/>
      <c r="L58" s="16">
        <f t="shared" si="9"/>
        <v>3876132</v>
      </c>
      <c r="M58" s="16">
        <f t="shared" si="10"/>
        <v>3396330</v>
      </c>
      <c r="N58" s="16">
        <f t="shared" si="11"/>
        <v>3388048</v>
      </c>
      <c r="O58" s="23">
        <f t="shared" si="13"/>
        <v>0.99756148548580381</v>
      </c>
      <c r="P58" s="2"/>
      <c r="Q58" s="2"/>
      <c r="R58" s="2"/>
      <c r="S58" s="2"/>
      <c r="T58" s="2"/>
    </row>
    <row r="59" spans="1:20" ht="18" customHeight="1" x14ac:dyDescent="0.25">
      <c r="A59" s="13">
        <v>48</v>
      </c>
      <c r="B59" s="5" t="s">
        <v>33</v>
      </c>
      <c r="C59" s="15"/>
      <c r="D59" s="15">
        <v>100</v>
      </c>
      <c r="E59" s="15">
        <v>78</v>
      </c>
      <c r="F59" s="16"/>
      <c r="G59" s="16"/>
      <c r="H59" s="16"/>
      <c r="I59" s="16"/>
      <c r="J59" s="16"/>
      <c r="K59" s="16"/>
      <c r="L59" s="16"/>
      <c r="M59" s="16"/>
      <c r="N59" s="16">
        <f t="shared" si="11"/>
        <v>78</v>
      </c>
      <c r="O59" s="23"/>
      <c r="P59" s="2"/>
      <c r="Q59" s="2"/>
      <c r="R59" s="2"/>
      <c r="S59" s="2"/>
      <c r="T59" s="2"/>
    </row>
    <row r="60" spans="1:20" ht="18" customHeight="1" x14ac:dyDescent="0.25">
      <c r="A60" s="13">
        <v>49</v>
      </c>
      <c r="B60" s="5" t="s">
        <v>106</v>
      </c>
      <c r="C60" s="15">
        <v>3254323</v>
      </c>
      <c r="D60" s="15"/>
      <c r="E60" s="15"/>
      <c r="F60" s="16"/>
      <c r="G60" s="16"/>
      <c r="H60" s="16"/>
      <c r="I60" s="16"/>
      <c r="J60" s="16"/>
      <c r="K60" s="16"/>
      <c r="L60" s="16">
        <f t="shared" si="9"/>
        <v>3254323</v>
      </c>
      <c r="M60" s="16">
        <f t="shared" si="10"/>
        <v>0</v>
      </c>
      <c r="N60" s="16">
        <f t="shared" si="11"/>
        <v>0</v>
      </c>
      <c r="O60" s="23"/>
      <c r="P60" s="2"/>
      <c r="Q60" s="2"/>
      <c r="R60" s="2"/>
      <c r="S60" s="2"/>
      <c r="T60" s="2"/>
    </row>
    <row r="61" spans="1:20" ht="24" customHeight="1" x14ac:dyDescent="0.25">
      <c r="A61" s="13">
        <v>50</v>
      </c>
      <c r="B61" s="5" t="s">
        <v>109</v>
      </c>
      <c r="C61" s="15">
        <v>210649</v>
      </c>
      <c r="D61" s="15">
        <v>3322612</v>
      </c>
      <c r="E61" s="15">
        <v>3322612</v>
      </c>
      <c r="F61" s="16"/>
      <c r="G61" s="16">
        <v>789601</v>
      </c>
      <c r="H61" s="16">
        <v>789601</v>
      </c>
      <c r="I61" s="16"/>
      <c r="J61" s="16"/>
      <c r="K61" s="16"/>
      <c r="L61" s="16">
        <f t="shared" si="9"/>
        <v>210649</v>
      </c>
      <c r="M61" s="16">
        <f t="shared" si="10"/>
        <v>4112213</v>
      </c>
      <c r="N61" s="16">
        <f t="shared" si="11"/>
        <v>4112213</v>
      </c>
      <c r="O61" s="23">
        <f t="shared" si="13"/>
        <v>1</v>
      </c>
      <c r="P61" s="2"/>
      <c r="Q61" s="2"/>
      <c r="R61" s="2"/>
      <c r="S61" s="2"/>
      <c r="T61" s="2"/>
    </row>
    <row r="62" spans="1:20" ht="24" customHeight="1" x14ac:dyDescent="0.25">
      <c r="A62" s="13">
        <v>51</v>
      </c>
      <c r="B62" s="5" t="s">
        <v>107</v>
      </c>
      <c r="C62" s="15"/>
      <c r="D62" s="15"/>
      <c r="E62" s="15">
        <v>68289</v>
      </c>
      <c r="F62" s="16"/>
      <c r="G62" s="16"/>
      <c r="H62" s="16">
        <v>789601</v>
      </c>
      <c r="I62" s="16"/>
      <c r="J62" s="16"/>
      <c r="K62" s="16"/>
      <c r="L62" s="16"/>
      <c r="M62" s="16"/>
      <c r="N62" s="16">
        <f t="shared" si="11"/>
        <v>857890</v>
      </c>
      <c r="O62" s="23"/>
      <c r="P62" s="2"/>
      <c r="Q62" s="2"/>
      <c r="R62" s="2"/>
      <c r="S62" s="2"/>
      <c r="T62" s="2"/>
    </row>
    <row r="63" spans="1:20" ht="31.5" customHeight="1" x14ac:dyDescent="0.25">
      <c r="A63" s="13">
        <v>52</v>
      </c>
      <c r="B63" s="4" t="s">
        <v>117</v>
      </c>
      <c r="C63" s="15">
        <f>C51+C52+C54+C56+C57+C58+C59+C60+C61</f>
        <v>19142649</v>
      </c>
      <c r="D63" s="15">
        <f t="shared" ref="D63:N63" si="14">D51+D52+D54+D56+D57+D58+D59+D60+D61</f>
        <v>19212681</v>
      </c>
      <c r="E63" s="15">
        <f t="shared" si="14"/>
        <v>19211794</v>
      </c>
      <c r="F63" s="15">
        <f t="shared" si="14"/>
        <v>317500</v>
      </c>
      <c r="G63" s="15">
        <f t="shared" si="14"/>
        <v>1311801</v>
      </c>
      <c r="H63" s="15">
        <f t="shared" si="14"/>
        <v>1301091</v>
      </c>
      <c r="I63" s="15">
        <f t="shared" si="14"/>
        <v>0</v>
      </c>
      <c r="J63" s="15">
        <f t="shared" si="14"/>
        <v>150000</v>
      </c>
      <c r="K63" s="15">
        <f t="shared" si="14"/>
        <v>150000</v>
      </c>
      <c r="L63" s="15">
        <f t="shared" si="14"/>
        <v>19460149</v>
      </c>
      <c r="M63" s="15">
        <f t="shared" si="14"/>
        <v>20674382</v>
      </c>
      <c r="N63" s="15">
        <f t="shared" si="14"/>
        <v>20662885</v>
      </c>
      <c r="O63" s="23">
        <f t="shared" si="13"/>
        <v>0.99944390115264392</v>
      </c>
      <c r="P63" s="2"/>
      <c r="Q63" s="2"/>
      <c r="R63" s="2"/>
      <c r="S63" s="2"/>
      <c r="T63" s="2"/>
    </row>
    <row r="64" spans="1:20" ht="22.5" customHeight="1" x14ac:dyDescent="0.25">
      <c r="A64" s="13">
        <v>53</v>
      </c>
      <c r="B64" s="5" t="s">
        <v>29</v>
      </c>
      <c r="C64" s="15">
        <v>9977000</v>
      </c>
      <c r="D64" s="15">
        <v>8077027</v>
      </c>
      <c r="E64" s="15">
        <v>8077027</v>
      </c>
      <c r="F64" s="16"/>
      <c r="G64" s="16"/>
      <c r="H64" s="16"/>
      <c r="I64" s="16"/>
      <c r="J64" s="16"/>
      <c r="K64" s="16"/>
      <c r="L64" s="16">
        <f t="shared" si="9"/>
        <v>9977000</v>
      </c>
      <c r="M64" s="16">
        <f t="shared" si="10"/>
        <v>8077027</v>
      </c>
      <c r="N64" s="16">
        <f t="shared" si="11"/>
        <v>8077027</v>
      </c>
      <c r="O64" s="23">
        <f t="shared" si="13"/>
        <v>1</v>
      </c>
      <c r="P64" s="2"/>
      <c r="Q64" s="2"/>
      <c r="R64" s="2"/>
      <c r="S64" s="2"/>
      <c r="T64" s="2"/>
    </row>
    <row r="65" spans="1:20" ht="22.5" customHeight="1" x14ac:dyDescent="0.25">
      <c r="A65" s="13">
        <v>54</v>
      </c>
      <c r="B65" s="5" t="s">
        <v>118</v>
      </c>
      <c r="C65" s="15"/>
      <c r="D65" s="15"/>
      <c r="E65" s="15"/>
      <c r="F65" s="16"/>
      <c r="G65" s="16">
        <v>110000</v>
      </c>
      <c r="H65" s="16">
        <v>110000</v>
      </c>
      <c r="I65" s="16"/>
      <c r="J65" s="16"/>
      <c r="K65" s="16"/>
      <c r="L65" s="16"/>
      <c r="M65" s="16">
        <f t="shared" si="10"/>
        <v>110000</v>
      </c>
      <c r="N65" s="16">
        <f t="shared" si="11"/>
        <v>110000</v>
      </c>
      <c r="O65" s="23">
        <f t="shared" si="13"/>
        <v>1</v>
      </c>
      <c r="P65" s="2"/>
      <c r="Q65" s="2"/>
      <c r="R65" s="2"/>
      <c r="S65" s="2"/>
      <c r="T65" s="2"/>
    </row>
    <row r="66" spans="1:20" ht="21" customHeight="1" x14ac:dyDescent="0.25">
      <c r="A66" s="13">
        <v>55</v>
      </c>
      <c r="B66" s="4" t="s">
        <v>119</v>
      </c>
      <c r="C66" s="15">
        <f>C64+C65</f>
        <v>9977000</v>
      </c>
      <c r="D66" s="15">
        <f t="shared" ref="D66:N66" si="15">D64+D65</f>
        <v>8077027</v>
      </c>
      <c r="E66" s="15">
        <f t="shared" si="15"/>
        <v>8077027</v>
      </c>
      <c r="F66" s="15">
        <f t="shared" si="15"/>
        <v>0</v>
      </c>
      <c r="G66" s="15">
        <f t="shared" si="15"/>
        <v>110000</v>
      </c>
      <c r="H66" s="15">
        <f t="shared" si="15"/>
        <v>110000</v>
      </c>
      <c r="I66" s="15">
        <f t="shared" si="15"/>
        <v>0</v>
      </c>
      <c r="J66" s="15">
        <f t="shared" si="15"/>
        <v>0</v>
      </c>
      <c r="K66" s="15">
        <f t="shared" si="15"/>
        <v>0</v>
      </c>
      <c r="L66" s="15">
        <f t="shared" si="15"/>
        <v>9977000</v>
      </c>
      <c r="M66" s="15">
        <f t="shared" si="15"/>
        <v>8187027</v>
      </c>
      <c r="N66" s="15">
        <f t="shared" si="15"/>
        <v>8187027</v>
      </c>
      <c r="O66" s="23">
        <f t="shared" si="13"/>
        <v>1</v>
      </c>
      <c r="P66" s="2"/>
      <c r="Q66" s="2"/>
      <c r="R66" s="2"/>
      <c r="S66" s="2"/>
      <c r="T66" s="2"/>
    </row>
    <row r="67" spans="1:20" ht="26.25" customHeight="1" x14ac:dyDescent="0.25">
      <c r="A67" s="13">
        <v>56</v>
      </c>
      <c r="B67" s="4" t="s">
        <v>30</v>
      </c>
      <c r="C67" s="15"/>
      <c r="D67" s="15"/>
      <c r="E67" s="15"/>
      <c r="F67" s="16"/>
      <c r="G67" s="16"/>
      <c r="H67" s="16"/>
      <c r="I67" s="16"/>
      <c r="J67" s="16"/>
      <c r="K67" s="16"/>
      <c r="L67" s="16">
        <f t="shared" si="9"/>
        <v>0</v>
      </c>
      <c r="M67" s="16">
        <f t="shared" si="10"/>
        <v>0</v>
      </c>
      <c r="N67" s="16">
        <f t="shared" si="11"/>
        <v>0</v>
      </c>
      <c r="O67" s="23"/>
      <c r="P67" s="2"/>
      <c r="Q67" s="2"/>
      <c r="R67" s="2"/>
      <c r="S67" s="2"/>
      <c r="T67" s="2"/>
    </row>
    <row r="68" spans="1:20" ht="23.25" customHeight="1" x14ac:dyDescent="0.25">
      <c r="A68" s="13">
        <v>57</v>
      </c>
      <c r="B68" s="5" t="s">
        <v>34</v>
      </c>
      <c r="C68" s="15"/>
      <c r="D68" s="15"/>
      <c r="E68" s="15"/>
      <c r="F68" s="16"/>
      <c r="G68" s="16"/>
      <c r="H68" s="16"/>
      <c r="I68" s="16"/>
      <c r="J68" s="16"/>
      <c r="K68" s="16"/>
      <c r="L68" s="16">
        <f t="shared" si="9"/>
        <v>0</v>
      </c>
      <c r="M68" s="16">
        <f t="shared" si="10"/>
        <v>0</v>
      </c>
      <c r="N68" s="16">
        <f t="shared" si="11"/>
        <v>0</v>
      </c>
      <c r="O68" s="23"/>
      <c r="P68" s="2"/>
      <c r="Q68" s="2"/>
      <c r="R68" s="2"/>
      <c r="S68" s="2"/>
      <c r="T68" s="2"/>
    </row>
    <row r="69" spans="1:20" ht="19.5" customHeight="1" x14ac:dyDescent="0.25">
      <c r="A69" s="13">
        <v>58</v>
      </c>
      <c r="B69" s="4" t="s">
        <v>120</v>
      </c>
      <c r="C69" s="15">
        <f>C67</f>
        <v>0</v>
      </c>
      <c r="D69" s="15">
        <f t="shared" ref="D69:K69" si="16">D67</f>
        <v>0</v>
      </c>
      <c r="E69" s="15">
        <f t="shared" si="16"/>
        <v>0</v>
      </c>
      <c r="F69" s="15">
        <f t="shared" si="16"/>
        <v>0</v>
      </c>
      <c r="G69" s="15">
        <f t="shared" si="16"/>
        <v>0</v>
      </c>
      <c r="H69" s="15">
        <f t="shared" si="16"/>
        <v>0</v>
      </c>
      <c r="I69" s="15">
        <f t="shared" si="16"/>
        <v>0</v>
      </c>
      <c r="J69" s="15">
        <f t="shared" si="16"/>
        <v>0</v>
      </c>
      <c r="K69" s="15">
        <f t="shared" si="16"/>
        <v>0</v>
      </c>
      <c r="L69" s="15">
        <f t="shared" ref="L69:N69" si="17">L67</f>
        <v>0</v>
      </c>
      <c r="M69" s="15">
        <f t="shared" si="17"/>
        <v>0</v>
      </c>
      <c r="N69" s="15">
        <f t="shared" si="17"/>
        <v>0</v>
      </c>
      <c r="O69" s="23"/>
      <c r="P69" s="2"/>
      <c r="Q69" s="2"/>
      <c r="R69" s="2"/>
      <c r="S69" s="2"/>
      <c r="T69" s="2"/>
    </row>
    <row r="70" spans="1:20" ht="36" customHeight="1" x14ac:dyDescent="0.3">
      <c r="A70" s="13">
        <v>59</v>
      </c>
      <c r="B70" s="29" t="s">
        <v>121</v>
      </c>
      <c r="C70" s="30">
        <f t="shared" ref="C70:N70" si="18">C21+C26+C50+C63+C66+C69</f>
        <v>321027965</v>
      </c>
      <c r="D70" s="30">
        <f t="shared" si="18"/>
        <v>352142039</v>
      </c>
      <c r="E70" s="30">
        <f t="shared" si="18"/>
        <v>352141152</v>
      </c>
      <c r="F70" s="30">
        <f t="shared" si="18"/>
        <v>537500</v>
      </c>
      <c r="G70" s="30">
        <f t="shared" si="18"/>
        <v>1621801</v>
      </c>
      <c r="H70" s="30">
        <f t="shared" si="18"/>
        <v>1583891</v>
      </c>
      <c r="I70" s="30">
        <f t="shared" si="18"/>
        <v>0</v>
      </c>
      <c r="J70" s="30">
        <f t="shared" si="18"/>
        <v>150000</v>
      </c>
      <c r="K70" s="30">
        <f t="shared" si="18"/>
        <v>150000</v>
      </c>
      <c r="L70" s="30">
        <f t="shared" si="18"/>
        <v>321565465</v>
      </c>
      <c r="M70" s="30">
        <f t="shared" si="18"/>
        <v>353913740</v>
      </c>
      <c r="N70" s="30">
        <f t="shared" si="18"/>
        <v>353875043</v>
      </c>
      <c r="O70" s="23">
        <f t="shared" si="13"/>
        <v>0.99989065979749758</v>
      </c>
      <c r="P70" s="2"/>
      <c r="Q70" s="2"/>
      <c r="R70" s="2"/>
      <c r="S70" s="2"/>
      <c r="T70" s="2"/>
    </row>
    <row r="71" spans="1:20" ht="24" customHeight="1" x14ac:dyDescent="0.25">
      <c r="A71" s="13">
        <v>60</v>
      </c>
      <c r="B71" s="16" t="s">
        <v>110</v>
      </c>
      <c r="C71" s="16">
        <v>143511121</v>
      </c>
      <c r="D71" s="16">
        <v>141817877</v>
      </c>
      <c r="E71" s="16">
        <v>141817877</v>
      </c>
      <c r="F71" s="16">
        <v>445188</v>
      </c>
      <c r="G71" s="16">
        <v>445188</v>
      </c>
      <c r="H71" s="16">
        <v>445188</v>
      </c>
      <c r="I71" s="16">
        <v>18881</v>
      </c>
      <c r="J71" s="16">
        <v>18881</v>
      </c>
      <c r="K71" s="16">
        <v>18881</v>
      </c>
      <c r="L71" s="16">
        <f t="shared" si="9"/>
        <v>143975190</v>
      </c>
      <c r="M71" s="16">
        <f t="shared" si="10"/>
        <v>142281946</v>
      </c>
      <c r="N71" s="16">
        <f t="shared" si="11"/>
        <v>142281946</v>
      </c>
      <c r="O71" s="23">
        <f t="shared" si="13"/>
        <v>1</v>
      </c>
      <c r="R71" s="28"/>
    </row>
    <row r="72" spans="1:20" ht="21" customHeight="1" x14ac:dyDescent="0.25">
      <c r="A72" s="13">
        <v>61</v>
      </c>
      <c r="B72" s="16" t="s">
        <v>111</v>
      </c>
      <c r="C72" s="16">
        <v>0</v>
      </c>
      <c r="D72" s="16">
        <v>8389775</v>
      </c>
      <c r="E72" s="16">
        <v>8389775</v>
      </c>
      <c r="F72" s="16"/>
      <c r="G72" s="16"/>
      <c r="H72" s="16"/>
      <c r="I72" s="16"/>
      <c r="J72" s="16"/>
      <c r="K72" s="16"/>
      <c r="L72" s="16">
        <f t="shared" si="9"/>
        <v>0</v>
      </c>
      <c r="M72" s="16">
        <f t="shared" si="10"/>
        <v>8389775</v>
      </c>
      <c r="N72" s="16">
        <f t="shared" si="11"/>
        <v>8389775</v>
      </c>
      <c r="O72" s="23"/>
    </row>
    <row r="73" spans="1:20" ht="24.75" customHeight="1" x14ac:dyDescent="0.25">
      <c r="A73" s="13">
        <v>62</v>
      </c>
      <c r="B73" s="16" t="s">
        <v>123</v>
      </c>
      <c r="C73" s="16">
        <f>C71+C72</f>
        <v>143511121</v>
      </c>
      <c r="D73" s="16">
        <f t="shared" ref="D73:K73" si="19">D71+D72</f>
        <v>150207652</v>
      </c>
      <c r="E73" s="16">
        <f t="shared" si="19"/>
        <v>150207652</v>
      </c>
      <c r="F73" s="16">
        <f t="shared" si="19"/>
        <v>445188</v>
      </c>
      <c r="G73" s="16">
        <f t="shared" si="19"/>
        <v>445188</v>
      </c>
      <c r="H73" s="16">
        <f t="shared" si="19"/>
        <v>445188</v>
      </c>
      <c r="I73" s="16">
        <f t="shared" si="19"/>
        <v>18881</v>
      </c>
      <c r="J73" s="16">
        <f t="shared" si="19"/>
        <v>18881</v>
      </c>
      <c r="K73" s="16">
        <f t="shared" si="19"/>
        <v>18881</v>
      </c>
      <c r="L73" s="16">
        <f t="shared" si="9"/>
        <v>143975190</v>
      </c>
      <c r="M73" s="16">
        <f t="shared" si="10"/>
        <v>150671721</v>
      </c>
      <c r="N73" s="16">
        <f t="shared" si="11"/>
        <v>150671721</v>
      </c>
      <c r="O73" s="23">
        <f t="shared" si="13"/>
        <v>1</v>
      </c>
      <c r="R73" s="28"/>
    </row>
    <row r="74" spans="1:20" ht="30.75" customHeight="1" thickBot="1" x14ac:dyDescent="0.35">
      <c r="A74" s="13">
        <v>63</v>
      </c>
      <c r="B74" s="31" t="s">
        <v>122</v>
      </c>
      <c r="C74" s="31">
        <f>C70+C73</f>
        <v>464539086</v>
      </c>
      <c r="D74" s="31">
        <f t="shared" ref="D74:K74" si="20">D70+D73</f>
        <v>502349691</v>
      </c>
      <c r="E74" s="31">
        <f t="shared" si="20"/>
        <v>502348804</v>
      </c>
      <c r="F74" s="31">
        <f t="shared" si="20"/>
        <v>982688</v>
      </c>
      <c r="G74" s="31">
        <f t="shared" si="20"/>
        <v>2066989</v>
      </c>
      <c r="H74" s="31">
        <f t="shared" si="20"/>
        <v>2029079</v>
      </c>
      <c r="I74" s="31">
        <f t="shared" si="20"/>
        <v>18881</v>
      </c>
      <c r="J74" s="31">
        <f t="shared" si="20"/>
        <v>168881</v>
      </c>
      <c r="K74" s="31">
        <f t="shared" si="20"/>
        <v>168881</v>
      </c>
      <c r="L74" s="31">
        <f t="shared" si="9"/>
        <v>465540655</v>
      </c>
      <c r="M74" s="31">
        <f t="shared" si="10"/>
        <v>504585561</v>
      </c>
      <c r="N74" s="31">
        <f t="shared" si="11"/>
        <v>504546764</v>
      </c>
      <c r="O74" s="24">
        <f t="shared" si="13"/>
        <v>0.99992311115695998</v>
      </c>
    </row>
    <row r="77" spans="1:20" x14ac:dyDescent="0.25">
      <c r="N77" s="28"/>
    </row>
  </sheetData>
  <mergeCells count="16">
    <mergeCell ref="O4:O6"/>
    <mergeCell ref="O41:O43"/>
    <mergeCell ref="I4:K4"/>
    <mergeCell ref="L4:N4"/>
    <mergeCell ref="A3:N3"/>
    <mergeCell ref="A4:A5"/>
    <mergeCell ref="B4:B5"/>
    <mergeCell ref="C4:E4"/>
    <mergeCell ref="F4:H4"/>
    <mergeCell ref="A40:N40"/>
    <mergeCell ref="A41:A42"/>
    <mergeCell ref="B41:B42"/>
    <mergeCell ref="C41:E41"/>
    <mergeCell ref="F41:H41"/>
    <mergeCell ref="I41:K41"/>
    <mergeCell ref="L41:N41"/>
  </mergeCells>
  <phoneticPr fontId="22" type="noConversion"/>
  <pageMargins left="0.25" right="0.25" top="0.75" bottom="0.75" header="0.3" footer="0.3"/>
  <pageSetup paperSize="9" scale="53" orientation="landscape" verticalDpi="0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 Bevételek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2021-05-06T15:02:29Z</cp:lastPrinted>
  <dcterms:created xsi:type="dcterms:W3CDTF">2017-04-03T06:15:39Z</dcterms:created>
  <dcterms:modified xsi:type="dcterms:W3CDTF">2021-05-31T20:57:03Z</dcterms:modified>
</cp:coreProperties>
</file>