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0" yWindow="0" windowWidth="7476" windowHeight="6120"/>
  </bookViews>
  <sheets>
    <sheet name="8.M Mérleg" sheetId="16" r:id="rId1"/>
  </sheets>
  <definedNames>
    <definedName name="_xlnm.Print_Area" localSheetId="0">'8.M Mérleg'!$A$1:$N$34</definedName>
  </definedNames>
  <calcPr calcId="162913"/>
</workbook>
</file>

<file path=xl/calcChain.xml><?xml version="1.0" encoding="utf-8"?>
<calcChain xmlns="http://schemas.openxmlformats.org/spreadsheetml/2006/main">
  <c r="F30" i="16" l="1"/>
  <c r="F29" i="16"/>
  <c r="G31" i="16"/>
  <c r="F8" i="16"/>
  <c r="N33" i="16"/>
  <c r="L33" i="16"/>
  <c r="M33" i="16" s="1"/>
  <c r="K33" i="16"/>
  <c r="J33" i="16"/>
  <c r="F33" i="16"/>
  <c r="D33" i="16"/>
  <c r="M32" i="16"/>
  <c r="F32" i="16"/>
  <c r="M31" i="16"/>
  <c r="E31" i="16"/>
  <c r="D31" i="16"/>
  <c r="C31" i="16"/>
  <c r="M30" i="16"/>
  <c r="M29" i="16"/>
  <c r="N27" i="16"/>
  <c r="M27" i="16"/>
  <c r="L27" i="16"/>
  <c r="K27" i="16"/>
  <c r="J27" i="16"/>
  <c r="G27" i="16"/>
  <c r="E27" i="16"/>
  <c r="D27" i="16"/>
  <c r="C27" i="16"/>
  <c r="F27" i="16" s="1"/>
  <c r="M26" i="16"/>
  <c r="F26" i="16"/>
  <c r="M25" i="16"/>
  <c r="G25" i="16"/>
  <c r="E25" i="16"/>
  <c r="D25" i="16"/>
  <c r="C25" i="16"/>
  <c r="F25" i="16" s="1"/>
  <c r="N24" i="16"/>
  <c r="L24" i="16"/>
  <c r="K24" i="16"/>
  <c r="M24" i="16" s="1"/>
  <c r="J24" i="16"/>
  <c r="F24" i="16"/>
  <c r="M23" i="16"/>
  <c r="F23" i="16"/>
  <c r="M22" i="16"/>
  <c r="G22" i="16"/>
  <c r="G28" i="16" s="1"/>
  <c r="E22" i="16"/>
  <c r="E28" i="16" s="1"/>
  <c r="D22" i="16"/>
  <c r="D28" i="16" s="1"/>
  <c r="C22" i="16"/>
  <c r="C28" i="16" s="1"/>
  <c r="M21" i="16"/>
  <c r="F21" i="16"/>
  <c r="M20" i="16"/>
  <c r="F20" i="16"/>
  <c r="M19" i="16"/>
  <c r="F19" i="16"/>
  <c r="N18" i="16"/>
  <c r="N28" i="16" s="1"/>
  <c r="L18" i="16"/>
  <c r="L28" i="16" s="1"/>
  <c r="K18" i="16"/>
  <c r="M18" i="16" s="1"/>
  <c r="J18" i="16"/>
  <c r="J28" i="16" s="1"/>
  <c r="G18" i="16"/>
  <c r="E18" i="16"/>
  <c r="D18" i="16"/>
  <c r="C18" i="16"/>
  <c r="M17" i="16"/>
  <c r="F17" i="16"/>
  <c r="M16" i="16"/>
  <c r="F16" i="16"/>
  <c r="M15" i="16"/>
  <c r="F15" i="16"/>
  <c r="M14" i="16"/>
  <c r="N13" i="16"/>
  <c r="L13" i="16"/>
  <c r="K13" i="16"/>
  <c r="J13" i="16"/>
  <c r="J34" i="16" s="1"/>
  <c r="G13" i="16"/>
  <c r="E13" i="16"/>
  <c r="D13" i="16"/>
  <c r="C13" i="16"/>
  <c r="M12" i="16"/>
  <c r="F12" i="16"/>
  <c r="M11" i="16"/>
  <c r="F11" i="16"/>
  <c r="M10" i="16"/>
  <c r="F10" i="16"/>
  <c r="M9" i="16"/>
  <c r="G9" i="16"/>
  <c r="E9" i="16"/>
  <c r="D9" i="16"/>
  <c r="D14" i="16" s="1"/>
  <c r="D34" i="16" s="1"/>
  <c r="C9" i="16"/>
  <c r="M8" i="16"/>
  <c r="M7" i="16"/>
  <c r="F7" i="16"/>
  <c r="F31" i="16" l="1"/>
  <c r="F18" i="16"/>
  <c r="E14" i="16"/>
  <c r="E34" i="16" s="1"/>
  <c r="F13" i="16"/>
  <c r="F9" i="16"/>
  <c r="M13" i="16"/>
  <c r="N34" i="16"/>
  <c r="G14" i="16"/>
  <c r="G34" i="16" s="1"/>
  <c r="F28" i="16"/>
  <c r="K34" i="16"/>
  <c r="L34" i="16"/>
  <c r="K28" i="16"/>
  <c r="M28" i="16" s="1"/>
  <c r="F22" i="16"/>
  <c r="C14" i="16"/>
  <c r="M34" i="16" l="1"/>
  <c r="C34" i="16"/>
  <c r="F14" i="16"/>
  <c r="F34" i="16" s="1"/>
</calcChain>
</file>

<file path=xl/sharedStrings.xml><?xml version="1.0" encoding="utf-8"?>
<sst xmlns="http://schemas.openxmlformats.org/spreadsheetml/2006/main" count="113" uniqueCount="107">
  <si>
    <t>Óvoda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</si>
  <si>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</si>
  <si>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</si>
  <si>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</si>
  <si>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</si>
  <si>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</si>
  <si>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</si>
  <si>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</si>
  <si>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</si>
  <si>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</si>
  <si>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</si>
  <si>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</si>
  <si>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</si>
  <si>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Megnevezés</t>
  </si>
  <si>
    <t>1.</t>
  </si>
  <si>
    <t>3.</t>
  </si>
  <si>
    <t>5.</t>
  </si>
  <si>
    <t>7.</t>
  </si>
  <si>
    <t>9.</t>
  </si>
  <si>
    <t>11.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</si>
  <si>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</si>
  <si>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</si>
  <si>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</si>
  <si>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</si>
  <si>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</si>
  <si>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</si>
  <si>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</si>
  <si>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</si>
  <si>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</si>
  <si>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</si>
  <si>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</si>
  <si>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</si>
  <si>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</si>
  <si>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</si>
  <si>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</si>
  <si>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14.</t>
  </si>
  <si>
    <t>12.</t>
  </si>
  <si>
    <t>10.</t>
  </si>
  <si>
    <t>8.</t>
  </si>
  <si>
    <t>6.</t>
  </si>
  <si>
    <t>4.</t>
  </si>
  <si>
    <t>2.</t>
  </si>
  <si>
    <t>sorszám</t>
  </si>
  <si>
    <t>Kesztölc Község Önkormányzat és intézményei</t>
  </si>
  <si>
    <t>ESZKÖZÖK</t>
  </si>
  <si>
    <t>FORRÁSOK</t>
  </si>
  <si>
    <t>P.H.</t>
  </si>
  <si>
    <t>Önkorm.</t>
  </si>
  <si>
    <t>Összesen</t>
  </si>
  <si>
    <t>Előző évi</t>
  </si>
  <si>
    <t>Vagyoni értékű jogok</t>
  </si>
  <si>
    <t>Nemzeti vagy.ind.é.</t>
  </si>
  <si>
    <t>Szellemi termékek</t>
  </si>
  <si>
    <t>Nemzeti vagy.változ.</t>
  </si>
  <si>
    <t>Immateriális javak össz.</t>
  </si>
  <si>
    <t>Egyéb e.ind.é. és vál.</t>
  </si>
  <si>
    <t>Ingatlanok és kapcs.v.é.j.</t>
  </si>
  <si>
    <t>Felhalmozott eredm.</t>
  </si>
  <si>
    <t>Gépek,berendezések,felsz.</t>
  </si>
  <si>
    <t>Eszközök értékh.for.</t>
  </si>
  <si>
    <t>Beruházások, felújítások</t>
  </si>
  <si>
    <t>Mérleg sz.eredmény</t>
  </si>
  <si>
    <t>Tárgyi eszözök</t>
  </si>
  <si>
    <t>SAJÁT TŐKE</t>
  </si>
  <si>
    <t>NEMZETI VAGYONBA T.B.E.</t>
  </si>
  <si>
    <t>Évben es. köt.dologi</t>
  </si>
  <si>
    <t>Forintpénztár</t>
  </si>
  <si>
    <t>Évben es. köt.egyéb</t>
  </si>
  <si>
    <t>Valutapénztár</t>
  </si>
  <si>
    <t>Évben es.köt.beruházás</t>
  </si>
  <si>
    <t>Forintszámlák</t>
  </si>
  <si>
    <t>Évben es.köt.felújítás</t>
  </si>
  <si>
    <t>PÉNZESZKÖZÖK</t>
  </si>
  <si>
    <t>Költségv.évb.es.köt.</t>
  </si>
  <si>
    <t>Évben es.köv.közhatalmi b.</t>
  </si>
  <si>
    <t>Éven túli köt.szem.j.</t>
  </si>
  <si>
    <t>Évben es. köv.működési b.</t>
  </si>
  <si>
    <t>Éven t.köt.járulék</t>
  </si>
  <si>
    <t>Évben es.köv.felhalmoz.b.</t>
  </si>
  <si>
    <t>Éven t.köt.dologi k.</t>
  </si>
  <si>
    <t>Költségvetési évben es.k.</t>
  </si>
  <si>
    <t>Éven t.köt.ellátottak</t>
  </si>
  <si>
    <t>Éven túli köv.közhatalmi b.</t>
  </si>
  <si>
    <t>Éven t.köt.államh.me.</t>
  </si>
  <si>
    <t>Éven túli köv.működési b.</t>
  </si>
  <si>
    <t>Költségv.é.túl es.köt.</t>
  </si>
  <si>
    <t>Költségv.éven túl es.köv.</t>
  </si>
  <si>
    <t>Kapott előlegek</t>
  </si>
  <si>
    <t>Forgótőke elszámolása</t>
  </si>
  <si>
    <t>Más szerv. meg.i.bev.</t>
  </si>
  <si>
    <t>Követelés jellegű sajátos e.</t>
  </si>
  <si>
    <t>Kötelezettség j.s.elsz.</t>
  </si>
  <si>
    <t>KÖVETELÉSEK</t>
  </si>
  <si>
    <t>KÖTELEZETTSÉGEK</t>
  </si>
  <si>
    <t>Levonható ÁFA elszámolás</t>
  </si>
  <si>
    <t>EGYÉB SAJ.FORR.O.EL.</t>
  </si>
  <si>
    <t>Fizetendő ÁFA elszámolás</t>
  </si>
  <si>
    <t>Eredménysz.bev.p.id.e.</t>
  </si>
  <si>
    <t>EGYÉB SAJÁTOS ELSZ.</t>
  </si>
  <si>
    <t>Költségek,ráf.passz.id.e.</t>
  </si>
  <si>
    <t>Halasztott ráfordítások</t>
  </si>
  <si>
    <t>Halasztott eredm.sz.bev.</t>
  </si>
  <si>
    <t>AKTÍV IDŐBELI ELHATÁROL.</t>
  </si>
  <si>
    <t>PASSZÍV IDŐBELI ELHAT.</t>
  </si>
  <si>
    <t>ESZKÖZÖK ÖSSZESEN:</t>
  </si>
  <si>
    <t>FORRÁSOK ÖSSZESEN:</t>
  </si>
  <si>
    <t>Mérleg 2020. 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</si>
</sst>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3" tint="-0.249977111117893"/>
      <name val="Bodoni MT Black"/>
      <family val="1"/>
    </font>
    <font>
      <b/>
      <sz val="11"/>
      <color theme="5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14" fillId="0" borderId="1"/>
    <xf numFmtId="0" fontId="13" fillId="0" borderId="1"/>
    <xf numFmtId="164" fontId="13" fillId="0" borderId="1" applyFont="0" applyFill="0" applyBorder="0" applyAlignment="0" applyProtection="0"/>
    <xf numFmtId="0" fontId="12" fillId="0" borderId="1"/>
    <xf numFmtId="0" fontId="11" fillId="0" borderId="1"/>
    <xf numFmtId="0" fontId="10" fillId="0" borderId="1"/>
    <xf numFmtId="0" fontId="9" fillId="0" borderId="1"/>
    <xf numFmtId="0" fontId="8" fillId="0" borderId="1"/>
    <xf numFmtId="0" fontId="15" fillId="0" borderId="1"/>
    <xf numFmtId="0" fontId="7" fillId="0" borderId="1"/>
    <xf numFmtId="164" fontId="7" fillId="0" borderId="1" applyFont="0" applyFill="0" applyBorder="0" applyAlignment="0" applyProtection="0"/>
    <xf numFmtId="0" fontId="15" fillId="0" borderId="1"/>
    <xf numFmtId="0" fontId="6" fillId="0" borderId="1"/>
    <xf numFmtId="0" fontId="5" fillId="0" borderId="1"/>
    <xf numFmtId="0" fontId="16" fillId="0" borderId="1"/>
    <xf numFmtId="0" fontId="5" fillId="0" borderId="1"/>
    <xf numFmtId="0" fontId="5" fillId="0" borderId="1"/>
    <xf numFmtId="164" fontId="5" fillId="0" borderId="1" applyFont="0" applyFill="0" applyBorder="0" applyAlignment="0" applyProtection="0"/>
    <xf numFmtId="0" fontId="5" fillId="0" borderId="1"/>
    <xf numFmtId="0" fontId="15" fillId="0" borderId="1"/>
    <xf numFmtId="0" fontId="18" fillId="0" borderId="1"/>
    <xf numFmtId="0" fontId="4" fillId="0" borderId="1"/>
    <xf numFmtId="0" fontId="3" fillId="0" borderId="1"/>
    <xf numFmtId="0" fontId="16" fillId="0" borderId="1"/>
    <xf numFmtId="0" fontId="19" fillId="0" borderId="1"/>
    <xf numFmtId="0" fontId="2" fillId="0" borderId="1"/>
    <xf numFmtId="0" fontId="1" fillId="0" borderId="1"/>
  </cellStyleXfs>
  <cellXfs count="38">
    <xf numFmtId="0" fontId="0" fillId="0" borderId="0" xfId="0"/>
    <xf numFmtId="0" fontId="17" fillId="0" borderId="1" xfId="27" applyFont="1"/>
    <xf numFmtId="0" fontId="22" fillId="0" borderId="1" xfId="27" applyFont="1"/>
    <xf numFmtId="0" fontId="1" fillId="0" borderId="1" xfId="27"/>
    <xf numFmtId="0" fontId="24" fillId="2" borderId="1" xfId="27" applyFont="1" applyFill="1" applyAlignment="1">
      <alignment horizontal="center"/>
    </xf>
    <xf numFmtId="0" fontId="25" fillId="2" borderId="1" xfId="27" applyFont="1" applyFill="1"/>
    <xf numFmtId="0" fontId="17" fillId="0" borderId="2" xfId="27" applyFont="1" applyBorder="1" applyAlignment="1">
      <alignment horizontal="center"/>
    </xf>
    <xf numFmtId="0" fontId="25" fillId="2" borderId="2" xfId="27" applyFont="1" applyFill="1" applyBorder="1" applyAlignment="1">
      <alignment horizontal="center"/>
    </xf>
    <xf numFmtId="0" fontId="17" fillId="0" borderId="4" xfId="27" applyFont="1" applyBorder="1" applyAlignment="1">
      <alignment horizontal="center"/>
    </xf>
    <xf numFmtId="0" fontId="27" fillId="0" borderId="2" xfId="27" applyFont="1" applyBorder="1"/>
    <xf numFmtId="0" fontId="27" fillId="2" borderId="2" xfId="27" applyFont="1" applyFill="1" applyBorder="1"/>
    <xf numFmtId="0" fontId="27" fillId="0" borderId="4" xfId="27" applyFont="1" applyBorder="1"/>
    <xf numFmtId="0" fontId="17" fillId="0" borderId="3" xfId="27" applyFont="1" applyBorder="1"/>
    <xf numFmtId="0" fontId="17" fillId="0" borderId="2" xfId="27" applyFont="1" applyBorder="1"/>
    <xf numFmtId="3" fontId="17" fillId="0" borderId="2" xfId="27" applyNumberFormat="1" applyFont="1" applyBorder="1"/>
    <xf numFmtId="3" fontId="17" fillId="2" borderId="2" xfId="27" applyNumberFormat="1" applyFont="1" applyFill="1" applyBorder="1"/>
    <xf numFmtId="3" fontId="17" fillId="0" borderId="4" xfId="27" applyNumberFormat="1" applyFont="1" applyBorder="1"/>
    <xf numFmtId="0" fontId="20" fillId="0" borderId="2" xfId="27" applyFont="1" applyBorder="1"/>
    <xf numFmtId="3" fontId="20" fillId="0" borderId="2" xfId="27" applyNumberFormat="1" applyFont="1" applyBorder="1"/>
    <xf numFmtId="3" fontId="20" fillId="0" borderId="4" xfId="27" applyNumberFormat="1" applyFont="1" applyBorder="1"/>
    <xf numFmtId="3" fontId="1" fillId="0" borderId="1" xfId="27" applyNumberFormat="1"/>
    <xf numFmtId="3" fontId="28" fillId="0" borderId="2" xfId="27" applyNumberFormat="1" applyFont="1" applyBorder="1"/>
    <xf numFmtId="3" fontId="28" fillId="0" borderId="4" xfId="27" applyNumberFormat="1" applyFont="1" applyBorder="1"/>
    <xf numFmtId="0" fontId="28" fillId="0" borderId="2" xfId="27" applyFont="1" applyBorder="1"/>
    <xf numFmtId="3" fontId="20" fillId="0" borderId="5" xfId="27" applyNumberFormat="1" applyFont="1" applyBorder="1"/>
    <xf numFmtId="3" fontId="20" fillId="0" borderId="6" xfId="27" applyNumberFormat="1" applyFont="1" applyBorder="1"/>
    <xf numFmtId="0" fontId="17" fillId="0" borderId="7" xfId="27" applyFont="1" applyBorder="1"/>
    <xf numFmtId="0" fontId="20" fillId="0" borderId="8" xfId="27" applyFont="1" applyBorder="1"/>
    <xf numFmtId="3" fontId="20" fillId="0" borderId="8" xfId="27" applyNumberFormat="1" applyFont="1" applyBorder="1"/>
    <xf numFmtId="3" fontId="20" fillId="0" borderId="9" xfId="27" applyNumberFormat="1" applyFont="1" applyBorder="1"/>
    <xf numFmtId="3" fontId="17" fillId="2" borderId="10" xfId="27" applyNumberFormat="1" applyFont="1" applyFill="1" applyBorder="1"/>
    <xf numFmtId="3" fontId="20" fillId="0" borderId="7" xfId="27" applyNumberFormat="1" applyFont="1" applyBorder="1"/>
    <xf numFmtId="0" fontId="21" fillId="0" borderId="1" xfId="27" applyFont="1"/>
    <xf numFmtId="0" fontId="17" fillId="0" borderId="1" xfId="27" applyFont="1"/>
    <xf numFmtId="0" fontId="23" fillId="0" borderId="1" xfId="27" applyFont="1" applyAlignment="1">
      <alignment horizontal="center"/>
    </xf>
    <xf numFmtId="0" fontId="20" fillId="0" borderId="1" xfId="27" applyFont="1" applyAlignment="1">
      <alignment horizontal="center"/>
    </xf>
    <xf numFmtId="0" fontId="26" fillId="0" borderId="3" xfId="27" applyFont="1" applyBorder="1" applyAlignment="1">
      <alignment textRotation="90"/>
    </xf>
    <xf numFmtId="0" fontId="17" fillId="0" borderId="3" xfId="27" applyFont="1" applyBorder="1"/>
  </cellXfs>
  <cellStyles count="28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7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3300"/>
  </sheetPr>
  <dimension ref="A1:O38"/>
  <sheetViews>
    <sheetView tabSelected="1" topLeftCell="A25" zoomScaleNormal="100" workbookViewId="0">
      <selection activeCell="L33" sqref="L33"/>
    </sheetView>
  </sheetViews>
  <sheetFormatPr defaultRowHeight="14.4" x14ac:dyDescent="0.3"/>
  <cols>
    <col min="1" max="1" width="3.5546875" style="3" customWidth="1"/>
    <col min="2" max="2" width="22.88671875" style="3" customWidth="1"/>
    <col min="3" max="3" width="9.109375" style="3"/>
    <col min="4" max="4" width="7" style="3" customWidth="1"/>
    <col min="5" max="5" width="12.33203125" style="3" bestFit="1" customWidth="1"/>
    <col min="6" max="6" width="14" style="3" customWidth="1"/>
    <col min="7" max="7" width="12.33203125" style="3" bestFit="1" customWidth="1"/>
    <col min="8" max="8" width="1.109375" style="3" customWidth="1"/>
    <col min="9" max="9" width="21" style="3" customWidth="1"/>
    <col min="10" max="10" width="10.6640625" style="3" customWidth="1"/>
    <col min="11" max="11" width="10.33203125" style="3" customWidth="1"/>
    <col min="12" max="12" width="12.33203125" style="3" bestFit="1" customWidth="1"/>
    <col min="13" max="13" width="12.5546875" style="3" customWidth="1"/>
    <col min="14" max="15" width="12.33203125" style="3" bestFit="1" customWidth="1"/>
    <col min="16" max="256" width="9.109375" style="3"/>
    <col min="257" max="257" width="3.5546875" style="3" customWidth="1"/>
    <col min="258" max="258" width="22.88671875" style="3" customWidth="1"/>
    <col min="259" max="263" width="9.109375" style="3"/>
    <col min="264" max="264" width="1.109375" style="3" customWidth="1"/>
    <col min="265" max="265" width="21" style="3" customWidth="1"/>
    <col min="266" max="266" width="9" style="3" customWidth="1"/>
    <col min="267" max="512" width="9.109375" style="3"/>
    <col min="513" max="513" width="3.5546875" style="3" customWidth="1"/>
    <col min="514" max="514" width="22.88671875" style="3" customWidth="1"/>
    <col min="515" max="519" width="9.109375" style="3"/>
    <col min="520" max="520" width="1.109375" style="3" customWidth="1"/>
    <col min="521" max="521" width="21" style="3" customWidth="1"/>
    <col min="522" max="522" width="9" style="3" customWidth="1"/>
    <col min="523" max="768" width="9.109375" style="3"/>
    <col min="769" max="769" width="3.5546875" style="3" customWidth="1"/>
    <col min="770" max="770" width="22.88671875" style="3" customWidth="1"/>
    <col min="771" max="775" width="9.109375" style="3"/>
    <col min="776" max="776" width="1.109375" style="3" customWidth="1"/>
    <col min="777" max="777" width="21" style="3" customWidth="1"/>
    <col min="778" max="778" width="9" style="3" customWidth="1"/>
    <col min="779" max="1024" width="9.109375" style="3"/>
    <col min="1025" max="1025" width="3.5546875" style="3" customWidth="1"/>
    <col min="1026" max="1026" width="22.88671875" style="3" customWidth="1"/>
    <col min="1027" max="1031" width="9.109375" style="3"/>
    <col min="1032" max="1032" width="1.109375" style="3" customWidth="1"/>
    <col min="1033" max="1033" width="21" style="3" customWidth="1"/>
    <col min="1034" max="1034" width="9" style="3" customWidth="1"/>
    <col min="1035" max="1280" width="9.109375" style="3"/>
    <col min="1281" max="1281" width="3.5546875" style="3" customWidth="1"/>
    <col min="1282" max="1282" width="22.88671875" style="3" customWidth="1"/>
    <col min="1283" max="1287" width="9.109375" style="3"/>
    <col min="1288" max="1288" width="1.109375" style="3" customWidth="1"/>
    <col min="1289" max="1289" width="21" style="3" customWidth="1"/>
    <col min="1290" max="1290" width="9" style="3" customWidth="1"/>
    <col min="1291" max="1536" width="9.109375" style="3"/>
    <col min="1537" max="1537" width="3.5546875" style="3" customWidth="1"/>
    <col min="1538" max="1538" width="22.88671875" style="3" customWidth="1"/>
    <col min="1539" max="1543" width="9.109375" style="3"/>
    <col min="1544" max="1544" width="1.109375" style="3" customWidth="1"/>
    <col min="1545" max="1545" width="21" style="3" customWidth="1"/>
    <col min="1546" max="1546" width="9" style="3" customWidth="1"/>
    <col min="1547" max="1792" width="9.109375" style="3"/>
    <col min="1793" max="1793" width="3.5546875" style="3" customWidth="1"/>
    <col min="1794" max="1794" width="22.88671875" style="3" customWidth="1"/>
    <col min="1795" max="1799" width="9.109375" style="3"/>
    <col min="1800" max="1800" width="1.109375" style="3" customWidth="1"/>
    <col min="1801" max="1801" width="21" style="3" customWidth="1"/>
    <col min="1802" max="1802" width="9" style="3" customWidth="1"/>
    <col min="1803" max="2048" width="9.109375" style="3"/>
    <col min="2049" max="2049" width="3.5546875" style="3" customWidth="1"/>
    <col min="2050" max="2050" width="22.88671875" style="3" customWidth="1"/>
    <col min="2051" max="2055" width="9.109375" style="3"/>
    <col min="2056" max="2056" width="1.109375" style="3" customWidth="1"/>
    <col min="2057" max="2057" width="21" style="3" customWidth="1"/>
    <col min="2058" max="2058" width="9" style="3" customWidth="1"/>
    <col min="2059" max="2304" width="9.109375" style="3"/>
    <col min="2305" max="2305" width="3.5546875" style="3" customWidth="1"/>
    <col min="2306" max="2306" width="22.88671875" style="3" customWidth="1"/>
    <col min="2307" max="2311" width="9.109375" style="3"/>
    <col min="2312" max="2312" width="1.109375" style="3" customWidth="1"/>
    <col min="2313" max="2313" width="21" style="3" customWidth="1"/>
    <col min="2314" max="2314" width="9" style="3" customWidth="1"/>
    <col min="2315" max="2560" width="9.109375" style="3"/>
    <col min="2561" max="2561" width="3.5546875" style="3" customWidth="1"/>
    <col min="2562" max="2562" width="22.88671875" style="3" customWidth="1"/>
    <col min="2563" max="2567" width="9.109375" style="3"/>
    <col min="2568" max="2568" width="1.109375" style="3" customWidth="1"/>
    <col min="2569" max="2569" width="21" style="3" customWidth="1"/>
    <col min="2570" max="2570" width="9" style="3" customWidth="1"/>
    <col min="2571" max="2816" width="9.109375" style="3"/>
    <col min="2817" max="2817" width="3.5546875" style="3" customWidth="1"/>
    <col min="2818" max="2818" width="22.88671875" style="3" customWidth="1"/>
    <col min="2819" max="2823" width="9.109375" style="3"/>
    <col min="2824" max="2824" width="1.109375" style="3" customWidth="1"/>
    <col min="2825" max="2825" width="21" style="3" customWidth="1"/>
    <col min="2826" max="2826" width="9" style="3" customWidth="1"/>
    <col min="2827" max="3072" width="9.109375" style="3"/>
    <col min="3073" max="3073" width="3.5546875" style="3" customWidth="1"/>
    <col min="3074" max="3074" width="22.88671875" style="3" customWidth="1"/>
    <col min="3075" max="3079" width="9.109375" style="3"/>
    <col min="3080" max="3080" width="1.109375" style="3" customWidth="1"/>
    <col min="3081" max="3081" width="21" style="3" customWidth="1"/>
    <col min="3082" max="3082" width="9" style="3" customWidth="1"/>
    <col min="3083" max="3328" width="9.109375" style="3"/>
    <col min="3329" max="3329" width="3.5546875" style="3" customWidth="1"/>
    <col min="3330" max="3330" width="22.88671875" style="3" customWidth="1"/>
    <col min="3331" max="3335" width="9.109375" style="3"/>
    <col min="3336" max="3336" width="1.109375" style="3" customWidth="1"/>
    <col min="3337" max="3337" width="21" style="3" customWidth="1"/>
    <col min="3338" max="3338" width="9" style="3" customWidth="1"/>
    <col min="3339" max="3584" width="9.109375" style="3"/>
    <col min="3585" max="3585" width="3.5546875" style="3" customWidth="1"/>
    <col min="3586" max="3586" width="22.88671875" style="3" customWidth="1"/>
    <col min="3587" max="3591" width="9.109375" style="3"/>
    <col min="3592" max="3592" width="1.109375" style="3" customWidth="1"/>
    <col min="3593" max="3593" width="21" style="3" customWidth="1"/>
    <col min="3594" max="3594" width="9" style="3" customWidth="1"/>
    <col min="3595" max="3840" width="9.109375" style="3"/>
    <col min="3841" max="3841" width="3.5546875" style="3" customWidth="1"/>
    <col min="3842" max="3842" width="22.88671875" style="3" customWidth="1"/>
    <col min="3843" max="3847" width="9.109375" style="3"/>
    <col min="3848" max="3848" width="1.109375" style="3" customWidth="1"/>
    <col min="3849" max="3849" width="21" style="3" customWidth="1"/>
    <col min="3850" max="3850" width="9" style="3" customWidth="1"/>
    <col min="3851" max="4096" width="9.109375" style="3"/>
    <col min="4097" max="4097" width="3.5546875" style="3" customWidth="1"/>
    <col min="4098" max="4098" width="22.88671875" style="3" customWidth="1"/>
    <col min="4099" max="4103" width="9.109375" style="3"/>
    <col min="4104" max="4104" width="1.109375" style="3" customWidth="1"/>
    <col min="4105" max="4105" width="21" style="3" customWidth="1"/>
    <col min="4106" max="4106" width="9" style="3" customWidth="1"/>
    <col min="4107" max="4352" width="9.109375" style="3"/>
    <col min="4353" max="4353" width="3.5546875" style="3" customWidth="1"/>
    <col min="4354" max="4354" width="22.88671875" style="3" customWidth="1"/>
    <col min="4355" max="4359" width="9.109375" style="3"/>
    <col min="4360" max="4360" width="1.109375" style="3" customWidth="1"/>
    <col min="4361" max="4361" width="21" style="3" customWidth="1"/>
    <col min="4362" max="4362" width="9" style="3" customWidth="1"/>
    <col min="4363" max="4608" width="9.109375" style="3"/>
    <col min="4609" max="4609" width="3.5546875" style="3" customWidth="1"/>
    <col min="4610" max="4610" width="22.88671875" style="3" customWidth="1"/>
    <col min="4611" max="4615" width="9.109375" style="3"/>
    <col min="4616" max="4616" width="1.109375" style="3" customWidth="1"/>
    <col min="4617" max="4617" width="21" style="3" customWidth="1"/>
    <col min="4618" max="4618" width="9" style="3" customWidth="1"/>
    <col min="4619" max="4864" width="9.109375" style="3"/>
    <col min="4865" max="4865" width="3.5546875" style="3" customWidth="1"/>
    <col min="4866" max="4866" width="22.88671875" style="3" customWidth="1"/>
    <col min="4867" max="4871" width="9.109375" style="3"/>
    <col min="4872" max="4872" width="1.109375" style="3" customWidth="1"/>
    <col min="4873" max="4873" width="21" style="3" customWidth="1"/>
    <col min="4874" max="4874" width="9" style="3" customWidth="1"/>
    <col min="4875" max="5120" width="9.109375" style="3"/>
    <col min="5121" max="5121" width="3.5546875" style="3" customWidth="1"/>
    <col min="5122" max="5122" width="22.88671875" style="3" customWidth="1"/>
    <col min="5123" max="5127" width="9.109375" style="3"/>
    <col min="5128" max="5128" width="1.109375" style="3" customWidth="1"/>
    <col min="5129" max="5129" width="21" style="3" customWidth="1"/>
    <col min="5130" max="5130" width="9" style="3" customWidth="1"/>
    <col min="5131" max="5376" width="9.109375" style="3"/>
    <col min="5377" max="5377" width="3.5546875" style="3" customWidth="1"/>
    <col min="5378" max="5378" width="22.88671875" style="3" customWidth="1"/>
    <col min="5379" max="5383" width="9.109375" style="3"/>
    <col min="5384" max="5384" width="1.109375" style="3" customWidth="1"/>
    <col min="5385" max="5385" width="21" style="3" customWidth="1"/>
    <col min="5386" max="5386" width="9" style="3" customWidth="1"/>
    <col min="5387" max="5632" width="9.109375" style="3"/>
    <col min="5633" max="5633" width="3.5546875" style="3" customWidth="1"/>
    <col min="5634" max="5634" width="22.88671875" style="3" customWidth="1"/>
    <col min="5635" max="5639" width="9.109375" style="3"/>
    <col min="5640" max="5640" width="1.109375" style="3" customWidth="1"/>
    <col min="5641" max="5641" width="21" style="3" customWidth="1"/>
    <col min="5642" max="5642" width="9" style="3" customWidth="1"/>
    <col min="5643" max="5888" width="9.109375" style="3"/>
    <col min="5889" max="5889" width="3.5546875" style="3" customWidth="1"/>
    <col min="5890" max="5890" width="22.88671875" style="3" customWidth="1"/>
    <col min="5891" max="5895" width="9.109375" style="3"/>
    <col min="5896" max="5896" width="1.109375" style="3" customWidth="1"/>
    <col min="5897" max="5897" width="21" style="3" customWidth="1"/>
    <col min="5898" max="5898" width="9" style="3" customWidth="1"/>
    <col min="5899" max="6144" width="9.109375" style="3"/>
    <col min="6145" max="6145" width="3.5546875" style="3" customWidth="1"/>
    <col min="6146" max="6146" width="22.88671875" style="3" customWidth="1"/>
    <col min="6147" max="6151" width="9.109375" style="3"/>
    <col min="6152" max="6152" width="1.109375" style="3" customWidth="1"/>
    <col min="6153" max="6153" width="21" style="3" customWidth="1"/>
    <col min="6154" max="6154" width="9" style="3" customWidth="1"/>
    <col min="6155" max="6400" width="9.109375" style="3"/>
    <col min="6401" max="6401" width="3.5546875" style="3" customWidth="1"/>
    <col min="6402" max="6402" width="22.88671875" style="3" customWidth="1"/>
    <col min="6403" max="6407" width="9.109375" style="3"/>
    <col min="6408" max="6408" width="1.109375" style="3" customWidth="1"/>
    <col min="6409" max="6409" width="21" style="3" customWidth="1"/>
    <col min="6410" max="6410" width="9" style="3" customWidth="1"/>
    <col min="6411" max="6656" width="9.109375" style="3"/>
    <col min="6657" max="6657" width="3.5546875" style="3" customWidth="1"/>
    <col min="6658" max="6658" width="22.88671875" style="3" customWidth="1"/>
    <col min="6659" max="6663" width="9.109375" style="3"/>
    <col min="6664" max="6664" width="1.109375" style="3" customWidth="1"/>
    <col min="6665" max="6665" width="21" style="3" customWidth="1"/>
    <col min="6666" max="6666" width="9" style="3" customWidth="1"/>
    <col min="6667" max="6912" width="9.109375" style="3"/>
    <col min="6913" max="6913" width="3.5546875" style="3" customWidth="1"/>
    <col min="6914" max="6914" width="22.88671875" style="3" customWidth="1"/>
    <col min="6915" max="6919" width="9.109375" style="3"/>
    <col min="6920" max="6920" width="1.109375" style="3" customWidth="1"/>
    <col min="6921" max="6921" width="21" style="3" customWidth="1"/>
    <col min="6922" max="6922" width="9" style="3" customWidth="1"/>
    <col min="6923" max="7168" width="9.109375" style="3"/>
    <col min="7169" max="7169" width="3.5546875" style="3" customWidth="1"/>
    <col min="7170" max="7170" width="22.88671875" style="3" customWidth="1"/>
    <col min="7171" max="7175" width="9.109375" style="3"/>
    <col min="7176" max="7176" width="1.109375" style="3" customWidth="1"/>
    <col min="7177" max="7177" width="21" style="3" customWidth="1"/>
    <col min="7178" max="7178" width="9" style="3" customWidth="1"/>
    <col min="7179" max="7424" width="9.109375" style="3"/>
    <col min="7425" max="7425" width="3.5546875" style="3" customWidth="1"/>
    <col min="7426" max="7426" width="22.88671875" style="3" customWidth="1"/>
    <col min="7427" max="7431" width="9.109375" style="3"/>
    <col min="7432" max="7432" width="1.109375" style="3" customWidth="1"/>
    <col min="7433" max="7433" width="21" style="3" customWidth="1"/>
    <col min="7434" max="7434" width="9" style="3" customWidth="1"/>
    <col min="7435" max="7680" width="9.109375" style="3"/>
    <col min="7681" max="7681" width="3.5546875" style="3" customWidth="1"/>
    <col min="7682" max="7682" width="22.88671875" style="3" customWidth="1"/>
    <col min="7683" max="7687" width="9.109375" style="3"/>
    <col min="7688" max="7688" width="1.109375" style="3" customWidth="1"/>
    <col min="7689" max="7689" width="21" style="3" customWidth="1"/>
    <col min="7690" max="7690" width="9" style="3" customWidth="1"/>
    <col min="7691" max="7936" width="9.109375" style="3"/>
    <col min="7937" max="7937" width="3.5546875" style="3" customWidth="1"/>
    <col min="7938" max="7938" width="22.88671875" style="3" customWidth="1"/>
    <col min="7939" max="7943" width="9.109375" style="3"/>
    <col min="7944" max="7944" width="1.109375" style="3" customWidth="1"/>
    <col min="7945" max="7945" width="21" style="3" customWidth="1"/>
    <col min="7946" max="7946" width="9" style="3" customWidth="1"/>
    <col min="7947" max="8192" width="9.109375" style="3"/>
    <col min="8193" max="8193" width="3.5546875" style="3" customWidth="1"/>
    <col min="8194" max="8194" width="22.88671875" style="3" customWidth="1"/>
    <col min="8195" max="8199" width="9.109375" style="3"/>
    <col min="8200" max="8200" width="1.109375" style="3" customWidth="1"/>
    <col min="8201" max="8201" width="21" style="3" customWidth="1"/>
    <col min="8202" max="8202" width="9" style="3" customWidth="1"/>
    <col min="8203" max="8448" width="9.109375" style="3"/>
    <col min="8449" max="8449" width="3.5546875" style="3" customWidth="1"/>
    <col min="8450" max="8450" width="22.88671875" style="3" customWidth="1"/>
    <col min="8451" max="8455" width="9.109375" style="3"/>
    <col min="8456" max="8456" width="1.109375" style="3" customWidth="1"/>
    <col min="8457" max="8457" width="21" style="3" customWidth="1"/>
    <col min="8458" max="8458" width="9" style="3" customWidth="1"/>
    <col min="8459" max="8704" width="9.109375" style="3"/>
    <col min="8705" max="8705" width="3.5546875" style="3" customWidth="1"/>
    <col min="8706" max="8706" width="22.88671875" style="3" customWidth="1"/>
    <col min="8707" max="8711" width="9.109375" style="3"/>
    <col min="8712" max="8712" width="1.109375" style="3" customWidth="1"/>
    <col min="8713" max="8713" width="21" style="3" customWidth="1"/>
    <col min="8714" max="8714" width="9" style="3" customWidth="1"/>
    <col min="8715" max="8960" width="9.109375" style="3"/>
    <col min="8961" max="8961" width="3.5546875" style="3" customWidth="1"/>
    <col min="8962" max="8962" width="22.88671875" style="3" customWidth="1"/>
    <col min="8963" max="8967" width="9.109375" style="3"/>
    <col min="8968" max="8968" width="1.109375" style="3" customWidth="1"/>
    <col min="8969" max="8969" width="21" style="3" customWidth="1"/>
    <col min="8970" max="8970" width="9" style="3" customWidth="1"/>
    <col min="8971" max="9216" width="9.109375" style="3"/>
    <col min="9217" max="9217" width="3.5546875" style="3" customWidth="1"/>
    <col min="9218" max="9218" width="22.88671875" style="3" customWidth="1"/>
    <col min="9219" max="9223" width="9.109375" style="3"/>
    <col min="9224" max="9224" width="1.109375" style="3" customWidth="1"/>
    <col min="9225" max="9225" width="21" style="3" customWidth="1"/>
    <col min="9226" max="9226" width="9" style="3" customWidth="1"/>
    <col min="9227" max="9472" width="9.109375" style="3"/>
    <col min="9473" max="9473" width="3.5546875" style="3" customWidth="1"/>
    <col min="9474" max="9474" width="22.88671875" style="3" customWidth="1"/>
    <col min="9475" max="9479" width="9.109375" style="3"/>
    <col min="9480" max="9480" width="1.109375" style="3" customWidth="1"/>
    <col min="9481" max="9481" width="21" style="3" customWidth="1"/>
    <col min="9482" max="9482" width="9" style="3" customWidth="1"/>
    <col min="9483" max="9728" width="9.109375" style="3"/>
    <col min="9729" max="9729" width="3.5546875" style="3" customWidth="1"/>
    <col min="9730" max="9730" width="22.88671875" style="3" customWidth="1"/>
    <col min="9731" max="9735" width="9.109375" style="3"/>
    <col min="9736" max="9736" width="1.109375" style="3" customWidth="1"/>
    <col min="9737" max="9737" width="21" style="3" customWidth="1"/>
    <col min="9738" max="9738" width="9" style="3" customWidth="1"/>
    <col min="9739" max="9984" width="9.109375" style="3"/>
    <col min="9985" max="9985" width="3.5546875" style="3" customWidth="1"/>
    <col min="9986" max="9986" width="22.88671875" style="3" customWidth="1"/>
    <col min="9987" max="9991" width="9.109375" style="3"/>
    <col min="9992" max="9992" width="1.109375" style="3" customWidth="1"/>
    <col min="9993" max="9993" width="21" style="3" customWidth="1"/>
    <col min="9994" max="9994" width="9" style="3" customWidth="1"/>
    <col min="9995" max="10240" width="9.109375" style="3"/>
    <col min="10241" max="10241" width="3.5546875" style="3" customWidth="1"/>
    <col min="10242" max="10242" width="22.88671875" style="3" customWidth="1"/>
    <col min="10243" max="10247" width="9.109375" style="3"/>
    <col min="10248" max="10248" width="1.109375" style="3" customWidth="1"/>
    <col min="10249" max="10249" width="21" style="3" customWidth="1"/>
    <col min="10250" max="10250" width="9" style="3" customWidth="1"/>
    <col min="10251" max="10496" width="9.109375" style="3"/>
    <col min="10497" max="10497" width="3.5546875" style="3" customWidth="1"/>
    <col min="10498" max="10498" width="22.88671875" style="3" customWidth="1"/>
    <col min="10499" max="10503" width="9.109375" style="3"/>
    <col min="10504" max="10504" width="1.109375" style="3" customWidth="1"/>
    <col min="10505" max="10505" width="21" style="3" customWidth="1"/>
    <col min="10506" max="10506" width="9" style="3" customWidth="1"/>
    <col min="10507" max="10752" width="9.109375" style="3"/>
    <col min="10753" max="10753" width="3.5546875" style="3" customWidth="1"/>
    <col min="10754" max="10754" width="22.88671875" style="3" customWidth="1"/>
    <col min="10755" max="10759" width="9.109375" style="3"/>
    <col min="10760" max="10760" width="1.109375" style="3" customWidth="1"/>
    <col min="10761" max="10761" width="21" style="3" customWidth="1"/>
    <col min="10762" max="10762" width="9" style="3" customWidth="1"/>
    <col min="10763" max="11008" width="9.109375" style="3"/>
    <col min="11009" max="11009" width="3.5546875" style="3" customWidth="1"/>
    <col min="11010" max="11010" width="22.88671875" style="3" customWidth="1"/>
    <col min="11011" max="11015" width="9.109375" style="3"/>
    <col min="11016" max="11016" width="1.109375" style="3" customWidth="1"/>
    <col min="11017" max="11017" width="21" style="3" customWidth="1"/>
    <col min="11018" max="11018" width="9" style="3" customWidth="1"/>
    <col min="11019" max="11264" width="9.109375" style="3"/>
    <col min="11265" max="11265" width="3.5546875" style="3" customWidth="1"/>
    <col min="11266" max="11266" width="22.88671875" style="3" customWidth="1"/>
    <col min="11267" max="11271" width="9.109375" style="3"/>
    <col min="11272" max="11272" width="1.109375" style="3" customWidth="1"/>
    <col min="11273" max="11273" width="21" style="3" customWidth="1"/>
    <col min="11274" max="11274" width="9" style="3" customWidth="1"/>
    <col min="11275" max="11520" width="9.109375" style="3"/>
    <col min="11521" max="11521" width="3.5546875" style="3" customWidth="1"/>
    <col min="11522" max="11522" width="22.88671875" style="3" customWidth="1"/>
    <col min="11523" max="11527" width="9.109375" style="3"/>
    <col min="11528" max="11528" width="1.109375" style="3" customWidth="1"/>
    <col min="11529" max="11529" width="21" style="3" customWidth="1"/>
    <col min="11530" max="11530" width="9" style="3" customWidth="1"/>
    <col min="11531" max="11776" width="9.109375" style="3"/>
    <col min="11777" max="11777" width="3.5546875" style="3" customWidth="1"/>
    <col min="11778" max="11778" width="22.88671875" style="3" customWidth="1"/>
    <col min="11779" max="11783" width="9.109375" style="3"/>
    <col min="11784" max="11784" width="1.109375" style="3" customWidth="1"/>
    <col min="11785" max="11785" width="21" style="3" customWidth="1"/>
    <col min="11786" max="11786" width="9" style="3" customWidth="1"/>
    <col min="11787" max="12032" width="9.109375" style="3"/>
    <col min="12033" max="12033" width="3.5546875" style="3" customWidth="1"/>
    <col min="12034" max="12034" width="22.88671875" style="3" customWidth="1"/>
    <col min="12035" max="12039" width="9.109375" style="3"/>
    <col min="12040" max="12040" width="1.109375" style="3" customWidth="1"/>
    <col min="12041" max="12041" width="21" style="3" customWidth="1"/>
    <col min="12042" max="12042" width="9" style="3" customWidth="1"/>
    <col min="12043" max="12288" width="9.109375" style="3"/>
    <col min="12289" max="12289" width="3.5546875" style="3" customWidth="1"/>
    <col min="12290" max="12290" width="22.88671875" style="3" customWidth="1"/>
    <col min="12291" max="12295" width="9.109375" style="3"/>
    <col min="12296" max="12296" width="1.109375" style="3" customWidth="1"/>
    <col min="12297" max="12297" width="21" style="3" customWidth="1"/>
    <col min="12298" max="12298" width="9" style="3" customWidth="1"/>
    <col min="12299" max="12544" width="9.109375" style="3"/>
    <col min="12545" max="12545" width="3.5546875" style="3" customWidth="1"/>
    <col min="12546" max="12546" width="22.88671875" style="3" customWidth="1"/>
    <col min="12547" max="12551" width="9.109375" style="3"/>
    <col min="12552" max="12552" width="1.109375" style="3" customWidth="1"/>
    <col min="12553" max="12553" width="21" style="3" customWidth="1"/>
    <col min="12554" max="12554" width="9" style="3" customWidth="1"/>
    <col min="12555" max="12800" width="9.109375" style="3"/>
    <col min="12801" max="12801" width="3.5546875" style="3" customWidth="1"/>
    <col min="12802" max="12802" width="22.88671875" style="3" customWidth="1"/>
    <col min="12803" max="12807" width="9.109375" style="3"/>
    <col min="12808" max="12808" width="1.109375" style="3" customWidth="1"/>
    <col min="12809" max="12809" width="21" style="3" customWidth="1"/>
    <col min="12810" max="12810" width="9" style="3" customWidth="1"/>
    <col min="12811" max="13056" width="9.109375" style="3"/>
    <col min="13057" max="13057" width="3.5546875" style="3" customWidth="1"/>
    <col min="13058" max="13058" width="22.88671875" style="3" customWidth="1"/>
    <col min="13059" max="13063" width="9.109375" style="3"/>
    <col min="13064" max="13064" width="1.109375" style="3" customWidth="1"/>
    <col min="13065" max="13065" width="21" style="3" customWidth="1"/>
    <col min="13066" max="13066" width="9" style="3" customWidth="1"/>
    <col min="13067" max="13312" width="9.109375" style="3"/>
    <col min="13313" max="13313" width="3.5546875" style="3" customWidth="1"/>
    <col min="13314" max="13314" width="22.88671875" style="3" customWidth="1"/>
    <col min="13315" max="13319" width="9.109375" style="3"/>
    <col min="13320" max="13320" width="1.109375" style="3" customWidth="1"/>
    <col min="13321" max="13321" width="21" style="3" customWidth="1"/>
    <col min="13322" max="13322" width="9" style="3" customWidth="1"/>
    <col min="13323" max="13568" width="9.109375" style="3"/>
    <col min="13569" max="13569" width="3.5546875" style="3" customWidth="1"/>
    <col min="13570" max="13570" width="22.88671875" style="3" customWidth="1"/>
    <col min="13571" max="13575" width="9.109375" style="3"/>
    <col min="13576" max="13576" width="1.109375" style="3" customWidth="1"/>
    <col min="13577" max="13577" width="21" style="3" customWidth="1"/>
    <col min="13578" max="13578" width="9" style="3" customWidth="1"/>
    <col min="13579" max="13824" width="9.109375" style="3"/>
    <col min="13825" max="13825" width="3.5546875" style="3" customWidth="1"/>
    <col min="13826" max="13826" width="22.88671875" style="3" customWidth="1"/>
    <col min="13827" max="13831" width="9.109375" style="3"/>
    <col min="13832" max="13832" width="1.109375" style="3" customWidth="1"/>
    <col min="13833" max="13833" width="21" style="3" customWidth="1"/>
    <col min="13834" max="13834" width="9" style="3" customWidth="1"/>
    <col min="13835" max="14080" width="9.109375" style="3"/>
    <col min="14081" max="14081" width="3.5546875" style="3" customWidth="1"/>
    <col min="14082" max="14082" width="22.88671875" style="3" customWidth="1"/>
    <col min="14083" max="14087" width="9.109375" style="3"/>
    <col min="14088" max="14088" width="1.109375" style="3" customWidth="1"/>
    <col min="14089" max="14089" width="21" style="3" customWidth="1"/>
    <col min="14090" max="14090" width="9" style="3" customWidth="1"/>
    <col min="14091" max="14336" width="9.109375" style="3"/>
    <col min="14337" max="14337" width="3.5546875" style="3" customWidth="1"/>
    <col min="14338" max="14338" width="22.88671875" style="3" customWidth="1"/>
    <col min="14339" max="14343" width="9.109375" style="3"/>
    <col min="14344" max="14344" width="1.109375" style="3" customWidth="1"/>
    <col min="14345" max="14345" width="21" style="3" customWidth="1"/>
    <col min="14346" max="14346" width="9" style="3" customWidth="1"/>
    <col min="14347" max="14592" width="9.109375" style="3"/>
    <col min="14593" max="14593" width="3.5546875" style="3" customWidth="1"/>
    <col min="14594" max="14594" width="22.88671875" style="3" customWidth="1"/>
    <col min="14595" max="14599" width="9.109375" style="3"/>
    <col min="14600" max="14600" width="1.109375" style="3" customWidth="1"/>
    <col min="14601" max="14601" width="21" style="3" customWidth="1"/>
    <col min="14602" max="14602" width="9" style="3" customWidth="1"/>
    <col min="14603" max="14848" width="9.109375" style="3"/>
    <col min="14849" max="14849" width="3.5546875" style="3" customWidth="1"/>
    <col min="14850" max="14850" width="22.88671875" style="3" customWidth="1"/>
    <col min="14851" max="14855" width="9.109375" style="3"/>
    <col min="14856" max="14856" width="1.109375" style="3" customWidth="1"/>
    <col min="14857" max="14857" width="21" style="3" customWidth="1"/>
    <col min="14858" max="14858" width="9" style="3" customWidth="1"/>
    <col min="14859" max="15104" width="9.109375" style="3"/>
    <col min="15105" max="15105" width="3.5546875" style="3" customWidth="1"/>
    <col min="15106" max="15106" width="22.88671875" style="3" customWidth="1"/>
    <col min="15107" max="15111" width="9.109375" style="3"/>
    <col min="15112" max="15112" width="1.109375" style="3" customWidth="1"/>
    <col min="15113" max="15113" width="21" style="3" customWidth="1"/>
    <col min="15114" max="15114" width="9" style="3" customWidth="1"/>
    <col min="15115" max="15360" width="9.109375" style="3"/>
    <col min="15361" max="15361" width="3.5546875" style="3" customWidth="1"/>
    <col min="15362" max="15362" width="22.88671875" style="3" customWidth="1"/>
    <col min="15363" max="15367" width="9.109375" style="3"/>
    <col min="15368" max="15368" width="1.109375" style="3" customWidth="1"/>
    <col min="15369" max="15369" width="21" style="3" customWidth="1"/>
    <col min="15370" max="15370" width="9" style="3" customWidth="1"/>
    <col min="15371" max="15616" width="9.109375" style="3"/>
    <col min="15617" max="15617" width="3.5546875" style="3" customWidth="1"/>
    <col min="15618" max="15618" width="22.88671875" style="3" customWidth="1"/>
    <col min="15619" max="15623" width="9.109375" style="3"/>
    <col min="15624" max="15624" width="1.109375" style="3" customWidth="1"/>
    <col min="15625" max="15625" width="21" style="3" customWidth="1"/>
    <col min="15626" max="15626" width="9" style="3" customWidth="1"/>
    <col min="15627" max="15872" width="9.109375" style="3"/>
    <col min="15873" max="15873" width="3.5546875" style="3" customWidth="1"/>
    <col min="15874" max="15874" width="22.88671875" style="3" customWidth="1"/>
    <col min="15875" max="15879" width="9.109375" style="3"/>
    <col min="15880" max="15880" width="1.109375" style="3" customWidth="1"/>
    <col min="15881" max="15881" width="21" style="3" customWidth="1"/>
    <col min="15882" max="15882" width="9" style="3" customWidth="1"/>
    <col min="15883" max="16128" width="9.109375" style="3"/>
    <col min="16129" max="16129" width="3.5546875" style="3" customWidth="1"/>
    <col min="16130" max="16130" width="22.88671875" style="3" customWidth="1"/>
    <col min="16131" max="16135" width="9.109375" style="3"/>
    <col min="16136" max="16136" width="1.109375" style="3" customWidth="1"/>
    <col min="16137" max="16137" width="21" style="3" customWidth="1"/>
    <col min="16138" max="16138" width="9" style="3" customWidth="1"/>
    <col min="16139" max="16384" width="9.109375" style="3"/>
  </cols>
  <sheetData>
    <row r="1" spans="1:15" ht="15.6" x14ac:dyDescent="0.3">
      <c r="A1" s="32" t="s">
        <v>43</v>
      </c>
      <c r="B1" s="33"/>
      <c r="C1" s="33"/>
      <c r="D1" s="33"/>
      <c r="E1" s="33"/>
      <c r="F1" s="33"/>
      <c r="G1" s="1"/>
      <c r="H1" s="1"/>
      <c r="I1" s="1"/>
      <c r="J1" s="1"/>
      <c r="K1" s="1"/>
      <c r="L1" s="1"/>
      <c r="M1" s="1"/>
      <c r="N1" s="2"/>
    </row>
    <row r="2" spans="1:15" ht="18" x14ac:dyDescent="0.35">
      <c r="A2" s="34" t="s">
        <v>106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ht="13.5" customHeight="1" x14ac:dyDescent="0.3">
      <c r="A3" s="35" t="s">
        <v>44</v>
      </c>
      <c r="B3" s="35"/>
      <c r="C3" s="35"/>
      <c r="D3" s="35"/>
      <c r="E3" s="35"/>
      <c r="F3" s="35"/>
      <c r="G3" s="1"/>
      <c r="H3" s="1"/>
      <c r="I3" s="35" t="s">
        <v>45</v>
      </c>
      <c r="J3" s="35"/>
      <c r="K3" s="35"/>
      <c r="L3" s="35"/>
      <c r="M3" s="35"/>
      <c r="N3" s="35"/>
    </row>
    <row r="4" spans="1:15" ht="4.5" customHeight="1" x14ac:dyDescent="0.3">
      <c r="A4" s="4"/>
      <c r="B4" s="4"/>
      <c r="C4" s="4"/>
      <c r="D4" s="4"/>
      <c r="E4" s="4"/>
      <c r="F4" s="4"/>
      <c r="G4" s="5"/>
      <c r="H4" s="5"/>
      <c r="I4" s="4"/>
      <c r="J4" s="4"/>
      <c r="K4" s="4"/>
      <c r="L4" s="4"/>
      <c r="M4" s="4"/>
      <c r="N4" s="4"/>
    </row>
    <row r="5" spans="1:15" x14ac:dyDescent="0.3">
      <c r="A5" s="36" t="s">
        <v>42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7"/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8" t="s">
        <v>12</v>
      </c>
    </row>
    <row r="6" spans="1:15" ht="18.75" customHeight="1" x14ac:dyDescent="0.3">
      <c r="A6" s="37"/>
      <c r="B6" s="9" t="s">
        <v>13</v>
      </c>
      <c r="C6" s="9" t="s">
        <v>46</v>
      </c>
      <c r="D6" s="9" t="s">
        <v>0</v>
      </c>
      <c r="E6" s="9" t="s">
        <v>47</v>
      </c>
      <c r="F6" s="9" t="s">
        <v>48</v>
      </c>
      <c r="G6" s="9" t="s">
        <v>49</v>
      </c>
      <c r="H6" s="10"/>
      <c r="I6" s="9" t="s">
        <v>13</v>
      </c>
      <c r="J6" s="9" t="s">
        <v>46</v>
      </c>
      <c r="K6" s="9" t="s">
        <v>0</v>
      </c>
      <c r="L6" s="9" t="s">
        <v>47</v>
      </c>
      <c r="M6" s="9" t="s">
        <v>48</v>
      </c>
      <c r="N6" s="11" t="s">
        <v>49</v>
      </c>
    </row>
    <row r="7" spans="1:15" x14ac:dyDescent="0.3">
      <c r="A7" s="12" t="s">
        <v>14</v>
      </c>
      <c r="B7" s="13" t="s">
        <v>50</v>
      </c>
      <c r="C7" s="14"/>
      <c r="D7" s="14"/>
      <c r="E7" s="14"/>
      <c r="F7" s="14">
        <f t="shared" ref="F7:F33" si="0">SUM(C7:E7)</f>
        <v>0</v>
      </c>
      <c r="G7" s="14">
        <v>0</v>
      </c>
      <c r="H7" s="15"/>
      <c r="I7" s="14" t="s">
        <v>51</v>
      </c>
      <c r="J7" s="14"/>
      <c r="K7" s="14"/>
      <c r="L7" s="14">
        <v>1411633756</v>
      </c>
      <c r="M7" s="14">
        <f t="shared" ref="M7:M33" si="1">SUM(J7:L7)</f>
        <v>1411633756</v>
      </c>
      <c r="N7" s="16">
        <v>1411633756</v>
      </c>
    </row>
    <row r="8" spans="1:15" x14ac:dyDescent="0.3">
      <c r="A8" s="12" t="s">
        <v>41</v>
      </c>
      <c r="B8" s="13" t="s">
        <v>52</v>
      </c>
      <c r="C8" s="14"/>
      <c r="D8" s="14"/>
      <c r="E8" s="14">
        <v>3120955</v>
      </c>
      <c r="F8" s="14">
        <f t="shared" si="0"/>
        <v>3120955</v>
      </c>
      <c r="G8" s="14">
        <v>5336078</v>
      </c>
      <c r="H8" s="15"/>
      <c r="I8" s="14" t="s">
        <v>53</v>
      </c>
      <c r="J8" s="14"/>
      <c r="K8" s="14"/>
      <c r="L8" s="14">
        <v>-54356487</v>
      </c>
      <c r="M8" s="14">
        <f t="shared" si="1"/>
        <v>-54356487</v>
      </c>
      <c r="N8" s="16">
        <v>-54356487</v>
      </c>
    </row>
    <row r="9" spans="1:15" x14ac:dyDescent="0.3">
      <c r="A9" s="12" t="s">
        <v>15</v>
      </c>
      <c r="B9" s="17" t="s">
        <v>54</v>
      </c>
      <c r="C9" s="18">
        <f>C7+C8</f>
        <v>0</v>
      </c>
      <c r="D9" s="18">
        <f>D7+D8</f>
        <v>0</v>
      </c>
      <c r="E9" s="18">
        <f>E7+E8</f>
        <v>3120955</v>
      </c>
      <c r="F9" s="18">
        <f t="shared" si="0"/>
        <v>3120955</v>
      </c>
      <c r="G9" s="18">
        <f>G7+G8</f>
        <v>5336078</v>
      </c>
      <c r="H9" s="15"/>
      <c r="I9" s="14" t="s">
        <v>55</v>
      </c>
      <c r="J9" s="14"/>
      <c r="K9" s="14"/>
      <c r="L9" s="14">
        <v>96358147</v>
      </c>
      <c r="M9" s="14">
        <f t="shared" si="1"/>
        <v>96358147</v>
      </c>
      <c r="N9" s="16">
        <v>96358147</v>
      </c>
    </row>
    <row r="10" spans="1:15" x14ac:dyDescent="0.3">
      <c r="A10" s="12" t="s">
        <v>40</v>
      </c>
      <c r="B10" s="13" t="s">
        <v>56</v>
      </c>
      <c r="C10" s="14"/>
      <c r="D10" s="14"/>
      <c r="E10" s="14">
        <v>1273222853</v>
      </c>
      <c r="F10" s="14">
        <f t="shared" si="0"/>
        <v>1273222853</v>
      </c>
      <c r="G10" s="14">
        <v>1326510102</v>
      </c>
      <c r="H10" s="15"/>
      <c r="I10" s="14" t="s">
        <v>57</v>
      </c>
      <c r="J10" s="14">
        <v>-2329099</v>
      </c>
      <c r="K10" s="14">
        <v>-4848934</v>
      </c>
      <c r="L10" s="14">
        <v>-90468709</v>
      </c>
      <c r="M10" s="14">
        <f t="shared" si="1"/>
        <v>-97646742</v>
      </c>
      <c r="N10" s="16">
        <v>-71656164</v>
      </c>
    </row>
    <row r="11" spans="1:15" x14ac:dyDescent="0.3">
      <c r="A11" s="12" t="s">
        <v>16</v>
      </c>
      <c r="B11" s="13" t="s">
        <v>58</v>
      </c>
      <c r="C11" s="14"/>
      <c r="D11" s="14"/>
      <c r="E11" s="14">
        <v>32957073</v>
      </c>
      <c r="F11" s="14">
        <f t="shared" si="0"/>
        <v>32957073</v>
      </c>
      <c r="G11" s="14">
        <v>21241376</v>
      </c>
      <c r="H11" s="15"/>
      <c r="I11" s="14" t="s">
        <v>59</v>
      </c>
      <c r="J11" s="14"/>
      <c r="K11" s="14"/>
      <c r="L11" s="14"/>
      <c r="M11" s="14">
        <f t="shared" si="1"/>
        <v>0</v>
      </c>
      <c r="N11" s="16"/>
    </row>
    <row r="12" spans="1:15" x14ac:dyDescent="0.3">
      <c r="A12" s="12" t="s">
        <v>39</v>
      </c>
      <c r="B12" s="13" t="s">
        <v>60</v>
      </c>
      <c r="C12" s="14"/>
      <c r="D12" s="14"/>
      <c r="E12" s="14">
        <v>24263650</v>
      </c>
      <c r="F12" s="14">
        <f t="shared" si="0"/>
        <v>24263650</v>
      </c>
      <c r="G12" s="14">
        <v>13196038</v>
      </c>
      <c r="H12" s="15"/>
      <c r="I12" s="14" t="s">
        <v>61</v>
      </c>
      <c r="J12" s="14">
        <v>179640</v>
      </c>
      <c r="K12" s="14">
        <v>-171176</v>
      </c>
      <c r="L12" s="14">
        <v>-34214782</v>
      </c>
      <c r="M12" s="14">
        <f t="shared" si="1"/>
        <v>-34206318</v>
      </c>
      <c r="N12" s="16">
        <v>-25990578</v>
      </c>
    </row>
    <row r="13" spans="1:15" x14ac:dyDescent="0.3">
      <c r="A13" s="12" t="s">
        <v>17</v>
      </c>
      <c r="B13" s="17" t="s">
        <v>62</v>
      </c>
      <c r="C13" s="18">
        <f>SUM(C10:C12)</f>
        <v>0</v>
      </c>
      <c r="D13" s="18">
        <f>SUM(D10:D12)</f>
        <v>0</v>
      </c>
      <c r="E13" s="18">
        <f>SUM(E10:E12)</f>
        <v>1330443576</v>
      </c>
      <c r="F13" s="18">
        <f t="shared" si="0"/>
        <v>1330443576</v>
      </c>
      <c r="G13" s="18">
        <f>SUM(G10:G12)</f>
        <v>1360947516</v>
      </c>
      <c r="H13" s="15"/>
      <c r="I13" s="18" t="s">
        <v>63</v>
      </c>
      <c r="J13" s="18">
        <f>SUM(J7:J12)</f>
        <v>-2149459</v>
      </c>
      <c r="K13" s="18">
        <f t="shared" ref="K13:L13" si="2">SUM(K7:K12)</f>
        <v>-5020110</v>
      </c>
      <c r="L13" s="18">
        <f t="shared" si="2"/>
        <v>1328951925</v>
      </c>
      <c r="M13" s="18">
        <f t="shared" si="1"/>
        <v>1321782356</v>
      </c>
      <c r="N13" s="19">
        <f>SUM(N7:N12)</f>
        <v>1355988674</v>
      </c>
      <c r="O13" s="20"/>
    </row>
    <row r="14" spans="1:15" x14ac:dyDescent="0.3">
      <c r="A14" s="12" t="s">
        <v>38</v>
      </c>
      <c r="B14" s="17" t="s">
        <v>64</v>
      </c>
      <c r="C14" s="18">
        <f>C9+C13</f>
        <v>0</v>
      </c>
      <c r="D14" s="18">
        <f>D9+D13</f>
        <v>0</v>
      </c>
      <c r="E14" s="18">
        <f>E9+E13</f>
        <v>1333564531</v>
      </c>
      <c r="F14" s="18">
        <f t="shared" si="0"/>
        <v>1333564531</v>
      </c>
      <c r="G14" s="18">
        <f>G9+G13</f>
        <v>1366283594</v>
      </c>
      <c r="H14" s="15"/>
      <c r="I14" s="14" t="s">
        <v>65</v>
      </c>
      <c r="J14" s="14"/>
      <c r="K14" s="14"/>
      <c r="L14" s="14">
        <v>6879</v>
      </c>
      <c r="M14" s="14">
        <f t="shared" si="1"/>
        <v>6879</v>
      </c>
      <c r="N14" s="16">
        <v>6879</v>
      </c>
    </row>
    <row r="15" spans="1:15" x14ac:dyDescent="0.3">
      <c r="A15" s="12" t="s">
        <v>18</v>
      </c>
      <c r="B15" s="13" t="s">
        <v>66</v>
      </c>
      <c r="C15" s="14">
        <v>17615</v>
      </c>
      <c r="D15" s="14">
        <v>32085</v>
      </c>
      <c r="E15" s="14">
        <v>228952</v>
      </c>
      <c r="F15" s="14">
        <f>SUM(C15:E15)</f>
        <v>278652</v>
      </c>
      <c r="G15" s="14">
        <v>114272</v>
      </c>
      <c r="H15" s="15"/>
      <c r="I15" s="14" t="s">
        <v>67</v>
      </c>
      <c r="J15" s="14"/>
      <c r="K15" s="14"/>
      <c r="L15" s="14"/>
      <c r="M15" s="14">
        <f t="shared" si="1"/>
        <v>0</v>
      </c>
      <c r="N15" s="16">
        <v>0</v>
      </c>
    </row>
    <row r="16" spans="1:15" x14ac:dyDescent="0.3">
      <c r="A16" s="12" t="s">
        <v>37</v>
      </c>
      <c r="B16" s="13" t="s">
        <v>68</v>
      </c>
      <c r="C16" s="14"/>
      <c r="D16" s="14"/>
      <c r="E16" s="14">
        <v>124365</v>
      </c>
      <c r="F16" s="14">
        <f t="shared" ref="F16:F17" si="3">SUM(C16:E16)</f>
        <v>124365</v>
      </c>
      <c r="G16" s="14">
        <v>124365</v>
      </c>
      <c r="H16" s="15">
        <v>0</v>
      </c>
      <c r="I16" s="14" t="s">
        <v>69</v>
      </c>
      <c r="J16" s="14"/>
      <c r="K16" s="14"/>
      <c r="L16" s="14"/>
      <c r="M16" s="14">
        <f t="shared" si="1"/>
        <v>0</v>
      </c>
      <c r="N16" s="16">
        <v>0</v>
      </c>
    </row>
    <row r="17" spans="1:14" x14ac:dyDescent="0.3">
      <c r="A17" s="12" t="s">
        <v>19</v>
      </c>
      <c r="B17" s="13" t="s">
        <v>70</v>
      </c>
      <c r="C17" s="14">
        <v>811457</v>
      </c>
      <c r="D17" s="14">
        <v>56503</v>
      </c>
      <c r="E17" s="14">
        <v>177361813</v>
      </c>
      <c r="F17" s="14">
        <f t="shared" si="3"/>
        <v>178229773</v>
      </c>
      <c r="G17" s="14">
        <v>141894309</v>
      </c>
      <c r="H17" s="15"/>
      <c r="I17" s="14" t="s">
        <v>71</v>
      </c>
      <c r="J17" s="14"/>
      <c r="K17" s="14"/>
      <c r="L17" s="14">
        <v>11251573</v>
      </c>
      <c r="M17" s="14">
        <f t="shared" si="1"/>
        <v>11251573</v>
      </c>
      <c r="N17" s="16">
        <v>11251573</v>
      </c>
    </row>
    <row r="18" spans="1:14" x14ac:dyDescent="0.3">
      <c r="A18" s="12" t="s">
        <v>36</v>
      </c>
      <c r="B18" s="17" t="s">
        <v>72</v>
      </c>
      <c r="C18" s="18">
        <f>C15+C16+C17</f>
        <v>829072</v>
      </c>
      <c r="D18" s="18">
        <f>D15-+D16+D17</f>
        <v>88588</v>
      </c>
      <c r="E18" s="18">
        <f>E15+E16+E17</f>
        <v>177715130</v>
      </c>
      <c r="F18" s="18">
        <f t="shared" si="0"/>
        <v>178632790</v>
      </c>
      <c r="G18" s="18">
        <f>G15+G16+G17</f>
        <v>142132946</v>
      </c>
      <c r="H18" s="15"/>
      <c r="I18" s="21" t="s">
        <v>73</v>
      </c>
      <c r="J18" s="21">
        <f>SUM(J14:J16)</f>
        <v>0</v>
      </c>
      <c r="K18" s="21">
        <f>SUM(K14:K16)</f>
        <v>0</v>
      </c>
      <c r="L18" s="21">
        <f>SUM(L14:L17)</f>
        <v>11258452</v>
      </c>
      <c r="M18" s="21">
        <f t="shared" si="1"/>
        <v>11258452</v>
      </c>
      <c r="N18" s="22">
        <f>SUM(N14:N17)</f>
        <v>11258452</v>
      </c>
    </row>
    <row r="19" spans="1:14" x14ac:dyDescent="0.3">
      <c r="A19" s="12" t="s">
        <v>20</v>
      </c>
      <c r="B19" s="13" t="s">
        <v>74</v>
      </c>
      <c r="C19" s="14"/>
      <c r="D19" s="14"/>
      <c r="E19" s="14">
        <v>21673880</v>
      </c>
      <c r="F19" s="14">
        <f>SUM(C19:E19)</f>
        <v>21673880</v>
      </c>
      <c r="G19" s="14">
        <v>7225989</v>
      </c>
      <c r="H19" s="15"/>
      <c r="I19" s="14" t="s">
        <v>75</v>
      </c>
      <c r="J19" s="14"/>
      <c r="K19" s="14"/>
      <c r="L19" s="14"/>
      <c r="M19" s="14">
        <f t="shared" si="1"/>
        <v>0</v>
      </c>
      <c r="N19" s="16">
        <v>0</v>
      </c>
    </row>
    <row r="20" spans="1:14" x14ac:dyDescent="0.3">
      <c r="A20" s="12" t="s">
        <v>35</v>
      </c>
      <c r="B20" s="13" t="s">
        <v>76</v>
      </c>
      <c r="C20" s="14">
        <v>2653</v>
      </c>
      <c r="D20" s="14"/>
      <c r="E20" s="14">
        <v>1226395</v>
      </c>
      <c r="F20" s="14">
        <f t="shared" ref="F20:F21" si="4">SUM(C20:E20)</f>
        <v>1229048</v>
      </c>
      <c r="G20" s="14">
        <v>1221024</v>
      </c>
      <c r="H20" s="15"/>
      <c r="I20" s="14" t="s">
        <v>77</v>
      </c>
      <c r="J20" s="14"/>
      <c r="K20" s="14"/>
      <c r="L20" s="14"/>
      <c r="M20" s="14">
        <f t="shared" si="1"/>
        <v>0</v>
      </c>
      <c r="N20" s="16">
        <v>0</v>
      </c>
    </row>
    <row r="21" spans="1:14" x14ac:dyDescent="0.3">
      <c r="A21" s="12" t="s">
        <v>21</v>
      </c>
      <c r="B21" s="13" t="s">
        <v>78</v>
      </c>
      <c r="C21" s="14"/>
      <c r="D21" s="14"/>
      <c r="E21" s="14"/>
      <c r="F21" s="14">
        <f t="shared" si="4"/>
        <v>0</v>
      </c>
      <c r="G21" s="14"/>
      <c r="H21" s="15"/>
      <c r="I21" s="14" t="s">
        <v>79</v>
      </c>
      <c r="J21" s="14">
        <v>0</v>
      </c>
      <c r="K21" s="14"/>
      <c r="L21" s="14">
        <v>0</v>
      </c>
      <c r="M21" s="14">
        <f t="shared" si="1"/>
        <v>0</v>
      </c>
      <c r="N21" s="16"/>
    </row>
    <row r="22" spans="1:14" x14ac:dyDescent="0.3">
      <c r="A22" s="12" t="s">
        <v>22</v>
      </c>
      <c r="B22" s="23" t="s">
        <v>80</v>
      </c>
      <c r="C22" s="21">
        <f>SUM(C19:C21)</f>
        <v>2653</v>
      </c>
      <c r="D22" s="21">
        <f>SUM(D19:D21)</f>
        <v>0</v>
      </c>
      <c r="E22" s="21">
        <f>SUM(E19:E21)</f>
        <v>22900275</v>
      </c>
      <c r="F22" s="21">
        <f t="shared" si="0"/>
        <v>22902928</v>
      </c>
      <c r="G22" s="21">
        <f>SUM(G19:G21)</f>
        <v>8447013</v>
      </c>
      <c r="H22" s="15"/>
      <c r="I22" s="14" t="s">
        <v>81</v>
      </c>
      <c r="J22" s="14"/>
      <c r="K22" s="14"/>
      <c r="L22" s="14"/>
      <c r="M22" s="14">
        <f t="shared" si="1"/>
        <v>0</v>
      </c>
      <c r="N22" s="16">
        <v>0</v>
      </c>
    </row>
    <row r="23" spans="1:14" x14ac:dyDescent="0.3">
      <c r="A23" s="12" t="s">
        <v>23</v>
      </c>
      <c r="B23" s="13" t="s">
        <v>82</v>
      </c>
      <c r="C23" s="14"/>
      <c r="D23" s="14"/>
      <c r="E23" s="14"/>
      <c r="F23" s="14">
        <f t="shared" si="0"/>
        <v>0</v>
      </c>
      <c r="G23" s="14">
        <v>0</v>
      </c>
      <c r="H23" s="15"/>
      <c r="I23" s="14" t="s">
        <v>83</v>
      </c>
      <c r="J23" s="14"/>
      <c r="K23" s="14"/>
      <c r="L23" s="14">
        <v>8389775</v>
      </c>
      <c r="M23" s="14">
        <f t="shared" si="1"/>
        <v>8389775</v>
      </c>
      <c r="N23" s="16">
        <v>7712349</v>
      </c>
    </row>
    <row r="24" spans="1:14" x14ac:dyDescent="0.3">
      <c r="A24" s="12" t="s">
        <v>24</v>
      </c>
      <c r="B24" s="13" t="s">
        <v>84</v>
      </c>
      <c r="C24" s="14"/>
      <c r="D24" s="14"/>
      <c r="E24" s="14"/>
      <c r="F24" s="14">
        <f t="shared" si="0"/>
        <v>0</v>
      </c>
      <c r="G24" s="14">
        <v>0</v>
      </c>
      <c r="H24" s="15"/>
      <c r="I24" s="21" t="s">
        <v>85</v>
      </c>
      <c r="J24" s="21">
        <f>SUM(J19:J23)</f>
        <v>0</v>
      </c>
      <c r="K24" s="21">
        <f>SUM(K19:K23)</f>
        <v>0</v>
      </c>
      <c r="L24" s="21">
        <f>SUM(L19:L23)</f>
        <v>8389775</v>
      </c>
      <c r="M24" s="21">
        <f t="shared" si="1"/>
        <v>8389775</v>
      </c>
      <c r="N24" s="22">
        <f>SUM(N19:N23)</f>
        <v>7712349</v>
      </c>
    </row>
    <row r="25" spans="1:14" x14ac:dyDescent="0.3">
      <c r="A25" s="12" t="s">
        <v>25</v>
      </c>
      <c r="B25" s="23" t="s">
        <v>86</v>
      </c>
      <c r="C25" s="21">
        <f>C23+C24</f>
        <v>0</v>
      </c>
      <c r="D25" s="21">
        <f>D23+D24</f>
        <v>0</v>
      </c>
      <c r="E25" s="21">
        <f>E23+E24</f>
        <v>0</v>
      </c>
      <c r="F25" s="21">
        <f t="shared" si="0"/>
        <v>0</v>
      </c>
      <c r="G25" s="21">
        <f>G23+G24</f>
        <v>0</v>
      </c>
      <c r="H25" s="15"/>
      <c r="I25" s="14" t="s">
        <v>87</v>
      </c>
      <c r="J25" s="14"/>
      <c r="K25" s="14"/>
      <c r="L25" s="14"/>
      <c r="M25" s="14">
        <f t="shared" si="1"/>
        <v>0</v>
      </c>
      <c r="N25" s="16"/>
    </row>
    <row r="26" spans="1:14" x14ac:dyDescent="0.3">
      <c r="A26" s="12" t="s">
        <v>26</v>
      </c>
      <c r="B26" s="13" t="s">
        <v>88</v>
      </c>
      <c r="C26" s="14"/>
      <c r="D26" s="14"/>
      <c r="E26" s="14">
        <v>149000</v>
      </c>
      <c r="F26" s="14">
        <f>SUM(C26:E26)</f>
        <v>149000</v>
      </c>
      <c r="G26" s="14">
        <v>149000</v>
      </c>
      <c r="H26" s="15"/>
      <c r="I26" s="14" t="s">
        <v>89</v>
      </c>
      <c r="J26" s="14"/>
      <c r="K26" s="14"/>
      <c r="L26" s="14"/>
      <c r="M26" s="14">
        <f t="shared" si="1"/>
        <v>0</v>
      </c>
      <c r="N26" s="16"/>
    </row>
    <row r="27" spans="1:14" x14ac:dyDescent="0.3">
      <c r="A27" s="12" t="s">
        <v>27</v>
      </c>
      <c r="B27" s="17" t="s">
        <v>90</v>
      </c>
      <c r="C27" s="18">
        <f>C26</f>
        <v>0</v>
      </c>
      <c r="D27" s="18">
        <f>D26</f>
        <v>0</v>
      </c>
      <c r="E27" s="18">
        <f>E26</f>
        <v>149000</v>
      </c>
      <c r="F27" s="18">
        <f t="shared" si="0"/>
        <v>149000</v>
      </c>
      <c r="G27" s="18">
        <f>G26</f>
        <v>149000</v>
      </c>
      <c r="H27" s="15"/>
      <c r="I27" s="21" t="s">
        <v>91</v>
      </c>
      <c r="J27" s="21">
        <f>SUM(J25:J26)</f>
        <v>0</v>
      </c>
      <c r="K27" s="21">
        <f>SUM(K25:K26)</f>
        <v>0</v>
      </c>
      <c r="L27" s="21">
        <f>SUM(L25:L26)</f>
        <v>0</v>
      </c>
      <c r="M27" s="21">
        <f t="shared" si="1"/>
        <v>0</v>
      </c>
      <c r="N27" s="22">
        <f>SUM(N25:N26)</f>
        <v>0</v>
      </c>
    </row>
    <row r="28" spans="1:14" x14ac:dyDescent="0.3">
      <c r="A28" s="12" t="s">
        <v>28</v>
      </c>
      <c r="B28" s="17" t="s">
        <v>92</v>
      </c>
      <c r="C28" s="18">
        <f>C22+C25+C27</f>
        <v>2653</v>
      </c>
      <c r="D28" s="18">
        <f>D22+D25+D27</f>
        <v>0</v>
      </c>
      <c r="E28" s="18">
        <f>E22+E25+E27</f>
        <v>23049275</v>
      </c>
      <c r="F28" s="18">
        <f t="shared" si="0"/>
        <v>23051928</v>
      </c>
      <c r="G28" s="18">
        <f>G22+G27</f>
        <v>8596013</v>
      </c>
      <c r="H28" s="15"/>
      <c r="I28" s="18" t="s">
        <v>93</v>
      </c>
      <c r="J28" s="18">
        <f>J18+J24+J27</f>
        <v>0</v>
      </c>
      <c r="K28" s="18">
        <f>K18+K24+K27</f>
        <v>0</v>
      </c>
      <c r="L28" s="18">
        <f>L18+L24+L27</f>
        <v>19648227</v>
      </c>
      <c r="M28" s="18">
        <f t="shared" si="1"/>
        <v>19648227</v>
      </c>
      <c r="N28" s="19">
        <f>N18+N24+N27</f>
        <v>18970801</v>
      </c>
    </row>
    <row r="29" spans="1:14" x14ac:dyDescent="0.3">
      <c r="A29" s="12" t="s">
        <v>29</v>
      </c>
      <c r="B29" s="13" t="s">
        <v>94</v>
      </c>
      <c r="C29" s="14">
        <v>112457</v>
      </c>
      <c r="D29" s="14"/>
      <c r="E29" s="14">
        <v>1385920</v>
      </c>
      <c r="F29" s="14">
        <f>SUM(C29:E29)</f>
        <v>1498377</v>
      </c>
      <c r="G29" s="14">
        <v>2987162</v>
      </c>
      <c r="H29" s="15"/>
      <c r="I29" s="18" t="s">
        <v>95</v>
      </c>
      <c r="J29" s="18"/>
      <c r="K29" s="18"/>
      <c r="L29" s="18"/>
      <c r="M29" s="18">
        <f t="shared" si="1"/>
        <v>0</v>
      </c>
      <c r="N29" s="19"/>
    </row>
    <row r="30" spans="1:14" x14ac:dyDescent="0.3">
      <c r="A30" s="12" t="s">
        <v>30</v>
      </c>
      <c r="B30" s="13" t="s">
        <v>96</v>
      </c>
      <c r="C30" s="14">
        <v>-148735</v>
      </c>
      <c r="D30" s="14"/>
      <c r="E30" s="14">
        <v>-11518713</v>
      </c>
      <c r="F30" s="14">
        <f>SUM(C30:E30)</f>
        <v>-11667448</v>
      </c>
      <c r="G30" s="14">
        <v>-8401983</v>
      </c>
      <c r="H30" s="15"/>
      <c r="I30" s="14" t="s">
        <v>97</v>
      </c>
      <c r="J30" s="14"/>
      <c r="K30" s="14"/>
      <c r="L30" s="14">
        <v>4041684</v>
      </c>
      <c r="M30" s="14">
        <f t="shared" si="1"/>
        <v>4041684</v>
      </c>
      <c r="N30" s="16">
        <v>4041684</v>
      </c>
    </row>
    <row r="31" spans="1:14" x14ac:dyDescent="0.3">
      <c r="A31" s="12" t="s">
        <v>31</v>
      </c>
      <c r="B31" s="17" t="s">
        <v>98</v>
      </c>
      <c r="C31" s="18">
        <f>C29+C30</f>
        <v>-36278</v>
      </c>
      <c r="D31" s="18">
        <f t="shared" ref="D31:E31" si="5">D29+D30</f>
        <v>0</v>
      </c>
      <c r="E31" s="18">
        <f t="shared" si="5"/>
        <v>-10132793</v>
      </c>
      <c r="F31" s="18">
        <f t="shared" si="0"/>
        <v>-10169071</v>
      </c>
      <c r="G31" s="18">
        <f>G29+G30</f>
        <v>-5414821</v>
      </c>
      <c r="H31" s="15"/>
      <c r="I31" s="14" t="s">
        <v>99</v>
      </c>
      <c r="J31" s="14">
        <v>2944906</v>
      </c>
      <c r="K31" s="14">
        <v>5108698</v>
      </c>
      <c r="L31" s="14">
        <v>3567762</v>
      </c>
      <c r="M31" s="14">
        <f t="shared" si="1"/>
        <v>11621366</v>
      </c>
      <c r="N31" s="16">
        <v>11299948</v>
      </c>
    </row>
    <row r="32" spans="1:14" x14ac:dyDescent="0.3">
      <c r="A32" s="12" t="s">
        <v>32</v>
      </c>
      <c r="B32" s="13" t="s">
        <v>100</v>
      </c>
      <c r="C32" s="14"/>
      <c r="D32" s="14"/>
      <c r="E32" s="14"/>
      <c r="F32" s="14">
        <f t="shared" si="0"/>
        <v>0</v>
      </c>
      <c r="G32" s="14"/>
      <c r="H32" s="15"/>
      <c r="I32" s="13" t="s">
        <v>101</v>
      </c>
      <c r="J32" s="18"/>
      <c r="K32" s="18"/>
      <c r="L32" s="14">
        <v>167986545</v>
      </c>
      <c r="M32" s="14">
        <f t="shared" si="1"/>
        <v>167986545</v>
      </c>
      <c r="N32" s="16">
        <v>121296625</v>
      </c>
    </row>
    <row r="33" spans="1:14" ht="15" thickBot="1" x14ac:dyDescent="0.35">
      <c r="A33" s="12" t="s">
        <v>33</v>
      </c>
      <c r="B33" s="17" t="s">
        <v>102</v>
      </c>
      <c r="C33" s="18"/>
      <c r="D33" s="18">
        <f>SUM(D30:D32)</f>
        <v>0</v>
      </c>
      <c r="E33" s="18"/>
      <c r="F33" s="18">
        <f t="shared" si="0"/>
        <v>0</v>
      </c>
      <c r="G33" s="18"/>
      <c r="H33" s="15"/>
      <c r="I33" s="24" t="s">
        <v>103</v>
      </c>
      <c r="J33" s="24">
        <f>SUM(J30:J32)</f>
        <v>2944906</v>
      </c>
      <c r="K33" s="24">
        <f>SUM(K30:K32)</f>
        <v>5108698</v>
      </c>
      <c r="L33" s="24">
        <f>SUM(L30:L32)</f>
        <v>175595991</v>
      </c>
      <c r="M33" s="24">
        <f t="shared" si="1"/>
        <v>183649595</v>
      </c>
      <c r="N33" s="25">
        <f>SUM(N30:N32)</f>
        <v>136638257</v>
      </c>
    </row>
    <row r="34" spans="1:14" ht="15.6" thickTop="1" thickBot="1" x14ac:dyDescent="0.35">
      <c r="A34" s="26" t="s">
        <v>34</v>
      </c>
      <c r="B34" s="27" t="s">
        <v>104</v>
      </c>
      <c r="C34" s="28">
        <f>C14+C18+C28+C31+C33</f>
        <v>795447</v>
      </c>
      <c r="D34" s="28">
        <f>D14+D18+D28+D31+D33</f>
        <v>88588</v>
      </c>
      <c r="E34" s="28">
        <f>E14+E18+E28+E31+E33</f>
        <v>1524196143</v>
      </c>
      <c r="F34" s="28">
        <f>F14+F18+F28+F31+F33</f>
        <v>1525080178</v>
      </c>
      <c r="G34" s="29">
        <f>G14+G18+G28+G31+G33</f>
        <v>1511597732</v>
      </c>
      <c r="H34" s="30"/>
      <c r="I34" s="31" t="s">
        <v>105</v>
      </c>
      <c r="J34" s="28">
        <f>J13+J28+J29+J33</f>
        <v>795447</v>
      </c>
      <c r="K34" s="28">
        <f>K13+K28+K29+K33</f>
        <v>88588</v>
      </c>
      <c r="L34" s="28">
        <f>L13+L28+L29+L33</f>
        <v>1524196143</v>
      </c>
      <c r="M34" s="28">
        <f>M13+M28+M29+M33</f>
        <v>1525080178</v>
      </c>
      <c r="N34" s="29">
        <f>N13+N28+N29+N33</f>
        <v>1511597732</v>
      </c>
    </row>
    <row r="35" spans="1:14" ht="15" thickTop="1" x14ac:dyDescent="0.3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x14ac:dyDescent="0.3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x14ac:dyDescent="0.3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x14ac:dyDescent="0.3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</sheetData>
  <mergeCells count="5">
    <mergeCell ref="A1:F1"/>
    <mergeCell ref="A2:N2"/>
    <mergeCell ref="A3:F3"/>
    <mergeCell ref="I3:N3"/>
    <mergeCell ref="A5:A6"/>
  </mergeCells>
  <pageMargins left="0.25" right="0.25" top="0.75" bottom="0.75" header="0.3" footer="0.3"/>
  <pageSetup paperSize="9" scale="90" orientation="landscape" r:id="rId1"/>
  <headerFooter>
    <oddHeader>&amp;L&amp;"-,Dőlt" &amp;"-,Normál"  8 .melléklet a  . /2021.(.)  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8.M Mérleg</vt:lpstr>
      <vt:lpstr>'8.M Mérleg'!Nyomtatási_terület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2021-05-31T21:06:33Z</dcterms:modified>
</cp:coreProperties>
</file>