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/>
  </bookViews>
  <sheets>
    <sheet name="2.M Bevételek és kiadások" sheetId="5" r:id="rId1"/>
    <sheet name="6.M.Felhalmozás" sheetId="22" state="hidden" r:id="rId2"/>
  </sheets>
  <definedNames>
    <definedName name="_xlnm.Print_Area" localSheetId="0">'2.M Bevételek és kiadások'!$A$1:$H$133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2" l="1"/>
  <c r="H115" i="5" l="1"/>
  <c r="C48" i="22" l="1"/>
  <c r="C38" i="22"/>
  <c r="C31" i="22"/>
  <c r="C50" i="22" s="1"/>
  <c r="C49" i="22" l="1"/>
  <c r="C51" i="22" s="1"/>
  <c r="F130" i="5" l="1"/>
  <c r="G130" i="5"/>
  <c r="E130" i="5"/>
  <c r="E92" i="5" l="1"/>
  <c r="F104" i="5"/>
  <c r="G104" i="5"/>
  <c r="E104" i="5"/>
  <c r="E84" i="5"/>
  <c r="E86" i="5" s="1"/>
  <c r="E72" i="5"/>
  <c r="F84" i="5" l="1"/>
  <c r="F86" i="5" s="1"/>
  <c r="G84" i="5"/>
  <c r="G86" i="5" s="1"/>
  <c r="H71" i="5"/>
  <c r="F72" i="5"/>
  <c r="G72" i="5"/>
  <c r="H72" i="5" l="1"/>
  <c r="H84" i="5"/>
  <c r="H133" i="5" l="1"/>
  <c r="H132" i="5"/>
  <c r="H128" i="5"/>
  <c r="H127" i="5"/>
  <c r="H130" i="5" s="1"/>
  <c r="H125" i="5"/>
  <c r="G124" i="5"/>
  <c r="F124" i="5"/>
  <c r="E124" i="5"/>
  <c r="H123" i="5"/>
  <c r="G122" i="5"/>
  <c r="F122" i="5"/>
  <c r="E122" i="5"/>
  <c r="H121" i="5"/>
  <c r="H120" i="5"/>
  <c r="H119" i="5"/>
  <c r="G118" i="5"/>
  <c r="G126" i="5" s="1"/>
  <c r="F118" i="5"/>
  <c r="E118" i="5"/>
  <c r="H117" i="5"/>
  <c r="H116" i="5"/>
  <c r="H114" i="5"/>
  <c r="H113" i="5"/>
  <c r="H112" i="5"/>
  <c r="H111" i="5"/>
  <c r="H110" i="5"/>
  <c r="H109" i="5"/>
  <c r="H104" i="5"/>
  <c r="H103" i="5"/>
  <c r="H102" i="5"/>
  <c r="H101" i="5"/>
  <c r="H100" i="5"/>
  <c r="H99" i="5"/>
  <c r="H97" i="5"/>
  <c r="H96" i="5"/>
  <c r="G95" i="5"/>
  <c r="G98" i="5" s="1"/>
  <c r="G105" i="5" s="1"/>
  <c r="F95" i="5"/>
  <c r="F98" i="5" s="1"/>
  <c r="E95" i="5"/>
  <c r="H94" i="5"/>
  <c r="H93" i="5"/>
  <c r="G92" i="5"/>
  <c r="F92" i="5"/>
  <c r="H91" i="5"/>
  <c r="H90" i="5"/>
  <c r="G89" i="5"/>
  <c r="F89" i="5"/>
  <c r="E89" i="5"/>
  <c r="H88" i="5"/>
  <c r="H87" i="5"/>
  <c r="H86" i="5"/>
  <c r="H85" i="5"/>
  <c r="H83" i="5"/>
  <c r="H82" i="5"/>
  <c r="H81" i="5"/>
  <c r="H79" i="5"/>
  <c r="H78" i="5"/>
  <c r="H77" i="5"/>
  <c r="H70" i="5"/>
  <c r="G69" i="5"/>
  <c r="F69" i="5"/>
  <c r="E69" i="5"/>
  <c r="H68" i="5"/>
  <c r="H67" i="5"/>
  <c r="H66" i="5"/>
  <c r="G65" i="5"/>
  <c r="F65" i="5"/>
  <c r="E65" i="5"/>
  <c r="H64" i="5"/>
  <c r="H63" i="5"/>
  <c r="H62" i="5"/>
  <c r="H61" i="5"/>
  <c r="H60" i="5"/>
  <c r="G59" i="5"/>
  <c r="F59" i="5"/>
  <c r="E59" i="5"/>
  <c r="H58" i="5"/>
  <c r="H57" i="5"/>
  <c r="H56" i="5"/>
  <c r="H55" i="5"/>
  <c r="G54" i="5"/>
  <c r="F54" i="5"/>
  <c r="E54" i="5"/>
  <c r="H53" i="5"/>
  <c r="H52" i="5"/>
  <c r="H51" i="5"/>
  <c r="H50" i="5"/>
  <c r="G48" i="5"/>
  <c r="F48" i="5"/>
  <c r="E48" i="5"/>
  <c r="H47" i="5"/>
  <c r="H46" i="5"/>
  <c r="H45" i="5"/>
  <c r="H44" i="5"/>
  <c r="G43" i="5"/>
  <c r="F43" i="5"/>
  <c r="E43" i="5"/>
  <c r="H42" i="5"/>
  <c r="H41" i="5"/>
  <c r="G37" i="5"/>
  <c r="F37" i="5"/>
  <c r="E37" i="5"/>
  <c r="H36" i="5"/>
  <c r="H35" i="5"/>
  <c r="H34" i="5"/>
  <c r="H33" i="5"/>
  <c r="H32" i="5"/>
  <c r="H31" i="5"/>
  <c r="H30" i="5"/>
  <c r="G29" i="5"/>
  <c r="F29" i="5"/>
  <c r="E29" i="5"/>
  <c r="H28" i="5"/>
  <c r="H27" i="5"/>
  <c r="G26" i="5"/>
  <c r="F26" i="5"/>
  <c r="E26" i="5"/>
  <c r="H25" i="5"/>
  <c r="H24" i="5"/>
  <c r="G23" i="5"/>
  <c r="F23" i="5"/>
  <c r="E23" i="5"/>
  <c r="H22" i="5"/>
  <c r="H21" i="5"/>
  <c r="G19" i="5"/>
  <c r="F19" i="5"/>
  <c r="E19" i="5"/>
  <c r="H18" i="5"/>
  <c r="H17" i="5"/>
  <c r="H16" i="5"/>
  <c r="G15" i="5"/>
  <c r="F15" i="5"/>
  <c r="E15" i="5"/>
  <c r="H14" i="5"/>
  <c r="H13" i="5"/>
  <c r="H12" i="5"/>
  <c r="H11" i="5"/>
  <c r="H10" i="5"/>
  <c r="H9" i="5"/>
  <c r="H8" i="5"/>
  <c r="H7" i="5"/>
  <c r="H6" i="5"/>
  <c r="H5" i="5"/>
  <c r="F126" i="5" l="1"/>
  <c r="F131" i="5" s="1"/>
  <c r="G131" i="5"/>
  <c r="H122" i="5"/>
  <c r="F20" i="5"/>
  <c r="H92" i="5"/>
  <c r="H43" i="5"/>
  <c r="H69" i="5"/>
  <c r="H54" i="5"/>
  <c r="H95" i="5"/>
  <c r="E98" i="5"/>
  <c r="H98" i="5" s="1"/>
  <c r="H124" i="5"/>
  <c r="E20" i="5"/>
  <c r="H19" i="5"/>
  <c r="H59" i="5"/>
  <c r="H48" i="5"/>
  <c r="H29" i="5"/>
  <c r="G49" i="5"/>
  <c r="H37" i="5"/>
  <c r="F49" i="5"/>
  <c r="H23" i="5"/>
  <c r="H118" i="5"/>
  <c r="E105" i="5"/>
  <c r="E126" i="5" s="1"/>
  <c r="H89" i="5"/>
  <c r="H65" i="5"/>
  <c r="F105" i="5"/>
  <c r="G20" i="5"/>
  <c r="E49" i="5"/>
  <c r="H15" i="5"/>
  <c r="H26" i="5"/>
  <c r="E131" i="5" l="1"/>
  <c r="H126" i="5"/>
  <c r="H131" i="5" s="1"/>
  <c r="F73" i="5"/>
  <c r="E73" i="5"/>
  <c r="H105" i="5"/>
  <c r="G73" i="5"/>
  <c r="H49" i="5"/>
  <c r="H20" i="5"/>
  <c r="H73" i="5" l="1"/>
</calcChain>
</file>

<file path=xl/sharedStrings.xml><?xml version="1.0" encoding="utf-8"?>
<sst xmlns="http://schemas.openxmlformats.org/spreadsheetml/2006/main" count="530" uniqueCount="409">
  <si>
    <t>A</t>
  </si>
  <si>
    <t>B</t>
  </si>
  <si>
    <t>C</t>
  </si>
  <si>
    <t>D</t>
  </si>
  <si>
    <t>E</t>
  </si>
  <si>
    <t>F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</si>
  <si>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</si>
  <si>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</si>
  <si>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</si>
  <si>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</si>
  <si>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</si>
  <si>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</si>
  <si>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</si>
  <si>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</si>
  <si>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</si>
  <si>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</si>
  <si>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</si>
  <si>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</si>
  <si>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</si>
  <si>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</si>
  <si>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</si>
  <si>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</si>
  <si>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</si>
  <si>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</si>
  <si>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</si>
  <si>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</si>
  <si>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</si>
  <si>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</si>
  <si>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</si>
  <si>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</si>
  <si>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</si>
  <si>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</si>
  <si>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</si>
  <si>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</si>
  <si>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</si>
  <si>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</si>
  <si>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</si>
  <si>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</si>
  <si>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</si>
  <si>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</si>
  <si>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</si>
  <si>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</si>
  <si>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</si>
  <si>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</si>
  <si>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</si>
  <si>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</si>
  <si>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</si>
  <si>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</si>
  <si>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</si>
  <si>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</si>
  <si>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</si>
  <si>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</si>
  <si>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</si>
  <si>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</si>
  <si>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sorszám</t>
  </si>
  <si>
    <t>Előirányzat</t>
  </si>
  <si>
    <t>G</t>
  </si>
  <si>
    <t>Óvoda</t>
  </si>
  <si>
    <t>Polgármesteri Hivatal</t>
  </si>
  <si>
    <t>Önkormányzat</t>
  </si>
  <si>
    <t>Munkaadót terhelő járulékok</t>
  </si>
  <si>
    <t xml:space="preserve">Önkormányzat összesen </t>
  </si>
  <si>
    <t xml:space="preserve">Polgárm.Hiv. összesen </t>
  </si>
  <si>
    <t xml:space="preserve">Óvoda összesen </t>
  </si>
  <si>
    <t>Önkormányzat mindösszesen</t>
  </si>
  <si>
    <t>Rovat</t>
  </si>
  <si>
    <t>Tétel</t>
  </si>
  <si>
    <t>A rovat, tétel megnevezése</t>
  </si>
  <si>
    <t>KIADÁSOK</t>
  </si>
  <si>
    <t>K1101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</si>
  <si>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</si>
  <si>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</si>
  <si>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</si>
  <si>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</si>
  <si>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</si>
  <si>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</t>
  </si>
  <si>
    <t>K1105</t>
  </si>
  <si>
    <t>Végkielégítés</t>
  </si>
  <si>
    <t>K1106</t>
  </si>
  <si>
    <t xml:space="preserve">Jubileumi jutalom </t>
  </si>
  <si>
    <t>K1107</t>
  </si>
  <si>
    <t xml:space="preserve">Béren kívüli juttatások </t>
  </si>
  <si>
    <t>K1109</t>
  </si>
  <si>
    <t>K1110</t>
  </si>
  <si>
    <t>Egyéb költségérítés</t>
  </si>
  <si>
    <t>k1113</t>
  </si>
  <si>
    <t>Foglalkoztatottak egyéb személyi juttatásai (Keresetkiegészítés 2%)</t>
  </si>
  <si>
    <t xml:space="preserve">K11 </t>
  </si>
  <si>
    <t>K121</t>
  </si>
  <si>
    <t>K122</t>
  </si>
  <si>
    <t>K123</t>
  </si>
  <si>
    <t>K12</t>
  </si>
  <si>
    <t>K1.</t>
  </si>
  <si>
    <t>Reprezentációt, üzleti ajándékot terhelő adó</t>
  </si>
  <si>
    <t>K2.</t>
  </si>
  <si>
    <t>K311</t>
  </si>
  <si>
    <t>K312</t>
  </si>
  <si>
    <t>K31</t>
  </si>
  <si>
    <t>K321</t>
  </si>
  <si>
    <t>K322</t>
  </si>
  <si>
    <t>K32</t>
  </si>
  <si>
    <t>K331</t>
  </si>
  <si>
    <t>K332</t>
  </si>
  <si>
    <t>K333</t>
  </si>
  <si>
    <t>Bérleti és lízingdíjak</t>
  </si>
  <si>
    <t>K334</t>
  </si>
  <si>
    <t>K335</t>
  </si>
  <si>
    <t>K336</t>
  </si>
  <si>
    <t>K337</t>
  </si>
  <si>
    <t>K33</t>
  </si>
  <si>
    <t>K341.</t>
  </si>
  <si>
    <t>Kiküldetések kiadásai</t>
  </si>
  <si>
    <t>K342.</t>
  </si>
  <si>
    <t>K34.</t>
  </si>
  <si>
    <t>K351.</t>
  </si>
  <si>
    <t>Működési célú előzetesen felszámított általános forgalmi adó</t>
  </si>
  <si>
    <t>K352.</t>
  </si>
  <si>
    <t>Fizetendő általános forgalmi adó</t>
  </si>
  <si>
    <t>K354.</t>
  </si>
  <si>
    <t>K355.</t>
  </si>
  <si>
    <t>K35.</t>
  </si>
  <si>
    <t>K3.</t>
  </si>
  <si>
    <t>Dologi kiadások</t>
  </si>
  <si>
    <t>K42.</t>
  </si>
  <si>
    <t>K43.</t>
  </si>
  <si>
    <t>K46.</t>
  </si>
  <si>
    <t>47.</t>
  </si>
  <si>
    <t>K48.</t>
  </si>
  <si>
    <t>48.</t>
  </si>
  <si>
    <t>K4.</t>
  </si>
  <si>
    <t>49.</t>
  </si>
  <si>
    <t>K5021.</t>
  </si>
  <si>
    <t>50.</t>
  </si>
  <si>
    <t>51.</t>
  </si>
  <si>
    <t>K512.</t>
  </si>
  <si>
    <t>52.</t>
  </si>
  <si>
    <t>Tartalékok</t>
  </si>
  <si>
    <t>53.</t>
  </si>
  <si>
    <t>K5.</t>
  </si>
  <si>
    <t>54.</t>
  </si>
  <si>
    <t>K61</t>
  </si>
  <si>
    <t>55.</t>
  </si>
  <si>
    <t>K62</t>
  </si>
  <si>
    <t>Ingatlanok beszerzése, létesítése</t>
  </si>
  <si>
    <t>56.</t>
  </si>
  <si>
    <t>K63</t>
  </si>
  <si>
    <t>57.</t>
  </si>
  <si>
    <t>K64.</t>
  </si>
  <si>
    <t>58.</t>
  </si>
  <si>
    <t>K67.</t>
  </si>
  <si>
    <t>59.</t>
  </si>
  <si>
    <t>K6.</t>
  </si>
  <si>
    <t>Beruházások</t>
  </si>
  <si>
    <t>60.</t>
  </si>
  <si>
    <t>K71.</t>
  </si>
  <si>
    <t>Ingatlanok felújítása</t>
  </si>
  <si>
    <t>61.</t>
  </si>
  <si>
    <t>K73.</t>
  </si>
  <si>
    <t>Egyéb tárgyi eszköz felújítása</t>
  </si>
  <si>
    <t>62.</t>
  </si>
  <si>
    <t xml:space="preserve">K74. </t>
  </si>
  <si>
    <t>63.</t>
  </si>
  <si>
    <t>K7.</t>
  </si>
  <si>
    <t>Felújítások</t>
  </si>
  <si>
    <t>64.</t>
  </si>
  <si>
    <t>K9.</t>
  </si>
  <si>
    <t>K914.</t>
  </si>
  <si>
    <t>Államháztartáson belüli megelőlegezések visszafizetése</t>
  </si>
  <si>
    <t>65.</t>
  </si>
  <si>
    <t>K</t>
  </si>
  <si>
    <t>66.</t>
  </si>
  <si>
    <t>B111.</t>
  </si>
  <si>
    <t>Helyi önkormányzatok működésének általános támogatása</t>
  </si>
  <si>
    <t>67.</t>
  </si>
  <si>
    <t>B112.</t>
  </si>
  <si>
    <t>68.</t>
  </si>
  <si>
    <t>69.</t>
  </si>
  <si>
    <t>B114.</t>
  </si>
  <si>
    <t>70.</t>
  </si>
  <si>
    <t>B115.</t>
  </si>
  <si>
    <t>71.</t>
  </si>
  <si>
    <t>B116.</t>
  </si>
  <si>
    <t>Elszámolásból származó bevételek</t>
  </si>
  <si>
    <t>72.</t>
  </si>
  <si>
    <t>B16.</t>
  </si>
  <si>
    <t>73.</t>
  </si>
  <si>
    <t>B1.</t>
  </si>
  <si>
    <t>74.</t>
  </si>
  <si>
    <t>B21.</t>
  </si>
  <si>
    <t>75.</t>
  </si>
  <si>
    <t xml:space="preserve">B25. </t>
  </si>
  <si>
    <t>76.</t>
  </si>
  <si>
    <t>B2.</t>
  </si>
  <si>
    <t>77.</t>
  </si>
  <si>
    <t>78.</t>
  </si>
  <si>
    <t>Telekadó</t>
  </si>
  <si>
    <t>79.</t>
  </si>
  <si>
    <t>B34.</t>
  </si>
  <si>
    <t>80.</t>
  </si>
  <si>
    <t xml:space="preserve">állandó jelleggel végzett iparűzési adó </t>
  </si>
  <si>
    <t>81.</t>
  </si>
  <si>
    <t>ideiglenes jelleggel végzett iparűzési adó</t>
  </si>
  <si>
    <t>82.</t>
  </si>
  <si>
    <t>B351.</t>
  </si>
  <si>
    <t>83.</t>
  </si>
  <si>
    <t>B354.</t>
  </si>
  <si>
    <t>Gépjárműadó önkormányzatot megillető része (40 %)</t>
  </si>
  <si>
    <t>84.</t>
  </si>
  <si>
    <t>B355.</t>
  </si>
  <si>
    <t>85.</t>
  </si>
  <si>
    <t>B35.</t>
  </si>
  <si>
    <t>86.</t>
  </si>
  <si>
    <t>Igazgatási szolgáltatási díj</t>
  </si>
  <si>
    <t>87.</t>
  </si>
  <si>
    <t>Települési adó</t>
  </si>
  <si>
    <t>88.</t>
  </si>
  <si>
    <t>Önkormányzat által beszedett talajterhelési díj</t>
  </si>
  <si>
    <t>89.</t>
  </si>
  <si>
    <t>Egyéb bírság bevételei</t>
  </si>
  <si>
    <t>90.</t>
  </si>
  <si>
    <t>91.</t>
  </si>
  <si>
    <t>B36.</t>
  </si>
  <si>
    <t>92.</t>
  </si>
  <si>
    <t>B3.</t>
  </si>
  <si>
    <t>93.</t>
  </si>
  <si>
    <t>B402.</t>
  </si>
  <si>
    <t>94.</t>
  </si>
  <si>
    <t>B403.</t>
  </si>
  <si>
    <t>95.</t>
  </si>
  <si>
    <t>b404.</t>
  </si>
  <si>
    <t>96.</t>
  </si>
  <si>
    <t>B405.</t>
  </si>
  <si>
    <t>97.</t>
  </si>
  <si>
    <t>B406.</t>
  </si>
  <si>
    <t>Kiszámlázott általános forgalmi adó</t>
  </si>
  <si>
    <t>98.</t>
  </si>
  <si>
    <t>B407.</t>
  </si>
  <si>
    <t>Visszaigényelhető általános forgalmi adó</t>
  </si>
  <si>
    <t>99.</t>
  </si>
  <si>
    <t>B410.</t>
  </si>
  <si>
    <t>100.</t>
  </si>
  <si>
    <t>B411.</t>
  </si>
  <si>
    <t>101.</t>
  </si>
  <si>
    <t>B4.</t>
  </si>
  <si>
    <t>102.</t>
  </si>
  <si>
    <t>B51.</t>
  </si>
  <si>
    <t>Immateriális javak értékesítése</t>
  </si>
  <si>
    <t>103.</t>
  </si>
  <si>
    <t>B52.</t>
  </si>
  <si>
    <t>Ingatlanok értékesítése</t>
  </si>
  <si>
    <t>104.</t>
  </si>
  <si>
    <t>B53.</t>
  </si>
  <si>
    <t>Egyéb tárgyi eszközök értékesítése</t>
  </si>
  <si>
    <t>105.</t>
  </si>
  <si>
    <t>B5.</t>
  </si>
  <si>
    <t>106.</t>
  </si>
  <si>
    <t>B65.</t>
  </si>
  <si>
    <t>107.</t>
  </si>
  <si>
    <t>B6.</t>
  </si>
  <si>
    <t>108.</t>
  </si>
  <si>
    <t>B7.</t>
  </si>
  <si>
    <t>Felhalmozási célú átvett pénzeszközök</t>
  </si>
  <si>
    <t>109.</t>
  </si>
  <si>
    <t>B8131.</t>
  </si>
  <si>
    <t>Előző év költségvetési maradványának igénybevétele</t>
  </si>
  <si>
    <t>110.</t>
  </si>
  <si>
    <t>B814.</t>
  </si>
  <si>
    <t>Államháztartáson belüli megelőlegezések</t>
  </si>
  <si>
    <t>111.</t>
  </si>
  <si>
    <t>B816.</t>
  </si>
  <si>
    <t>Központi, irányítószervi támogatás</t>
  </si>
  <si>
    <t>112.</t>
  </si>
  <si>
    <t>B8.</t>
  </si>
  <si>
    <t>113.</t>
  </si>
  <si>
    <t>114.</t>
  </si>
  <si>
    <t>Létszám:</t>
  </si>
  <si>
    <t>115.</t>
  </si>
  <si>
    <t>ebből: részmunkaidős</t>
  </si>
  <si>
    <t>Építményadó</t>
  </si>
  <si>
    <t>Kesztölc Község Önkormányzat 2020.  évi költségvetése rovatrend szerinti bontásban</t>
  </si>
  <si>
    <t>2020. évi terv</t>
  </si>
  <si>
    <t xml:space="preserve">Közvetített szolgáltatások ellenértéke </t>
  </si>
  <si>
    <t xml:space="preserve">Szolgáltatások ellenértéke </t>
  </si>
  <si>
    <t xml:space="preserve">Egyéb működési célú átvett pénzeszközök </t>
  </si>
  <si>
    <t>Egyéb felhalmozási célú támogatások államháztartáson belülről</t>
  </si>
  <si>
    <t>Felhalmozási célú önkormányzati támogatások</t>
  </si>
  <si>
    <t xml:space="preserve">Közlekedési költségtérítés </t>
  </si>
  <si>
    <t>Választott tisztségviselők juttatásai</t>
  </si>
  <si>
    <t>Egyéb külső személyi juttatások</t>
  </si>
  <si>
    <t>Egyéb kommunikációs szolgáltatások</t>
  </si>
  <si>
    <t xml:space="preserve">Közüzemi díjak </t>
  </si>
  <si>
    <t>Vásárolt élelmezés kiadásai</t>
  </si>
  <si>
    <t xml:space="preserve">Közvetített szolgáltatások </t>
  </si>
  <si>
    <t>Szakmai tevékenységet segítő szolgáltatások</t>
  </si>
  <si>
    <t>Törvény szerinti illetmények, munkabérek</t>
  </si>
  <si>
    <t>Munkavégzésre irányuló egyéb jogviszonyban nem saját foglalkoztatottnak kifizetett juttatások</t>
  </si>
  <si>
    <t>Szakmai anyagok beszerzése</t>
  </si>
  <si>
    <t>Üzemeltetési anyagok beszerzése</t>
  </si>
  <si>
    <t>Informatikai szolgáltatások igénybe vétele</t>
  </si>
  <si>
    <t xml:space="preserve">Karbantartási, kisjavítási szolgáltatások </t>
  </si>
  <si>
    <t xml:space="preserve">Egyéb szolgáltatások </t>
  </si>
  <si>
    <t>Reklám- és propagandakiadások</t>
  </si>
  <si>
    <t xml:space="preserve">Egyéb pénzügyi műveletek kiadásai </t>
  </si>
  <si>
    <t>Egyéb dologi kiadások</t>
  </si>
  <si>
    <t xml:space="preserve">Családi támogatások </t>
  </si>
  <si>
    <t xml:space="preserve">Betegséggel kapcsolatos ellátások </t>
  </si>
  <si>
    <t>Lakhatással kapcsolatos ellátások</t>
  </si>
  <si>
    <t>A helyi önkormányzatok előző évi elszámolásából származó kiadások</t>
  </si>
  <si>
    <t>Egyéb működési célú támogatások államháztartáson belülre</t>
  </si>
  <si>
    <t>Egyéb működési célú támogatások államháztartáson kívülre</t>
  </si>
  <si>
    <t>Immateriális javak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</si>
  <si>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</si>
  <si>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</si>
  <si>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</si>
  <si>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Felújjítás célú előzetesen felszámított forgalmi adó</t>
  </si>
  <si>
    <t>Települési önkormányzat egyes köznevelési feladatainak támogatása</t>
  </si>
  <si>
    <t>Települési önkormányzat kulturális feladatainak támogatása</t>
  </si>
  <si>
    <t>Működési célú költségvetési támogatások és kiegészítő támogatások</t>
  </si>
  <si>
    <t>Egyéb működési célú támogatások bevételei államháztartáson belülről</t>
  </si>
  <si>
    <t xml:space="preserve">Tulajdonosi bevételek </t>
  </si>
  <si>
    <t xml:space="preserve">Ellátási díjak </t>
  </si>
  <si>
    <t>Egyéb működési bevételek</t>
  </si>
  <si>
    <t>Egyéb kapott kamatok és kamatjellegű bevételek</t>
  </si>
  <si>
    <t>B408.</t>
  </si>
  <si>
    <t>Külső személyi juttatások (13+14+15)</t>
  </si>
  <si>
    <t>Foglalkoztatottak  személyi juttatásai (2+3…+11)</t>
  </si>
  <si>
    <t>Személyi juttatások összesen (12+16)</t>
  </si>
  <si>
    <t>Munkaadót terhelő járulékok összesen (18+19)</t>
  </si>
  <si>
    <t>Készletbeszerzések (21+22)</t>
  </si>
  <si>
    <t>Kommunikációs szolgáltatások (24+25)</t>
  </si>
  <si>
    <t>Szolgáltatási kiadások (27+28…+33)</t>
  </si>
  <si>
    <t>Kiküldetések, reklám- és propagandakiadások (35+36)</t>
  </si>
  <si>
    <t>Különféle befizetések és egyéb kiadások (38+39+40+41)</t>
  </si>
  <si>
    <t>Ellátottak pénzbeli juttatásai (44+45+46+47)</t>
  </si>
  <si>
    <t>Egyéb működési célú kiadások (49+50+51+52)</t>
  </si>
  <si>
    <t>Beruházások (54+55….+58)</t>
  </si>
  <si>
    <t>Felújítások (602+61+62)</t>
  </si>
  <si>
    <t>116.</t>
  </si>
  <si>
    <t>117.</t>
  </si>
  <si>
    <t>118.</t>
  </si>
  <si>
    <t>119.</t>
  </si>
  <si>
    <t>Belföldi finanszírozás kiadásai (65)</t>
  </si>
  <si>
    <t>K83.</t>
  </si>
  <si>
    <t>K8.</t>
  </si>
  <si>
    <t>Felhalmozási célú pályázati pénz visszafizetése</t>
  </si>
  <si>
    <t>Kiadások összesen (17+20+43+48+53+59+63+64+66)</t>
  </si>
  <si>
    <t>Idegenforgalmi adó</t>
  </si>
  <si>
    <t>Pótlék</t>
  </si>
  <si>
    <t>Egészségügyi feladatok</t>
  </si>
  <si>
    <t>K506.</t>
  </si>
  <si>
    <t>Települési önkormányzatok egyes szociális és gyermekjóléti  feladatainak támogatása</t>
  </si>
  <si>
    <t>Települési önkormányzatok gyermekétkeztetési feladatainak támogatása</t>
  </si>
  <si>
    <t>B1131.</t>
  </si>
  <si>
    <t>B1132.</t>
  </si>
  <si>
    <t>120.</t>
  </si>
  <si>
    <t>121.</t>
  </si>
  <si>
    <t>Felhalmozási célú támogatások államháztartáson belülről (78+79)</t>
  </si>
  <si>
    <t>Önkormányzatok működési támogatásai (68+69..+74)</t>
  </si>
  <si>
    <t>Működési célú támogatások államháztartáson belülről (75+76)</t>
  </si>
  <si>
    <t>Vagyoni típusú adók (81+82)</t>
  </si>
  <si>
    <t>Értékesítési és forgalmi adók (84+85)</t>
  </si>
  <si>
    <t>Termékek és szolgáltatások adói (86+87+88)</t>
  </si>
  <si>
    <t>Egyéb közhatalmi bevételek (90+91..+94)</t>
  </si>
  <si>
    <t>Közhatalmi bevételek (83+89+95)</t>
  </si>
  <si>
    <t>Működési bevételek (97+98…+105)</t>
  </si>
  <si>
    <t>Felhalmozási bevételek (107+108+109)</t>
  </si>
  <si>
    <t>Működési célú átvett pénzeszközök (111)</t>
  </si>
  <si>
    <t>KÖLTSÉGVETÉSI BEVÉTELEK (77+80+96+106+110+112+113)</t>
  </si>
  <si>
    <t>Finanszírozási bevételek(115+116+117)</t>
  </si>
  <si>
    <t>BEVÉTELEK (114+118)</t>
  </si>
  <si>
    <t>Biztosító által fizetett kártérítés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</si>
  <si>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</si>
  <si>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</si>
  <si>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</si>
  <si>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</si>
  <si>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</si>
  <si>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</si>
  <si>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</si>
  <si>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</si>
  <si>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</si>
  <si>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</si>
  <si>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</si>
  <si>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</si>
  <si>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</si>
  <si>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</si>
  <si>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</si>
  <si>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</si>
  <si>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</si>
  <si>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</si>
  <si>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</si>
  <si>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</si>
  <si>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</si>
  <si>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</si>
  <si>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</si>
  <si>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Települési támogatás kiadásai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</si>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</sst>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4"/>
      <name val="Calibri"/>
      <family val="2"/>
      <charset val="238"/>
      <scheme val="minor"/>
    </font>
    <font>
      <b/>
      <sz val="12"/>
      <name val="Arial CE"/>
      <family val="2"/>
      <charset val="238"/>
    </font>
    <font>
      <i/>
      <sz val="14"/>
      <name val="Calibri"/>
      <family val="2"/>
      <charset val="238"/>
      <scheme val="minor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93">
    <xf numFmtId="0" fontId="0" fillId="0" borderId="0" xfId="0"/>
    <xf numFmtId="0" fontId="1" fillId="0" borderId="0" xfId="2"/>
    <xf numFmtId="3" fontId="9" fillId="0" borderId="2" xfId="6" applyNumberFormat="1" applyFont="1" applyBorder="1" applyAlignment="1">
      <alignment horizontal="center" vertical="center" wrapText="1"/>
    </xf>
    <xf numFmtId="3" fontId="9" fillId="0" borderId="6" xfId="6" applyNumberFormat="1" applyFont="1" applyBorder="1" applyAlignment="1">
      <alignment horizontal="center" vertical="center" wrapText="1"/>
    </xf>
    <xf numFmtId="0" fontId="7" fillId="0" borderId="0" xfId="6"/>
    <xf numFmtId="3" fontId="8" fillId="0" borderId="4" xfId="6" applyNumberFormat="1" applyFont="1" applyBorder="1" applyAlignment="1">
      <alignment horizontal="center" vertical="center" textRotation="89"/>
    </xf>
    <xf numFmtId="3" fontId="10" fillId="0" borderId="4" xfId="6" applyNumberFormat="1" applyFont="1" applyBorder="1" applyAlignment="1">
      <alignment horizontal="center"/>
    </xf>
    <xf numFmtId="3" fontId="10" fillId="0" borderId="4" xfId="6" applyNumberFormat="1" applyFont="1" applyBorder="1" applyAlignment="1">
      <alignment horizontal="center" vertical="center"/>
    </xf>
    <xf numFmtId="3" fontId="11" fillId="0" borderId="4" xfId="6" applyNumberFormat="1" applyFont="1" applyBorder="1" applyAlignment="1">
      <alignment horizontal="center" vertical="center"/>
    </xf>
    <xf numFmtId="3" fontId="4" fillId="0" borderId="4" xfId="6" applyNumberFormat="1" applyFont="1" applyBorder="1" applyAlignment="1">
      <alignment horizontal="center" vertical="center"/>
    </xf>
    <xf numFmtId="0" fontId="7" fillId="0" borderId="4" xfId="6" applyBorder="1" applyAlignment="1">
      <alignment horizontal="center" vertical="center"/>
    </xf>
    <xf numFmtId="0" fontId="7" fillId="0" borderId="7" xfId="6" applyBorder="1" applyAlignment="1">
      <alignment horizontal="center" vertical="center"/>
    </xf>
    <xf numFmtId="0" fontId="7" fillId="0" borderId="3" xfId="6" applyBorder="1"/>
    <xf numFmtId="3" fontId="8" fillId="0" borderId="4" xfId="6" applyNumberFormat="1" applyFont="1" applyBorder="1" applyAlignment="1">
      <alignment horizontal="center" vertical="center"/>
    </xf>
    <xf numFmtId="3" fontId="7" fillId="0" borderId="7" xfId="6" applyNumberFormat="1" applyBorder="1"/>
    <xf numFmtId="3" fontId="12" fillId="0" borderId="4" xfId="6" applyNumberFormat="1" applyFont="1" applyBorder="1"/>
    <xf numFmtId="3" fontId="13" fillId="0" borderId="4" xfId="6" applyNumberFormat="1" applyFont="1" applyBorder="1"/>
    <xf numFmtId="3" fontId="13" fillId="0" borderId="4" xfId="6" applyNumberFormat="1" applyFont="1" applyBorder="1" applyAlignment="1">
      <alignment horizontal="left" vertical="center"/>
    </xf>
    <xf numFmtId="3" fontId="13" fillId="0" borderId="4" xfId="6" applyNumberFormat="1" applyFont="1" applyBorder="1" applyAlignment="1">
      <alignment horizontal="left"/>
    </xf>
    <xf numFmtId="3" fontId="12" fillId="0" borderId="4" xfId="6" applyNumberFormat="1" applyFont="1" applyBorder="1" applyAlignment="1">
      <alignment horizontal="left" vertical="center"/>
    </xf>
    <xf numFmtId="3" fontId="14" fillId="0" borderId="4" xfId="6" applyNumberFormat="1" applyFont="1" applyBorder="1"/>
    <xf numFmtId="3" fontId="14" fillId="0" borderId="7" xfId="6" applyNumberFormat="1" applyFont="1" applyBorder="1"/>
    <xf numFmtId="3" fontId="12" fillId="0" borderId="4" xfId="6" applyNumberFormat="1" applyFont="1" applyBorder="1" applyAlignment="1">
      <alignment horizontal="left"/>
    </xf>
    <xf numFmtId="3" fontId="8" fillId="0" borderId="4" xfId="6" applyNumberFormat="1" applyFont="1" applyBorder="1"/>
    <xf numFmtId="3" fontId="8" fillId="0" borderId="4" xfId="6" applyNumberFormat="1" applyFont="1" applyBorder="1" applyAlignment="1">
      <alignment vertical="center"/>
    </xf>
    <xf numFmtId="3" fontId="15" fillId="0" borderId="7" xfId="6" applyNumberFormat="1" applyFont="1" applyBorder="1"/>
    <xf numFmtId="3" fontId="16" fillId="0" borderId="4" xfId="6" applyNumberFormat="1" applyFont="1" applyBorder="1"/>
    <xf numFmtId="3" fontId="16" fillId="0" borderId="4" xfId="6" applyNumberFormat="1" applyFont="1" applyBorder="1" applyAlignment="1">
      <alignment horizontal="left"/>
    </xf>
    <xf numFmtId="3" fontId="8" fillId="0" borderId="4" xfId="6" applyNumberFormat="1" applyFont="1" applyBorder="1" applyAlignment="1">
      <alignment horizontal="left"/>
    </xf>
    <xf numFmtId="0" fontId="7" fillId="0" borderId="9" xfId="6" applyBorder="1"/>
    <xf numFmtId="3" fontId="13" fillId="0" borderId="5" xfId="6" applyNumberFormat="1" applyFont="1" applyBorder="1"/>
    <xf numFmtId="3" fontId="7" fillId="0" borderId="5" xfId="6" applyNumberFormat="1" applyBorder="1"/>
    <xf numFmtId="3" fontId="7" fillId="0" borderId="4" xfId="6" applyNumberFormat="1" applyBorder="1" applyAlignment="1">
      <alignment horizontal="center" vertical="center"/>
    </xf>
    <xf numFmtId="3" fontId="7" fillId="0" borderId="7" xfId="6" applyNumberFormat="1" applyBorder="1" applyAlignment="1">
      <alignment horizontal="center" vertical="center"/>
    </xf>
    <xf numFmtId="3" fontId="13" fillId="0" borderId="4" xfId="6" applyNumberFormat="1" applyFont="1" applyBorder="1" applyAlignment="1">
      <alignment wrapText="1"/>
    </xf>
    <xf numFmtId="3" fontId="15" fillId="0" borderId="8" xfId="6" applyNumberFormat="1" applyFont="1" applyBorder="1"/>
    <xf numFmtId="3" fontId="16" fillId="0" borderId="4" xfId="6" applyNumberFormat="1" applyFont="1" applyBorder="1" applyAlignment="1">
      <alignment horizontal="center" vertical="center"/>
    </xf>
    <xf numFmtId="0" fontId="13" fillId="0" borderId="4" xfId="6" applyFont="1" applyBorder="1"/>
    <xf numFmtId="3" fontId="8" fillId="0" borderId="5" xfId="6" applyNumberFormat="1" applyFont="1" applyBorder="1"/>
    <xf numFmtId="0" fontId="13" fillId="0" borderId="5" xfId="6" applyFont="1" applyBorder="1"/>
    <xf numFmtId="0" fontId="8" fillId="0" borderId="5" xfId="6" applyFont="1" applyBorder="1"/>
    <xf numFmtId="3" fontId="15" fillId="0" borderId="5" xfId="6" applyNumberFormat="1" applyFont="1" applyBorder="1"/>
    <xf numFmtId="3" fontId="17" fillId="0" borderId="7" xfId="6" applyNumberFormat="1" applyFont="1" applyBorder="1"/>
    <xf numFmtId="3" fontId="16" fillId="0" borderId="5" xfId="6" applyNumberFormat="1" applyFont="1" applyBorder="1"/>
    <xf numFmtId="3" fontId="15" fillId="0" borderId="4" xfId="6" applyNumberFormat="1" applyFont="1" applyBorder="1" applyAlignment="1">
      <alignment horizontal="center" vertical="center" textRotation="89"/>
    </xf>
    <xf numFmtId="3" fontId="14" fillId="0" borderId="8" xfId="6" applyNumberFormat="1" applyFont="1" applyBorder="1"/>
    <xf numFmtId="3" fontId="7" fillId="0" borderId="0" xfId="6" applyNumberFormat="1"/>
    <xf numFmtId="0" fontId="7" fillId="0" borderId="0" xfId="6"/>
    <xf numFmtId="3" fontId="0" fillId="0" borderId="0" xfId="0" applyNumberFormat="1"/>
    <xf numFmtId="3" fontId="7" fillId="0" borderId="4" xfId="6" applyNumberFormat="1" applyBorder="1"/>
    <xf numFmtId="3" fontId="15" fillId="0" borderId="4" xfId="6" applyNumberFormat="1" applyFont="1" applyBorder="1"/>
    <xf numFmtId="3" fontId="17" fillId="0" borderId="4" xfId="6" applyNumberFormat="1" applyFont="1" applyBorder="1"/>
    <xf numFmtId="0" fontId="8" fillId="0" borderId="4" xfId="6" applyFont="1" applyBorder="1"/>
    <xf numFmtId="3" fontId="11" fillId="0" borderId="7" xfId="6" applyNumberFormat="1" applyFont="1" applyBorder="1" applyAlignment="1">
      <alignment horizontal="center" vertical="center"/>
    </xf>
    <xf numFmtId="3" fontId="12" fillId="0" borderId="5" xfId="6" applyNumberFormat="1" applyFont="1" applyBorder="1"/>
    <xf numFmtId="3" fontId="14" fillId="0" borderId="5" xfId="6" applyNumberFormat="1" applyFont="1" applyBorder="1"/>
    <xf numFmtId="0" fontId="2" fillId="0" borderId="0" xfId="0" applyFont="1"/>
    <xf numFmtId="3" fontId="2" fillId="0" borderId="0" xfId="0" applyNumberFormat="1" applyFont="1"/>
    <xf numFmtId="0" fontId="20" fillId="0" borderId="0" xfId="2" applyFont="1"/>
    <xf numFmtId="0" fontId="21" fillId="0" borderId="0" xfId="2" applyFont="1"/>
    <xf numFmtId="0" fontId="22" fillId="0" borderId="2" xfId="2" applyFont="1" applyBorder="1"/>
    <xf numFmtId="0" fontId="22" fillId="0" borderId="6" xfId="2" applyFont="1" applyBorder="1"/>
    <xf numFmtId="0" fontId="22" fillId="0" borderId="4" xfId="2" applyFont="1" applyBorder="1"/>
    <xf numFmtId="0" fontId="22" fillId="0" borderId="7" xfId="2" applyFont="1" applyBorder="1"/>
    <xf numFmtId="0" fontId="22" fillId="0" borderId="3" xfId="2" applyFont="1" applyBorder="1"/>
    <xf numFmtId="0" fontId="23" fillId="0" borderId="4" xfId="2" applyFont="1" applyBorder="1"/>
    <xf numFmtId="3" fontId="22" fillId="0" borderId="7" xfId="2" applyNumberFormat="1" applyFont="1" applyBorder="1"/>
    <xf numFmtId="0" fontId="24" fillId="0" borderId="4" xfId="2" applyFont="1" applyBorder="1"/>
    <xf numFmtId="0" fontId="25" fillId="0" borderId="4" xfId="2" applyFont="1" applyBorder="1"/>
    <xf numFmtId="0" fontId="26" fillId="0" borderId="0" xfId="0" applyFont="1" applyAlignment="1">
      <alignment vertical="center"/>
    </xf>
    <xf numFmtId="0" fontId="22" fillId="0" borderId="4" xfId="0" applyFont="1" applyBorder="1"/>
    <xf numFmtId="0" fontId="27" fillId="0" borderId="4" xfId="0" applyFont="1" applyBorder="1" applyAlignment="1">
      <alignment vertical="center"/>
    </xf>
    <xf numFmtId="0" fontId="5" fillId="0" borderId="0" xfId="6" applyFont="1"/>
    <xf numFmtId="3" fontId="5" fillId="0" borderId="0" xfId="6" applyNumberFormat="1" applyFont="1"/>
    <xf numFmtId="0" fontId="28" fillId="0" borderId="4" xfId="0" applyFont="1" applyBorder="1" applyAlignment="1">
      <alignment vertical="center"/>
    </xf>
    <xf numFmtId="0" fontId="19" fillId="0" borderId="0" xfId="0" applyFont="1"/>
    <xf numFmtId="3" fontId="19" fillId="0" borderId="0" xfId="0" applyNumberFormat="1" applyFont="1"/>
    <xf numFmtId="0" fontId="29" fillId="0" borderId="4" xfId="6" applyFont="1" applyBorder="1"/>
    <xf numFmtId="3" fontId="24" fillId="0" borderId="7" xfId="2" applyNumberFormat="1" applyFont="1" applyBorder="1"/>
    <xf numFmtId="3" fontId="21" fillId="0" borderId="0" xfId="2" applyNumberFormat="1" applyFont="1"/>
    <xf numFmtId="3" fontId="22" fillId="0" borderId="4" xfId="0" applyNumberFormat="1" applyFont="1" applyBorder="1"/>
    <xf numFmtId="3" fontId="5" fillId="0" borderId="0" xfId="0" applyNumberFormat="1" applyFont="1"/>
    <xf numFmtId="3" fontId="23" fillId="0" borderId="7" xfId="2" applyNumberFormat="1" applyFont="1" applyBorder="1"/>
    <xf numFmtId="0" fontId="30" fillId="0" borderId="5" xfId="2" applyFont="1" applyBorder="1"/>
    <xf numFmtId="3" fontId="30" fillId="0" borderId="8" xfId="2" applyNumberFormat="1" applyFont="1" applyBorder="1"/>
    <xf numFmtId="0" fontId="31" fillId="0" borderId="4" xfId="0" applyFont="1" applyBorder="1" applyAlignment="1">
      <alignment vertical="center"/>
    </xf>
    <xf numFmtId="0" fontId="32" fillId="0" borderId="4" xfId="6" applyFont="1" applyBorder="1"/>
    <xf numFmtId="3" fontId="8" fillId="0" borderId="1" xfId="6" applyNumberFormat="1" applyFont="1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0" fontId="7" fillId="0" borderId="3" xfId="6" applyBorder="1" applyAlignment="1">
      <alignment horizontal="center" vertical="center" textRotation="90"/>
    </xf>
    <xf numFmtId="0" fontId="6" fillId="0" borderId="3" xfId="4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383"/>
  <sheetViews>
    <sheetView tabSelected="1" view="pageLayout" topLeftCell="A136" zoomScaleNormal="100" workbookViewId="0">
      <selection activeCell="G139" sqref="G139"/>
    </sheetView>
  </sheetViews>
  <sheetFormatPr defaultRowHeight="13.2" x14ac:dyDescent="0.25"/>
  <cols>
    <col min="1" max="1" width="7" style="4" customWidth="1"/>
    <col min="2" max="2" width="5.44140625" style="4" customWidth="1"/>
    <col min="3" max="3" width="9.109375" style="4"/>
    <col min="4" max="4" width="96.6640625" style="4" customWidth="1"/>
    <col min="5" max="5" width="17.88671875" style="4" customWidth="1"/>
    <col min="6" max="6" width="16.6640625" style="4" customWidth="1"/>
    <col min="7" max="7" width="15.88671875" style="4" customWidth="1"/>
    <col min="8" max="8" width="17.88671875" style="4" customWidth="1"/>
    <col min="9" max="10" width="11.109375" style="4" bestFit="1" customWidth="1"/>
    <col min="11" max="229" width="9.109375" style="4"/>
    <col min="230" max="230" width="5.44140625" style="4" customWidth="1"/>
    <col min="231" max="231" width="9.109375" style="4"/>
    <col min="232" max="232" width="81" style="4" customWidth="1"/>
    <col min="233" max="251" width="0" style="4" hidden="1" customWidth="1"/>
    <col min="252" max="252" width="17.88671875" style="4" customWidth="1"/>
    <col min="253" max="253" width="16.6640625" style="4" customWidth="1"/>
    <col min="254" max="254" width="15.88671875" style="4" customWidth="1"/>
    <col min="255" max="255" width="17.88671875" style="4" customWidth="1"/>
    <col min="256" max="256" width="13.6640625" style="4" customWidth="1"/>
    <col min="257" max="258" width="9.109375" style="4"/>
    <col min="259" max="259" width="11.109375" style="4" bestFit="1" customWidth="1"/>
    <col min="260" max="485" width="9.109375" style="4"/>
    <col min="486" max="486" width="5.44140625" style="4" customWidth="1"/>
    <col min="487" max="487" width="9.109375" style="4"/>
    <col min="488" max="488" width="81" style="4" customWidth="1"/>
    <col min="489" max="507" width="0" style="4" hidden="1" customWidth="1"/>
    <col min="508" max="508" width="17.88671875" style="4" customWidth="1"/>
    <col min="509" max="509" width="16.6640625" style="4" customWidth="1"/>
    <col min="510" max="510" width="15.88671875" style="4" customWidth="1"/>
    <col min="511" max="511" width="17.88671875" style="4" customWidth="1"/>
    <col min="512" max="512" width="13.6640625" style="4" customWidth="1"/>
    <col min="513" max="514" width="9.109375" style="4"/>
    <col min="515" max="515" width="11.109375" style="4" bestFit="1" customWidth="1"/>
    <col min="516" max="741" width="9.109375" style="4"/>
    <col min="742" max="742" width="5.44140625" style="4" customWidth="1"/>
    <col min="743" max="743" width="9.109375" style="4"/>
    <col min="744" max="744" width="81" style="4" customWidth="1"/>
    <col min="745" max="763" width="0" style="4" hidden="1" customWidth="1"/>
    <col min="764" max="764" width="17.88671875" style="4" customWidth="1"/>
    <col min="765" max="765" width="16.6640625" style="4" customWidth="1"/>
    <col min="766" max="766" width="15.88671875" style="4" customWidth="1"/>
    <col min="767" max="767" width="17.88671875" style="4" customWidth="1"/>
    <col min="768" max="768" width="13.6640625" style="4" customWidth="1"/>
    <col min="769" max="770" width="9.109375" style="4"/>
    <col min="771" max="771" width="11.109375" style="4" bestFit="1" customWidth="1"/>
    <col min="772" max="997" width="9.109375" style="4"/>
    <col min="998" max="998" width="5.44140625" style="4" customWidth="1"/>
    <col min="999" max="999" width="9.109375" style="4"/>
    <col min="1000" max="1000" width="81" style="4" customWidth="1"/>
    <col min="1001" max="1019" width="0" style="4" hidden="1" customWidth="1"/>
    <col min="1020" max="1020" width="17.88671875" style="4" customWidth="1"/>
    <col min="1021" max="1021" width="16.6640625" style="4" customWidth="1"/>
    <col min="1022" max="1022" width="15.88671875" style="4" customWidth="1"/>
    <col min="1023" max="1023" width="17.88671875" style="4" customWidth="1"/>
    <col min="1024" max="1024" width="13.6640625" style="4" customWidth="1"/>
    <col min="1025" max="1026" width="9.109375" style="4"/>
    <col min="1027" max="1027" width="11.109375" style="4" bestFit="1" customWidth="1"/>
    <col min="1028" max="1253" width="9.109375" style="4"/>
    <col min="1254" max="1254" width="5.44140625" style="4" customWidth="1"/>
    <col min="1255" max="1255" width="9.109375" style="4"/>
    <col min="1256" max="1256" width="81" style="4" customWidth="1"/>
    <col min="1257" max="1275" width="0" style="4" hidden="1" customWidth="1"/>
    <col min="1276" max="1276" width="17.88671875" style="4" customWidth="1"/>
    <col min="1277" max="1277" width="16.6640625" style="4" customWidth="1"/>
    <col min="1278" max="1278" width="15.88671875" style="4" customWidth="1"/>
    <col min="1279" max="1279" width="17.88671875" style="4" customWidth="1"/>
    <col min="1280" max="1280" width="13.6640625" style="4" customWidth="1"/>
    <col min="1281" max="1282" width="9.109375" style="4"/>
    <col min="1283" max="1283" width="11.109375" style="4" bestFit="1" customWidth="1"/>
    <col min="1284" max="1509" width="9.109375" style="4"/>
    <col min="1510" max="1510" width="5.44140625" style="4" customWidth="1"/>
    <col min="1511" max="1511" width="9.109375" style="4"/>
    <col min="1512" max="1512" width="81" style="4" customWidth="1"/>
    <col min="1513" max="1531" width="0" style="4" hidden="1" customWidth="1"/>
    <col min="1532" max="1532" width="17.88671875" style="4" customWidth="1"/>
    <col min="1533" max="1533" width="16.6640625" style="4" customWidth="1"/>
    <col min="1534" max="1534" width="15.88671875" style="4" customWidth="1"/>
    <col min="1535" max="1535" width="17.88671875" style="4" customWidth="1"/>
    <col min="1536" max="1536" width="13.6640625" style="4" customWidth="1"/>
    <col min="1537" max="1538" width="9.109375" style="4"/>
    <col min="1539" max="1539" width="11.109375" style="4" bestFit="1" customWidth="1"/>
    <col min="1540" max="1765" width="9.109375" style="4"/>
    <col min="1766" max="1766" width="5.44140625" style="4" customWidth="1"/>
    <col min="1767" max="1767" width="9.109375" style="4"/>
    <col min="1768" max="1768" width="81" style="4" customWidth="1"/>
    <col min="1769" max="1787" width="0" style="4" hidden="1" customWidth="1"/>
    <col min="1788" max="1788" width="17.88671875" style="4" customWidth="1"/>
    <col min="1789" max="1789" width="16.6640625" style="4" customWidth="1"/>
    <col min="1790" max="1790" width="15.88671875" style="4" customWidth="1"/>
    <col min="1791" max="1791" width="17.88671875" style="4" customWidth="1"/>
    <col min="1792" max="1792" width="13.6640625" style="4" customWidth="1"/>
    <col min="1793" max="1794" width="9.109375" style="4"/>
    <col min="1795" max="1795" width="11.109375" style="4" bestFit="1" customWidth="1"/>
    <col min="1796" max="2021" width="9.109375" style="4"/>
    <col min="2022" max="2022" width="5.44140625" style="4" customWidth="1"/>
    <col min="2023" max="2023" width="9.109375" style="4"/>
    <col min="2024" max="2024" width="81" style="4" customWidth="1"/>
    <col min="2025" max="2043" width="0" style="4" hidden="1" customWidth="1"/>
    <col min="2044" max="2044" width="17.88671875" style="4" customWidth="1"/>
    <col min="2045" max="2045" width="16.6640625" style="4" customWidth="1"/>
    <col min="2046" max="2046" width="15.88671875" style="4" customWidth="1"/>
    <col min="2047" max="2047" width="17.88671875" style="4" customWidth="1"/>
    <col min="2048" max="2048" width="13.6640625" style="4" customWidth="1"/>
    <col min="2049" max="2050" width="9.109375" style="4"/>
    <col min="2051" max="2051" width="11.109375" style="4" bestFit="1" customWidth="1"/>
    <col min="2052" max="2277" width="9.109375" style="4"/>
    <col min="2278" max="2278" width="5.44140625" style="4" customWidth="1"/>
    <col min="2279" max="2279" width="9.109375" style="4"/>
    <col min="2280" max="2280" width="81" style="4" customWidth="1"/>
    <col min="2281" max="2299" width="0" style="4" hidden="1" customWidth="1"/>
    <col min="2300" max="2300" width="17.88671875" style="4" customWidth="1"/>
    <col min="2301" max="2301" width="16.6640625" style="4" customWidth="1"/>
    <col min="2302" max="2302" width="15.88671875" style="4" customWidth="1"/>
    <col min="2303" max="2303" width="17.88671875" style="4" customWidth="1"/>
    <col min="2304" max="2304" width="13.6640625" style="4" customWidth="1"/>
    <col min="2305" max="2306" width="9.109375" style="4"/>
    <col min="2307" max="2307" width="11.109375" style="4" bestFit="1" customWidth="1"/>
    <col min="2308" max="2533" width="9.109375" style="4"/>
    <col min="2534" max="2534" width="5.44140625" style="4" customWidth="1"/>
    <col min="2535" max="2535" width="9.109375" style="4"/>
    <col min="2536" max="2536" width="81" style="4" customWidth="1"/>
    <col min="2537" max="2555" width="0" style="4" hidden="1" customWidth="1"/>
    <col min="2556" max="2556" width="17.88671875" style="4" customWidth="1"/>
    <col min="2557" max="2557" width="16.6640625" style="4" customWidth="1"/>
    <col min="2558" max="2558" width="15.88671875" style="4" customWidth="1"/>
    <col min="2559" max="2559" width="17.88671875" style="4" customWidth="1"/>
    <col min="2560" max="2560" width="13.6640625" style="4" customWidth="1"/>
    <col min="2561" max="2562" width="9.109375" style="4"/>
    <col min="2563" max="2563" width="11.109375" style="4" bestFit="1" customWidth="1"/>
    <col min="2564" max="2789" width="9.109375" style="4"/>
    <col min="2790" max="2790" width="5.44140625" style="4" customWidth="1"/>
    <col min="2791" max="2791" width="9.109375" style="4"/>
    <col min="2792" max="2792" width="81" style="4" customWidth="1"/>
    <col min="2793" max="2811" width="0" style="4" hidden="1" customWidth="1"/>
    <col min="2812" max="2812" width="17.88671875" style="4" customWidth="1"/>
    <col min="2813" max="2813" width="16.6640625" style="4" customWidth="1"/>
    <col min="2814" max="2814" width="15.88671875" style="4" customWidth="1"/>
    <col min="2815" max="2815" width="17.88671875" style="4" customWidth="1"/>
    <col min="2816" max="2816" width="13.6640625" style="4" customWidth="1"/>
    <col min="2817" max="2818" width="9.109375" style="4"/>
    <col min="2819" max="2819" width="11.109375" style="4" bestFit="1" customWidth="1"/>
    <col min="2820" max="3045" width="9.109375" style="4"/>
    <col min="3046" max="3046" width="5.44140625" style="4" customWidth="1"/>
    <col min="3047" max="3047" width="9.109375" style="4"/>
    <col min="3048" max="3048" width="81" style="4" customWidth="1"/>
    <col min="3049" max="3067" width="0" style="4" hidden="1" customWidth="1"/>
    <col min="3068" max="3068" width="17.88671875" style="4" customWidth="1"/>
    <col min="3069" max="3069" width="16.6640625" style="4" customWidth="1"/>
    <col min="3070" max="3070" width="15.88671875" style="4" customWidth="1"/>
    <col min="3071" max="3071" width="17.88671875" style="4" customWidth="1"/>
    <col min="3072" max="3072" width="13.6640625" style="4" customWidth="1"/>
    <col min="3073" max="3074" width="9.109375" style="4"/>
    <col min="3075" max="3075" width="11.109375" style="4" bestFit="1" customWidth="1"/>
    <col min="3076" max="3301" width="9.109375" style="4"/>
    <col min="3302" max="3302" width="5.44140625" style="4" customWidth="1"/>
    <col min="3303" max="3303" width="9.109375" style="4"/>
    <col min="3304" max="3304" width="81" style="4" customWidth="1"/>
    <col min="3305" max="3323" width="0" style="4" hidden="1" customWidth="1"/>
    <col min="3324" max="3324" width="17.88671875" style="4" customWidth="1"/>
    <col min="3325" max="3325" width="16.6640625" style="4" customWidth="1"/>
    <col min="3326" max="3326" width="15.88671875" style="4" customWidth="1"/>
    <col min="3327" max="3327" width="17.88671875" style="4" customWidth="1"/>
    <col min="3328" max="3328" width="13.6640625" style="4" customWidth="1"/>
    <col min="3329" max="3330" width="9.109375" style="4"/>
    <col min="3331" max="3331" width="11.109375" style="4" bestFit="1" customWidth="1"/>
    <col min="3332" max="3557" width="9.109375" style="4"/>
    <col min="3558" max="3558" width="5.44140625" style="4" customWidth="1"/>
    <col min="3559" max="3559" width="9.109375" style="4"/>
    <col min="3560" max="3560" width="81" style="4" customWidth="1"/>
    <col min="3561" max="3579" width="0" style="4" hidden="1" customWidth="1"/>
    <col min="3580" max="3580" width="17.88671875" style="4" customWidth="1"/>
    <col min="3581" max="3581" width="16.6640625" style="4" customWidth="1"/>
    <col min="3582" max="3582" width="15.88671875" style="4" customWidth="1"/>
    <col min="3583" max="3583" width="17.88671875" style="4" customWidth="1"/>
    <col min="3584" max="3584" width="13.6640625" style="4" customWidth="1"/>
    <col min="3585" max="3586" width="9.109375" style="4"/>
    <col min="3587" max="3587" width="11.109375" style="4" bestFit="1" customWidth="1"/>
    <col min="3588" max="3813" width="9.109375" style="4"/>
    <col min="3814" max="3814" width="5.44140625" style="4" customWidth="1"/>
    <col min="3815" max="3815" width="9.109375" style="4"/>
    <col min="3816" max="3816" width="81" style="4" customWidth="1"/>
    <col min="3817" max="3835" width="0" style="4" hidden="1" customWidth="1"/>
    <col min="3836" max="3836" width="17.88671875" style="4" customWidth="1"/>
    <col min="3837" max="3837" width="16.6640625" style="4" customWidth="1"/>
    <col min="3838" max="3838" width="15.88671875" style="4" customWidth="1"/>
    <col min="3839" max="3839" width="17.88671875" style="4" customWidth="1"/>
    <col min="3840" max="3840" width="13.6640625" style="4" customWidth="1"/>
    <col min="3841" max="3842" width="9.109375" style="4"/>
    <col min="3843" max="3843" width="11.109375" style="4" bestFit="1" customWidth="1"/>
    <col min="3844" max="4069" width="9.109375" style="4"/>
    <col min="4070" max="4070" width="5.44140625" style="4" customWidth="1"/>
    <col min="4071" max="4071" width="9.109375" style="4"/>
    <col min="4072" max="4072" width="81" style="4" customWidth="1"/>
    <col min="4073" max="4091" width="0" style="4" hidden="1" customWidth="1"/>
    <col min="4092" max="4092" width="17.88671875" style="4" customWidth="1"/>
    <col min="4093" max="4093" width="16.6640625" style="4" customWidth="1"/>
    <col min="4094" max="4094" width="15.88671875" style="4" customWidth="1"/>
    <col min="4095" max="4095" width="17.88671875" style="4" customWidth="1"/>
    <col min="4096" max="4096" width="13.6640625" style="4" customWidth="1"/>
    <col min="4097" max="4098" width="9.109375" style="4"/>
    <col min="4099" max="4099" width="11.109375" style="4" bestFit="1" customWidth="1"/>
    <col min="4100" max="4325" width="9.109375" style="4"/>
    <col min="4326" max="4326" width="5.44140625" style="4" customWidth="1"/>
    <col min="4327" max="4327" width="9.109375" style="4"/>
    <col min="4328" max="4328" width="81" style="4" customWidth="1"/>
    <col min="4329" max="4347" width="0" style="4" hidden="1" customWidth="1"/>
    <col min="4348" max="4348" width="17.88671875" style="4" customWidth="1"/>
    <col min="4349" max="4349" width="16.6640625" style="4" customWidth="1"/>
    <col min="4350" max="4350" width="15.88671875" style="4" customWidth="1"/>
    <col min="4351" max="4351" width="17.88671875" style="4" customWidth="1"/>
    <col min="4352" max="4352" width="13.6640625" style="4" customWidth="1"/>
    <col min="4353" max="4354" width="9.109375" style="4"/>
    <col min="4355" max="4355" width="11.109375" style="4" bestFit="1" customWidth="1"/>
    <col min="4356" max="4581" width="9.109375" style="4"/>
    <col min="4582" max="4582" width="5.44140625" style="4" customWidth="1"/>
    <col min="4583" max="4583" width="9.109375" style="4"/>
    <col min="4584" max="4584" width="81" style="4" customWidth="1"/>
    <col min="4585" max="4603" width="0" style="4" hidden="1" customWidth="1"/>
    <col min="4604" max="4604" width="17.88671875" style="4" customWidth="1"/>
    <col min="4605" max="4605" width="16.6640625" style="4" customWidth="1"/>
    <col min="4606" max="4606" width="15.88671875" style="4" customWidth="1"/>
    <col min="4607" max="4607" width="17.88671875" style="4" customWidth="1"/>
    <col min="4608" max="4608" width="13.6640625" style="4" customWidth="1"/>
    <col min="4609" max="4610" width="9.109375" style="4"/>
    <col min="4611" max="4611" width="11.109375" style="4" bestFit="1" customWidth="1"/>
    <col min="4612" max="4837" width="9.109375" style="4"/>
    <col min="4838" max="4838" width="5.44140625" style="4" customWidth="1"/>
    <col min="4839" max="4839" width="9.109375" style="4"/>
    <col min="4840" max="4840" width="81" style="4" customWidth="1"/>
    <col min="4841" max="4859" width="0" style="4" hidden="1" customWidth="1"/>
    <col min="4860" max="4860" width="17.88671875" style="4" customWidth="1"/>
    <col min="4861" max="4861" width="16.6640625" style="4" customWidth="1"/>
    <col min="4862" max="4862" width="15.88671875" style="4" customWidth="1"/>
    <col min="4863" max="4863" width="17.88671875" style="4" customWidth="1"/>
    <col min="4864" max="4864" width="13.6640625" style="4" customWidth="1"/>
    <col min="4865" max="4866" width="9.109375" style="4"/>
    <col min="4867" max="4867" width="11.109375" style="4" bestFit="1" customWidth="1"/>
    <col min="4868" max="5093" width="9.109375" style="4"/>
    <col min="5094" max="5094" width="5.44140625" style="4" customWidth="1"/>
    <col min="5095" max="5095" width="9.109375" style="4"/>
    <col min="5096" max="5096" width="81" style="4" customWidth="1"/>
    <col min="5097" max="5115" width="0" style="4" hidden="1" customWidth="1"/>
    <col min="5116" max="5116" width="17.88671875" style="4" customWidth="1"/>
    <col min="5117" max="5117" width="16.6640625" style="4" customWidth="1"/>
    <col min="5118" max="5118" width="15.88671875" style="4" customWidth="1"/>
    <col min="5119" max="5119" width="17.88671875" style="4" customWidth="1"/>
    <col min="5120" max="5120" width="13.6640625" style="4" customWidth="1"/>
    <col min="5121" max="5122" width="9.109375" style="4"/>
    <col min="5123" max="5123" width="11.109375" style="4" bestFit="1" customWidth="1"/>
    <col min="5124" max="5349" width="9.109375" style="4"/>
    <col min="5350" max="5350" width="5.44140625" style="4" customWidth="1"/>
    <col min="5351" max="5351" width="9.109375" style="4"/>
    <col min="5352" max="5352" width="81" style="4" customWidth="1"/>
    <col min="5353" max="5371" width="0" style="4" hidden="1" customWidth="1"/>
    <col min="5372" max="5372" width="17.88671875" style="4" customWidth="1"/>
    <col min="5373" max="5373" width="16.6640625" style="4" customWidth="1"/>
    <col min="5374" max="5374" width="15.88671875" style="4" customWidth="1"/>
    <col min="5375" max="5375" width="17.88671875" style="4" customWidth="1"/>
    <col min="5376" max="5376" width="13.6640625" style="4" customWidth="1"/>
    <col min="5377" max="5378" width="9.109375" style="4"/>
    <col min="5379" max="5379" width="11.109375" style="4" bestFit="1" customWidth="1"/>
    <col min="5380" max="5605" width="9.109375" style="4"/>
    <col min="5606" max="5606" width="5.44140625" style="4" customWidth="1"/>
    <col min="5607" max="5607" width="9.109375" style="4"/>
    <col min="5608" max="5608" width="81" style="4" customWidth="1"/>
    <col min="5609" max="5627" width="0" style="4" hidden="1" customWidth="1"/>
    <col min="5628" max="5628" width="17.88671875" style="4" customWidth="1"/>
    <col min="5629" max="5629" width="16.6640625" style="4" customWidth="1"/>
    <col min="5630" max="5630" width="15.88671875" style="4" customWidth="1"/>
    <col min="5631" max="5631" width="17.88671875" style="4" customWidth="1"/>
    <col min="5632" max="5632" width="13.6640625" style="4" customWidth="1"/>
    <col min="5633" max="5634" width="9.109375" style="4"/>
    <col min="5635" max="5635" width="11.109375" style="4" bestFit="1" customWidth="1"/>
    <col min="5636" max="5861" width="9.109375" style="4"/>
    <col min="5862" max="5862" width="5.44140625" style="4" customWidth="1"/>
    <col min="5863" max="5863" width="9.109375" style="4"/>
    <col min="5864" max="5864" width="81" style="4" customWidth="1"/>
    <col min="5865" max="5883" width="0" style="4" hidden="1" customWidth="1"/>
    <col min="5884" max="5884" width="17.88671875" style="4" customWidth="1"/>
    <col min="5885" max="5885" width="16.6640625" style="4" customWidth="1"/>
    <col min="5886" max="5886" width="15.88671875" style="4" customWidth="1"/>
    <col min="5887" max="5887" width="17.88671875" style="4" customWidth="1"/>
    <col min="5888" max="5888" width="13.6640625" style="4" customWidth="1"/>
    <col min="5889" max="5890" width="9.109375" style="4"/>
    <col min="5891" max="5891" width="11.109375" style="4" bestFit="1" customWidth="1"/>
    <col min="5892" max="6117" width="9.109375" style="4"/>
    <col min="6118" max="6118" width="5.44140625" style="4" customWidth="1"/>
    <col min="6119" max="6119" width="9.109375" style="4"/>
    <col min="6120" max="6120" width="81" style="4" customWidth="1"/>
    <col min="6121" max="6139" width="0" style="4" hidden="1" customWidth="1"/>
    <col min="6140" max="6140" width="17.88671875" style="4" customWidth="1"/>
    <col min="6141" max="6141" width="16.6640625" style="4" customWidth="1"/>
    <col min="6142" max="6142" width="15.88671875" style="4" customWidth="1"/>
    <col min="6143" max="6143" width="17.88671875" style="4" customWidth="1"/>
    <col min="6144" max="6144" width="13.6640625" style="4" customWidth="1"/>
    <col min="6145" max="6146" width="9.109375" style="4"/>
    <col min="6147" max="6147" width="11.109375" style="4" bestFit="1" customWidth="1"/>
    <col min="6148" max="6373" width="9.109375" style="4"/>
    <col min="6374" max="6374" width="5.44140625" style="4" customWidth="1"/>
    <col min="6375" max="6375" width="9.109375" style="4"/>
    <col min="6376" max="6376" width="81" style="4" customWidth="1"/>
    <col min="6377" max="6395" width="0" style="4" hidden="1" customWidth="1"/>
    <col min="6396" max="6396" width="17.88671875" style="4" customWidth="1"/>
    <col min="6397" max="6397" width="16.6640625" style="4" customWidth="1"/>
    <col min="6398" max="6398" width="15.88671875" style="4" customWidth="1"/>
    <col min="6399" max="6399" width="17.88671875" style="4" customWidth="1"/>
    <col min="6400" max="6400" width="13.6640625" style="4" customWidth="1"/>
    <col min="6401" max="6402" width="9.109375" style="4"/>
    <col min="6403" max="6403" width="11.109375" style="4" bestFit="1" customWidth="1"/>
    <col min="6404" max="6629" width="9.109375" style="4"/>
    <col min="6630" max="6630" width="5.44140625" style="4" customWidth="1"/>
    <col min="6631" max="6631" width="9.109375" style="4"/>
    <col min="6632" max="6632" width="81" style="4" customWidth="1"/>
    <col min="6633" max="6651" width="0" style="4" hidden="1" customWidth="1"/>
    <col min="6652" max="6652" width="17.88671875" style="4" customWidth="1"/>
    <col min="6653" max="6653" width="16.6640625" style="4" customWidth="1"/>
    <col min="6654" max="6654" width="15.88671875" style="4" customWidth="1"/>
    <col min="6655" max="6655" width="17.88671875" style="4" customWidth="1"/>
    <col min="6656" max="6656" width="13.6640625" style="4" customWidth="1"/>
    <col min="6657" max="6658" width="9.109375" style="4"/>
    <col min="6659" max="6659" width="11.109375" style="4" bestFit="1" customWidth="1"/>
    <col min="6660" max="6885" width="9.109375" style="4"/>
    <col min="6886" max="6886" width="5.44140625" style="4" customWidth="1"/>
    <col min="6887" max="6887" width="9.109375" style="4"/>
    <col min="6888" max="6888" width="81" style="4" customWidth="1"/>
    <col min="6889" max="6907" width="0" style="4" hidden="1" customWidth="1"/>
    <col min="6908" max="6908" width="17.88671875" style="4" customWidth="1"/>
    <col min="6909" max="6909" width="16.6640625" style="4" customWidth="1"/>
    <col min="6910" max="6910" width="15.88671875" style="4" customWidth="1"/>
    <col min="6911" max="6911" width="17.88671875" style="4" customWidth="1"/>
    <col min="6912" max="6912" width="13.6640625" style="4" customWidth="1"/>
    <col min="6913" max="6914" width="9.109375" style="4"/>
    <col min="6915" max="6915" width="11.109375" style="4" bestFit="1" customWidth="1"/>
    <col min="6916" max="7141" width="9.109375" style="4"/>
    <col min="7142" max="7142" width="5.44140625" style="4" customWidth="1"/>
    <col min="7143" max="7143" width="9.109375" style="4"/>
    <col min="7144" max="7144" width="81" style="4" customWidth="1"/>
    <col min="7145" max="7163" width="0" style="4" hidden="1" customWidth="1"/>
    <col min="7164" max="7164" width="17.88671875" style="4" customWidth="1"/>
    <col min="7165" max="7165" width="16.6640625" style="4" customWidth="1"/>
    <col min="7166" max="7166" width="15.88671875" style="4" customWidth="1"/>
    <col min="7167" max="7167" width="17.88671875" style="4" customWidth="1"/>
    <col min="7168" max="7168" width="13.6640625" style="4" customWidth="1"/>
    <col min="7169" max="7170" width="9.109375" style="4"/>
    <col min="7171" max="7171" width="11.109375" style="4" bestFit="1" customWidth="1"/>
    <col min="7172" max="7397" width="9.109375" style="4"/>
    <col min="7398" max="7398" width="5.44140625" style="4" customWidth="1"/>
    <col min="7399" max="7399" width="9.109375" style="4"/>
    <col min="7400" max="7400" width="81" style="4" customWidth="1"/>
    <col min="7401" max="7419" width="0" style="4" hidden="1" customWidth="1"/>
    <col min="7420" max="7420" width="17.88671875" style="4" customWidth="1"/>
    <col min="7421" max="7421" width="16.6640625" style="4" customWidth="1"/>
    <col min="7422" max="7422" width="15.88671875" style="4" customWidth="1"/>
    <col min="7423" max="7423" width="17.88671875" style="4" customWidth="1"/>
    <col min="7424" max="7424" width="13.6640625" style="4" customWidth="1"/>
    <col min="7425" max="7426" width="9.109375" style="4"/>
    <col min="7427" max="7427" width="11.109375" style="4" bestFit="1" customWidth="1"/>
    <col min="7428" max="7653" width="9.109375" style="4"/>
    <col min="7654" max="7654" width="5.44140625" style="4" customWidth="1"/>
    <col min="7655" max="7655" width="9.109375" style="4"/>
    <col min="7656" max="7656" width="81" style="4" customWidth="1"/>
    <col min="7657" max="7675" width="0" style="4" hidden="1" customWidth="1"/>
    <col min="7676" max="7676" width="17.88671875" style="4" customWidth="1"/>
    <col min="7677" max="7677" width="16.6640625" style="4" customWidth="1"/>
    <col min="7678" max="7678" width="15.88671875" style="4" customWidth="1"/>
    <col min="7679" max="7679" width="17.88671875" style="4" customWidth="1"/>
    <col min="7680" max="7680" width="13.6640625" style="4" customWidth="1"/>
    <col min="7681" max="7682" width="9.109375" style="4"/>
    <col min="7683" max="7683" width="11.109375" style="4" bestFit="1" customWidth="1"/>
    <col min="7684" max="7909" width="9.109375" style="4"/>
    <col min="7910" max="7910" width="5.44140625" style="4" customWidth="1"/>
    <col min="7911" max="7911" width="9.109375" style="4"/>
    <col min="7912" max="7912" width="81" style="4" customWidth="1"/>
    <col min="7913" max="7931" width="0" style="4" hidden="1" customWidth="1"/>
    <col min="7932" max="7932" width="17.88671875" style="4" customWidth="1"/>
    <col min="7933" max="7933" width="16.6640625" style="4" customWidth="1"/>
    <col min="7934" max="7934" width="15.88671875" style="4" customWidth="1"/>
    <col min="7935" max="7935" width="17.88671875" style="4" customWidth="1"/>
    <col min="7936" max="7936" width="13.6640625" style="4" customWidth="1"/>
    <col min="7937" max="7938" width="9.109375" style="4"/>
    <col min="7939" max="7939" width="11.109375" style="4" bestFit="1" customWidth="1"/>
    <col min="7940" max="8165" width="9.109375" style="4"/>
    <col min="8166" max="8166" width="5.44140625" style="4" customWidth="1"/>
    <col min="8167" max="8167" width="9.109375" style="4"/>
    <col min="8168" max="8168" width="81" style="4" customWidth="1"/>
    <col min="8169" max="8187" width="0" style="4" hidden="1" customWidth="1"/>
    <col min="8188" max="8188" width="17.88671875" style="4" customWidth="1"/>
    <col min="8189" max="8189" width="16.6640625" style="4" customWidth="1"/>
    <col min="8190" max="8190" width="15.88671875" style="4" customWidth="1"/>
    <col min="8191" max="8191" width="17.88671875" style="4" customWidth="1"/>
    <col min="8192" max="8192" width="13.6640625" style="4" customWidth="1"/>
    <col min="8193" max="8194" width="9.109375" style="4"/>
    <col min="8195" max="8195" width="11.109375" style="4" bestFit="1" customWidth="1"/>
    <col min="8196" max="8421" width="9.109375" style="4"/>
    <col min="8422" max="8422" width="5.44140625" style="4" customWidth="1"/>
    <col min="8423" max="8423" width="9.109375" style="4"/>
    <col min="8424" max="8424" width="81" style="4" customWidth="1"/>
    <col min="8425" max="8443" width="0" style="4" hidden="1" customWidth="1"/>
    <col min="8444" max="8444" width="17.88671875" style="4" customWidth="1"/>
    <col min="8445" max="8445" width="16.6640625" style="4" customWidth="1"/>
    <col min="8446" max="8446" width="15.88671875" style="4" customWidth="1"/>
    <col min="8447" max="8447" width="17.88671875" style="4" customWidth="1"/>
    <col min="8448" max="8448" width="13.6640625" style="4" customWidth="1"/>
    <col min="8449" max="8450" width="9.109375" style="4"/>
    <col min="8451" max="8451" width="11.109375" style="4" bestFit="1" customWidth="1"/>
    <col min="8452" max="8677" width="9.109375" style="4"/>
    <col min="8678" max="8678" width="5.44140625" style="4" customWidth="1"/>
    <col min="8679" max="8679" width="9.109375" style="4"/>
    <col min="8680" max="8680" width="81" style="4" customWidth="1"/>
    <col min="8681" max="8699" width="0" style="4" hidden="1" customWidth="1"/>
    <col min="8700" max="8700" width="17.88671875" style="4" customWidth="1"/>
    <col min="8701" max="8701" width="16.6640625" style="4" customWidth="1"/>
    <col min="8702" max="8702" width="15.88671875" style="4" customWidth="1"/>
    <col min="8703" max="8703" width="17.88671875" style="4" customWidth="1"/>
    <col min="8704" max="8704" width="13.6640625" style="4" customWidth="1"/>
    <col min="8705" max="8706" width="9.109375" style="4"/>
    <col min="8707" max="8707" width="11.109375" style="4" bestFit="1" customWidth="1"/>
    <col min="8708" max="8933" width="9.109375" style="4"/>
    <col min="8934" max="8934" width="5.44140625" style="4" customWidth="1"/>
    <col min="8935" max="8935" width="9.109375" style="4"/>
    <col min="8936" max="8936" width="81" style="4" customWidth="1"/>
    <col min="8937" max="8955" width="0" style="4" hidden="1" customWidth="1"/>
    <col min="8956" max="8956" width="17.88671875" style="4" customWidth="1"/>
    <col min="8957" max="8957" width="16.6640625" style="4" customWidth="1"/>
    <col min="8958" max="8958" width="15.88671875" style="4" customWidth="1"/>
    <col min="8959" max="8959" width="17.88671875" style="4" customWidth="1"/>
    <col min="8960" max="8960" width="13.6640625" style="4" customWidth="1"/>
    <col min="8961" max="8962" width="9.109375" style="4"/>
    <col min="8963" max="8963" width="11.109375" style="4" bestFit="1" customWidth="1"/>
    <col min="8964" max="9189" width="9.109375" style="4"/>
    <col min="9190" max="9190" width="5.44140625" style="4" customWidth="1"/>
    <col min="9191" max="9191" width="9.109375" style="4"/>
    <col min="9192" max="9192" width="81" style="4" customWidth="1"/>
    <col min="9193" max="9211" width="0" style="4" hidden="1" customWidth="1"/>
    <col min="9212" max="9212" width="17.88671875" style="4" customWidth="1"/>
    <col min="9213" max="9213" width="16.6640625" style="4" customWidth="1"/>
    <col min="9214" max="9214" width="15.88671875" style="4" customWidth="1"/>
    <col min="9215" max="9215" width="17.88671875" style="4" customWidth="1"/>
    <col min="9216" max="9216" width="13.6640625" style="4" customWidth="1"/>
    <col min="9217" max="9218" width="9.109375" style="4"/>
    <col min="9219" max="9219" width="11.109375" style="4" bestFit="1" customWidth="1"/>
    <col min="9220" max="9445" width="9.109375" style="4"/>
    <col min="9446" max="9446" width="5.44140625" style="4" customWidth="1"/>
    <col min="9447" max="9447" width="9.109375" style="4"/>
    <col min="9448" max="9448" width="81" style="4" customWidth="1"/>
    <col min="9449" max="9467" width="0" style="4" hidden="1" customWidth="1"/>
    <col min="9468" max="9468" width="17.88671875" style="4" customWidth="1"/>
    <col min="9469" max="9469" width="16.6640625" style="4" customWidth="1"/>
    <col min="9470" max="9470" width="15.88671875" style="4" customWidth="1"/>
    <col min="9471" max="9471" width="17.88671875" style="4" customWidth="1"/>
    <col min="9472" max="9472" width="13.6640625" style="4" customWidth="1"/>
    <col min="9473" max="9474" width="9.109375" style="4"/>
    <col min="9475" max="9475" width="11.109375" style="4" bestFit="1" customWidth="1"/>
    <col min="9476" max="9701" width="9.109375" style="4"/>
    <col min="9702" max="9702" width="5.44140625" style="4" customWidth="1"/>
    <col min="9703" max="9703" width="9.109375" style="4"/>
    <col min="9704" max="9704" width="81" style="4" customWidth="1"/>
    <col min="9705" max="9723" width="0" style="4" hidden="1" customWidth="1"/>
    <col min="9724" max="9724" width="17.88671875" style="4" customWidth="1"/>
    <col min="9725" max="9725" width="16.6640625" style="4" customWidth="1"/>
    <col min="9726" max="9726" width="15.88671875" style="4" customWidth="1"/>
    <col min="9727" max="9727" width="17.88671875" style="4" customWidth="1"/>
    <col min="9728" max="9728" width="13.6640625" style="4" customWidth="1"/>
    <col min="9729" max="9730" width="9.109375" style="4"/>
    <col min="9731" max="9731" width="11.109375" style="4" bestFit="1" customWidth="1"/>
    <col min="9732" max="9957" width="9.109375" style="4"/>
    <col min="9958" max="9958" width="5.44140625" style="4" customWidth="1"/>
    <col min="9959" max="9959" width="9.109375" style="4"/>
    <col min="9960" max="9960" width="81" style="4" customWidth="1"/>
    <col min="9961" max="9979" width="0" style="4" hidden="1" customWidth="1"/>
    <col min="9980" max="9980" width="17.88671875" style="4" customWidth="1"/>
    <col min="9981" max="9981" width="16.6640625" style="4" customWidth="1"/>
    <col min="9982" max="9982" width="15.88671875" style="4" customWidth="1"/>
    <col min="9983" max="9983" width="17.88671875" style="4" customWidth="1"/>
    <col min="9984" max="9984" width="13.6640625" style="4" customWidth="1"/>
    <col min="9985" max="9986" width="9.109375" style="4"/>
    <col min="9987" max="9987" width="11.109375" style="4" bestFit="1" customWidth="1"/>
    <col min="9988" max="10213" width="9.109375" style="4"/>
    <col min="10214" max="10214" width="5.44140625" style="4" customWidth="1"/>
    <col min="10215" max="10215" width="9.109375" style="4"/>
    <col min="10216" max="10216" width="81" style="4" customWidth="1"/>
    <col min="10217" max="10235" width="0" style="4" hidden="1" customWidth="1"/>
    <col min="10236" max="10236" width="17.88671875" style="4" customWidth="1"/>
    <col min="10237" max="10237" width="16.6640625" style="4" customWidth="1"/>
    <col min="10238" max="10238" width="15.88671875" style="4" customWidth="1"/>
    <col min="10239" max="10239" width="17.88671875" style="4" customWidth="1"/>
    <col min="10240" max="10240" width="13.6640625" style="4" customWidth="1"/>
    <col min="10241" max="10242" width="9.109375" style="4"/>
    <col min="10243" max="10243" width="11.109375" style="4" bestFit="1" customWidth="1"/>
    <col min="10244" max="10469" width="9.109375" style="4"/>
    <col min="10470" max="10470" width="5.44140625" style="4" customWidth="1"/>
    <col min="10471" max="10471" width="9.109375" style="4"/>
    <col min="10472" max="10472" width="81" style="4" customWidth="1"/>
    <col min="10473" max="10491" width="0" style="4" hidden="1" customWidth="1"/>
    <col min="10492" max="10492" width="17.88671875" style="4" customWidth="1"/>
    <col min="10493" max="10493" width="16.6640625" style="4" customWidth="1"/>
    <col min="10494" max="10494" width="15.88671875" style="4" customWidth="1"/>
    <col min="10495" max="10495" width="17.88671875" style="4" customWidth="1"/>
    <col min="10496" max="10496" width="13.6640625" style="4" customWidth="1"/>
    <col min="10497" max="10498" width="9.109375" style="4"/>
    <col min="10499" max="10499" width="11.109375" style="4" bestFit="1" customWidth="1"/>
    <col min="10500" max="10725" width="9.109375" style="4"/>
    <col min="10726" max="10726" width="5.44140625" style="4" customWidth="1"/>
    <col min="10727" max="10727" width="9.109375" style="4"/>
    <col min="10728" max="10728" width="81" style="4" customWidth="1"/>
    <col min="10729" max="10747" width="0" style="4" hidden="1" customWidth="1"/>
    <col min="10748" max="10748" width="17.88671875" style="4" customWidth="1"/>
    <col min="10749" max="10749" width="16.6640625" style="4" customWidth="1"/>
    <col min="10750" max="10750" width="15.88671875" style="4" customWidth="1"/>
    <col min="10751" max="10751" width="17.88671875" style="4" customWidth="1"/>
    <col min="10752" max="10752" width="13.6640625" style="4" customWidth="1"/>
    <col min="10753" max="10754" width="9.109375" style="4"/>
    <col min="10755" max="10755" width="11.109375" style="4" bestFit="1" customWidth="1"/>
    <col min="10756" max="10981" width="9.109375" style="4"/>
    <col min="10982" max="10982" width="5.44140625" style="4" customWidth="1"/>
    <col min="10983" max="10983" width="9.109375" style="4"/>
    <col min="10984" max="10984" width="81" style="4" customWidth="1"/>
    <col min="10985" max="11003" width="0" style="4" hidden="1" customWidth="1"/>
    <col min="11004" max="11004" width="17.88671875" style="4" customWidth="1"/>
    <col min="11005" max="11005" width="16.6640625" style="4" customWidth="1"/>
    <col min="11006" max="11006" width="15.88671875" style="4" customWidth="1"/>
    <col min="11007" max="11007" width="17.88671875" style="4" customWidth="1"/>
    <col min="11008" max="11008" width="13.6640625" style="4" customWidth="1"/>
    <col min="11009" max="11010" width="9.109375" style="4"/>
    <col min="11011" max="11011" width="11.109375" style="4" bestFit="1" customWidth="1"/>
    <col min="11012" max="11237" width="9.109375" style="4"/>
    <col min="11238" max="11238" width="5.44140625" style="4" customWidth="1"/>
    <col min="11239" max="11239" width="9.109375" style="4"/>
    <col min="11240" max="11240" width="81" style="4" customWidth="1"/>
    <col min="11241" max="11259" width="0" style="4" hidden="1" customWidth="1"/>
    <col min="11260" max="11260" width="17.88671875" style="4" customWidth="1"/>
    <col min="11261" max="11261" width="16.6640625" style="4" customWidth="1"/>
    <col min="11262" max="11262" width="15.88671875" style="4" customWidth="1"/>
    <col min="11263" max="11263" width="17.88671875" style="4" customWidth="1"/>
    <col min="11264" max="11264" width="13.6640625" style="4" customWidth="1"/>
    <col min="11265" max="11266" width="9.109375" style="4"/>
    <col min="11267" max="11267" width="11.109375" style="4" bestFit="1" customWidth="1"/>
    <col min="11268" max="11493" width="9.109375" style="4"/>
    <col min="11494" max="11494" width="5.44140625" style="4" customWidth="1"/>
    <col min="11495" max="11495" width="9.109375" style="4"/>
    <col min="11496" max="11496" width="81" style="4" customWidth="1"/>
    <col min="11497" max="11515" width="0" style="4" hidden="1" customWidth="1"/>
    <col min="11516" max="11516" width="17.88671875" style="4" customWidth="1"/>
    <col min="11517" max="11517" width="16.6640625" style="4" customWidth="1"/>
    <col min="11518" max="11518" width="15.88671875" style="4" customWidth="1"/>
    <col min="11519" max="11519" width="17.88671875" style="4" customWidth="1"/>
    <col min="11520" max="11520" width="13.6640625" style="4" customWidth="1"/>
    <col min="11521" max="11522" width="9.109375" style="4"/>
    <col min="11523" max="11523" width="11.109375" style="4" bestFit="1" customWidth="1"/>
    <col min="11524" max="11749" width="9.109375" style="4"/>
    <col min="11750" max="11750" width="5.44140625" style="4" customWidth="1"/>
    <col min="11751" max="11751" width="9.109375" style="4"/>
    <col min="11752" max="11752" width="81" style="4" customWidth="1"/>
    <col min="11753" max="11771" width="0" style="4" hidden="1" customWidth="1"/>
    <col min="11772" max="11772" width="17.88671875" style="4" customWidth="1"/>
    <col min="11773" max="11773" width="16.6640625" style="4" customWidth="1"/>
    <col min="11774" max="11774" width="15.88671875" style="4" customWidth="1"/>
    <col min="11775" max="11775" width="17.88671875" style="4" customWidth="1"/>
    <col min="11776" max="11776" width="13.6640625" style="4" customWidth="1"/>
    <col min="11777" max="11778" width="9.109375" style="4"/>
    <col min="11779" max="11779" width="11.109375" style="4" bestFit="1" customWidth="1"/>
    <col min="11780" max="12005" width="9.109375" style="4"/>
    <col min="12006" max="12006" width="5.44140625" style="4" customWidth="1"/>
    <col min="12007" max="12007" width="9.109375" style="4"/>
    <col min="12008" max="12008" width="81" style="4" customWidth="1"/>
    <col min="12009" max="12027" width="0" style="4" hidden="1" customWidth="1"/>
    <col min="12028" max="12028" width="17.88671875" style="4" customWidth="1"/>
    <col min="12029" max="12029" width="16.6640625" style="4" customWidth="1"/>
    <col min="12030" max="12030" width="15.88671875" style="4" customWidth="1"/>
    <col min="12031" max="12031" width="17.88671875" style="4" customWidth="1"/>
    <col min="12032" max="12032" width="13.6640625" style="4" customWidth="1"/>
    <col min="12033" max="12034" width="9.109375" style="4"/>
    <col min="12035" max="12035" width="11.109375" style="4" bestFit="1" customWidth="1"/>
    <col min="12036" max="12261" width="9.109375" style="4"/>
    <col min="12262" max="12262" width="5.44140625" style="4" customWidth="1"/>
    <col min="12263" max="12263" width="9.109375" style="4"/>
    <col min="12264" max="12264" width="81" style="4" customWidth="1"/>
    <col min="12265" max="12283" width="0" style="4" hidden="1" customWidth="1"/>
    <col min="12284" max="12284" width="17.88671875" style="4" customWidth="1"/>
    <col min="12285" max="12285" width="16.6640625" style="4" customWidth="1"/>
    <col min="12286" max="12286" width="15.88671875" style="4" customWidth="1"/>
    <col min="12287" max="12287" width="17.88671875" style="4" customWidth="1"/>
    <col min="12288" max="12288" width="13.6640625" style="4" customWidth="1"/>
    <col min="12289" max="12290" width="9.109375" style="4"/>
    <col min="12291" max="12291" width="11.109375" style="4" bestFit="1" customWidth="1"/>
    <col min="12292" max="12517" width="9.109375" style="4"/>
    <col min="12518" max="12518" width="5.44140625" style="4" customWidth="1"/>
    <col min="12519" max="12519" width="9.109375" style="4"/>
    <col min="12520" max="12520" width="81" style="4" customWidth="1"/>
    <col min="12521" max="12539" width="0" style="4" hidden="1" customWidth="1"/>
    <col min="12540" max="12540" width="17.88671875" style="4" customWidth="1"/>
    <col min="12541" max="12541" width="16.6640625" style="4" customWidth="1"/>
    <col min="12542" max="12542" width="15.88671875" style="4" customWidth="1"/>
    <col min="12543" max="12543" width="17.88671875" style="4" customWidth="1"/>
    <col min="12544" max="12544" width="13.6640625" style="4" customWidth="1"/>
    <col min="12545" max="12546" width="9.109375" style="4"/>
    <col min="12547" max="12547" width="11.109375" style="4" bestFit="1" customWidth="1"/>
    <col min="12548" max="12773" width="9.109375" style="4"/>
    <col min="12774" max="12774" width="5.44140625" style="4" customWidth="1"/>
    <col min="12775" max="12775" width="9.109375" style="4"/>
    <col min="12776" max="12776" width="81" style="4" customWidth="1"/>
    <col min="12777" max="12795" width="0" style="4" hidden="1" customWidth="1"/>
    <col min="12796" max="12796" width="17.88671875" style="4" customWidth="1"/>
    <col min="12797" max="12797" width="16.6640625" style="4" customWidth="1"/>
    <col min="12798" max="12798" width="15.88671875" style="4" customWidth="1"/>
    <col min="12799" max="12799" width="17.88671875" style="4" customWidth="1"/>
    <col min="12800" max="12800" width="13.6640625" style="4" customWidth="1"/>
    <col min="12801" max="12802" width="9.109375" style="4"/>
    <col min="12803" max="12803" width="11.109375" style="4" bestFit="1" customWidth="1"/>
    <col min="12804" max="13029" width="9.109375" style="4"/>
    <col min="13030" max="13030" width="5.44140625" style="4" customWidth="1"/>
    <col min="13031" max="13031" width="9.109375" style="4"/>
    <col min="13032" max="13032" width="81" style="4" customWidth="1"/>
    <col min="13033" max="13051" width="0" style="4" hidden="1" customWidth="1"/>
    <col min="13052" max="13052" width="17.88671875" style="4" customWidth="1"/>
    <col min="13053" max="13053" width="16.6640625" style="4" customWidth="1"/>
    <col min="13054" max="13054" width="15.88671875" style="4" customWidth="1"/>
    <col min="13055" max="13055" width="17.88671875" style="4" customWidth="1"/>
    <col min="13056" max="13056" width="13.6640625" style="4" customWidth="1"/>
    <col min="13057" max="13058" width="9.109375" style="4"/>
    <col min="13059" max="13059" width="11.109375" style="4" bestFit="1" customWidth="1"/>
    <col min="13060" max="13285" width="9.109375" style="4"/>
    <col min="13286" max="13286" width="5.44140625" style="4" customWidth="1"/>
    <col min="13287" max="13287" width="9.109375" style="4"/>
    <col min="13288" max="13288" width="81" style="4" customWidth="1"/>
    <col min="13289" max="13307" width="0" style="4" hidden="1" customWidth="1"/>
    <col min="13308" max="13308" width="17.88671875" style="4" customWidth="1"/>
    <col min="13309" max="13309" width="16.6640625" style="4" customWidth="1"/>
    <col min="13310" max="13310" width="15.88671875" style="4" customWidth="1"/>
    <col min="13311" max="13311" width="17.88671875" style="4" customWidth="1"/>
    <col min="13312" max="13312" width="13.6640625" style="4" customWidth="1"/>
    <col min="13313" max="13314" width="9.109375" style="4"/>
    <col min="13315" max="13315" width="11.109375" style="4" bestFit="1" customWidth="1"/>
    <col min="13316" max="13541" width="9.109375" style="4"/>
    <col min="13542" max="13542" width="5.44140625" style="4" customWidth="1"/>
    <col min="13543" max="13543" width="9.109375" style="4"/>
    <col min="13544" max="13544" width="81" style="4" customWidth="1"/>
    <col min="13545" max="13563" width="0" style="4" hidden="1" customWidth="1"/>
    <col min="13564" max="13564" width="17.88671875" style="4" customWidth="1"/>
    <col min="13565" max="13565" width="16.6640625" style="4" customWidth="1"/>
    <col min="13566" max="13566" width="15.88671875" style="4" customWidth="1"/>
    <col min="13567" max="13567" width="17.88671875" style="4" customWidth="1"/>
    <col min="13568" max="13568" width="13.6640625" style="4" customWidth="1"/>
    <col min="13569" max="13570" width="9.109375" style="4"/>
    <col min="13571" max="13571" width="11.109375" style="4" bestFit="1" customWidth="1"/>
    <col min="13572" max="13797" width="9.109375" style="4"/>
    <col min="13798" max="13798" width="5.44140625" style="4" customWidth="1"/>
    <col min="13799" max="13799" width="9.109375" style="4"/>
    <col min="13800" max="13800" width="81" style="4" customWidth="1"/>
    <col min="13801" max="13819" width="0" style="4" hidden="1" customWidth="1"/>
    <col min="13820" max="13820" width="17.88671875" style="4" customWidth="1"/>
    <col min="13821" max="13821" width="16.6640625" style="4" customWidth="1"/>
    <col min="13822" max="13822" width="15.88671875" style="4" customWidth="1"/>
    <col min="13823" max="13823" width="17.88671875" style="4" customWidth="1"/>
    <col min="13824" max="13824" width="13.6640625" style="4" customWidth="1"/>
    <col min="13825" max="13826" width="9.109375" style="4"/>
    <col min="13827" max="13827" width="11.109375" style="4" bestFit="1" customWidth="1"/>
    <col min="13828" max="14053" width="9.109375" style="4"/>
    <col min="14054" max="14054" width="5.44140625" style="4" customWidth="1"/>
    <col min="14055" max="14055" width="9.109375" style="4"/>
    <col min="14056" max="14056" width="81" style="4" customWidth="1"/>
    <col min="14057" max="14075" width="0" style="4" hidden="1" customWidth="1"/>
    <col min="14076" max="14076" width="17.88671875" style="4" customWidth="1"/>
    <col min="14077" max="14077" width="16.6640625" style="4" customWidth="1"/>
    <col min="14078" max="14078" width="15.88671875" style="4" customWidth="1"/>
    <col min="14079" max="14079" width="17.88671875" style="4" customWidth="1"/>
    <col min="14080" max="14080" width="13.6640625" style="4" customWidth="1"/>
    <col min="14081" max="14082" width="9.109375" style="4"/>
    <col min="14083" max="14083" width="11.109375" style="4" bestFit="1" customWidth="1"/>
    <col min="14084" max="14309" width="9.109375" style="4"/>
    <col min="14310" max="14310" width="5.44140625" style="4" customWidth="1"/>
    <col min="14311" max="14311" width="9.109375" style="4"/>
    <col min="14312" max="14312" width="81" style="4" customWidth="1"/>
    <col min="14313" max="14331" width="0" style="4" hidden="1" customWidth="1"/>
    <col min="14332" max="14332" width="17.88671875" style="4" customWidth="1"/>
    <col min="14333" max="14333" width="16.6640625" style="4" customWidth="1"/>
    <col min="14334" max="14334" width="15.88671875" style="4" customWidth="1"/>
    <col min="14335" max="14335" width="17.88671875" style="4" customWidth="1"/>
    <col min="14336" max="14336" width="13.6640625" style="4" customWidth="1"/>
    <col min="14337" max="14338" width="9.109375" style="4"/>
    <col min="14339" max="14339" width="11.109375" style="4" bestFit="1" customWidth="1"/>
    <col min="14340" max="14565" width="9.109375" style="4"/>
    <col min="14566" max="14566" width="5.44140625" style="4" customWidth="1"/>
    <col min="14567" max="14567" width="9.109375" style="4"/>
    <col min="14568" max="14568" width="81" style="4" customWidth="1"/>
    <col min="14569" max="14587" width="0" style="4" hidden="1" customWidth="1"/>
    <col min="14588" max="14588" width="17.88671875" style="4" customWidth="1"/>
    <col min="14589" max="14589" width="16.6640625" style="4" customWidth="1"/>
    <col min="14590" max="14590" width="15.88671875" style="4" customWidth="1"/>
    <col min="14591" max="14591" width="17.88671875" style="4" customWidth="1"/>
    <col min="14592" max="14592" width="13.6640625" style="4" customWidth="1"/>
    <col min="14593" max="14594" width="9.109375" style="4"/>
    <col min="14595" max="14595" width="11.109375" style="4" bestFit="1" customWidth="1"/>
    <col min="14596" max="14821" width="9.109375" style="4"/>
    <col min="14822" max="14822" width="5.44140625" style="4" customWidth="1"/>
    <col min="14823" max="14823" width="9.109375" style="4"/>
    <col min="14824" max="14824" width="81" style="4" customWidth="1"/>
    <col min="14825" max="14843" width="0" style="4" hidden="1" customWidth="1"/>
    <col min="14844" max="14844" width="17.88671875" style="4" customWidth="1"/>
    <col min="14845" max="14845" width="16.6640625" style="4" customWidth="1"/>
    <col min="14846" max="14846" width="15.88671875" style="4" customWidth="1"/>
    <col min="14847" max="14847" width="17.88671875" style="4" customWidth="1"/>
    <col min="14848" max="14848" width="13.6640625" style="4" customWidth="1"/>
    <col min="14849" max="14850" width="9.109375" style="4"/>
    <col min="14851" max="14851" width="11.109375" style="4" bestFit="1" customWidth="1"/>
    <col min="14852" max="15077" width="9.109375" style="4"/>
    <col min="15078" max="15078" width="5.44140625" style="4" customWidth="1"/>
    <col min="15079" max="15079" width="9.109375" style="4"/>
    <col min="15080" max="15080" width="81" style="4" customWidth="1"/>
    <col min="15081" max="15099" width="0" style="4" hidden="1" customWidth="1"/>
    <col min="15100" max="15100" width="17.88671875" style="4" customWidth="1"/>
    <col min="15101" max="15101" width="16.6640625" style="4" customWidth="1"/>
    <col min="15102" max="15102" width="15.88671875" style="4" customWidth="1"/>
    <col min="15103" max="15103" width="17.88671875" style="4" customWidth="1"/>
    <col min="15104" max="15104" width="13.6640625" style="4" customWidth="1"/>
    <col min="15105" max="15106" width="9.109375" style="4"/>
    <col min="15107" max="15107" width="11.109375" style="4" bestFit="1" customWidth="1"/>
    <col min="15108" max="15333" width="9.109375" style="4"/>
    <col min="15334" max="15334" width="5.44140625" style="4" customWidth="1"/>
    <col min="15335" max="15335" width="9.109375" style="4"/>
    <col min="15336" max="15336" width="81" style="4" customWidth="1"/>
    <col min="15337" max="15355" width="0" style="4" hidden="1" customWidth="1"/>
    <col min="15356" max="15356" width="17.88671875" style="4" customWidth="1"/>
    <col min="15357" max="15357" width="16.6640625" style="4" customWidth="1"/>
    <col min="15358" max="15358" width="15.88671875" style="4" customWidth="1"/>
    <col min="15359" max="15359" width="17.88671875" style="4" customWidth="1"/>
    <col min="15360" max="15360" width="13.6640625" style="4" customWidth="1"/>
    <col min="15361" max="15362" width="9.109375" style="4"/>
    <col min="15363" max="15363" width="11.109375" style="4" bestFit="1" customWidth="1"/>
    <col min="15364" max="15589" width="9.109375" style="4"/>
    <col min="15590" max="15590" width="5.44140625" style="4" customWidth="1"/>
    <col min="15591" max="15591" width="9.109375" style="4"/>
    <col min="15592" max="15592" width="81" style="4" customWidth="1"/>
    <col min="15593" max="15611" width="0" style="4" hidden="1" customWidth="1"/>
    <col min="15612" max="15612" width="17.88671875" style="4" customWidth="1"/>
    <col min="15613" max="15613" width="16.6640625" style="4" customWidth="1"/>
    <col min="15614" max="15614" width="15.88671875" style="4" customWidth="1"/>
    <col min="15615" max="15615" width="17.88671875" style="4" customWidth="1"/>
    <col min="15616" max="15616" width="13.6640625" style="4" customWidth="1"/>
    <col min="15617" max="15618" width="9.109375" style="4"/>
    <col min="15619" max="15619" width="11.109375" style="4" bestFit="1" customWidth="1"/>
    <col min="15620" max="15845" width="9.109375" style="4"/>
    <col min="15846" max="15846" width="5.44140625" style="4" customWidth="1"/>
    <col min="15847" max="15847" width="9.109375" style="4"/>
    <col min="15848" max="15848" width="81" style="4" customWidth="1"/>
    <col min="15849" max="15867" width="0" style="4" hidden="1" customWidth="1"/>
    <col min="15868" max="15868" width="17.88671875" style="4" customWidth="1"/>
    <col min="15869" max="15869" width="16.6640625" style="4" customWidth="1"/>
    <col min="15870" max="15870" width="15.88671875" style="4" customWidth="1"/>
    <col min="15871" max="15871" width="17.88671875" style="4" customWidth="1"/>
    <col min="15872" max="15872" width="13.6640625" style="4" customWidth="1"/>
    <col min="15873" max="15874" width="9.109375" style="4"/>
    <col min="15875" max="15875" width="11.109375" style="4" bestFit="1" customWidth="1"/>
    <col min="15876" max="16101" width="9.109375" style="4"/>
    <col min="16102" max="16102" width="5.44140625" style="4" customWidth="1"/>
    <col min="16103" max="16103" width="9.109375" style="4"/>
    <col min="16104" max="16104" width="81" style="4" customWidth="1"/>
    <col min="16105" max="16123" width="0" style="4" hidden="1" customWidth="1"/>
    <col min="16124" max="16124" width="17.88671875" style="4" customWidth="1"/>
    <col min="16125" max="16125" width="16.6640625" style="4" customWidth="1"/>
    <col min="16126" max="16126" width="15.88671875" style="4" customWidth="1"/>
    <col min="16127" max="16127" width="17.88671875" style="4" customWidth="1"/>
    <col min="16128" max="16128" width="13.6640625" style="4" customWidth="1"/>
    <col min="16129" max="16130" width="9.109375" style="4"/>
    <col min="16131" max="16131" width="11.109375" style="4" bestFit="1" customWidth="1"/>
    <col min="16132" max="16384" width="9.109375" style="4"/>
  </cols>
  <sheetData>
    <row r="1" spans="1:8" ht="66.75" customHeight="1" x14ac:dyDescent="0.25">
      <c r="A1" s="87" t="s">
        <v>279</v>
      </c>
      <c r="B1" s="88"/>
      <c r="C1" s="88"/>
      <c r="D1" s="88"/>
      <c r="E1" s="2" t="s">
        <v>61</v>
      </c>
      <c r="F1" s="2" t="s">
        <v>62</v>
      </c>
      <c r="G1" s="2" t="s">
        <v>63</v>
      </c>
      <c r="H1" s="3" t="s">
        <v>64</v>
      </c>
    </row>
    <row r="2" spans="1:8" ht="52.5" customHeight="1" x14ac:dyDescent="0.3">
      <c r="A2" s="89" t="s">
        <v>54</v>
      </c>
      <c r="B2" s="5" t="s">
        <v>65</v>
      </c>
      <c r="C2" s="6" t="s">
        <v>66</v>
      </c>
      <c r="D2" s="7" t="s">
        <v>67</v>
      </c>
      <c r="E2" s="8" t="s">
        <v>280</v>
      </c>
      <c r="F2" s="8" t="s">
        <v>280</v>
      </c>
      <c r="G2" s="8" t="s">
        <v>280</v>
      </c>
      <c r="H2" s="53" t="s">
        <v>280</v>
      </c>
    </row>
    <row r="3" spans="1:8" ht="27.75" customHeight="1" x14ac:dyDescent="0.25">
      <c r="A3" s="90"/>
      <c r="B3" s="9" t="s">
        <v>0</v>
      </c>
      <c r="C3" s="9" t="s">
        <v>1</v>
      </c>
      <c r="D3" s="9" t="s">
        <v>2</v>
      </c>
      <c r="E3" s="10" t="s">
        <v>3</v>
      </c>
      <c r="F3" s="10" t="s">
        <v>4</v>
      </c>
      <c r="G3" s="10" t="s">
        <v>5</v>
      </c>
      <c r="H3" s="11" t="s">
        <v>56</v>
      </c>
    </row>
    <row r="4" spans="1:8" ht="15.6" x14ac:dyDescent="0.25">
      <c r="A4" s="12" t="s">
        <v>8</v>
      </c>
      <c r="B4" s="13"/>
      <c r="C4" s="13"/>
      <c r="D4" s="13" t="s">
        <v>68</v>
      </c>
      <c r="E4" s="49"/>
      <c r="F4" s="49"/>
      <c r="G4" s="49"/>
      <c r="H4" s="14"/>
    </row>
    <row r="5" spans="1:8" ht="15.6" x14ac:dyDescent="0.3">
      <c r="A5" s="12" t="s">
        <v>9</v>
      </c>
      <c r="B5" s="15"/>
      <c r="C5" s="16" t="s">
        <v>69</v>
      </c>
      <c r="D5" s="17" t="s">
        <v>294</v>
      </c>
      <c r="E5" s="49">
        <v>27395550</v>
      </c>
      <c r="F5" s="49">
        <v>30822900</v>
      </c>
      <c r="G5" s="49">
        <v>54045295</v>
      </c>
      <c r="H5" s="14">
        <f>SUM(E5:G5)</f>
        <v>112263745</v>
      </c>
    </row>
    <row r="6" spans="1:8" ht="15.6" x14ac:dyDescent="0.3">
      <c r="A6" s="12" t="s">
        <v>10</v>
      </c>
      <c r="B6" s="15"/>
      <c r="C6" s="16" t="s">
        <v>70</v>
      </c>
      <c r="D6" s="17" t="s">
        <v>71</v>
      </c>
      <c r="E6" s="49">
        <v>793000</v>
      </c>
      <c r="F6" s="49">
        <v>540000</v>
      </c>
      <c r="G6" s="49">
        <v>1041000</v>
      </c>
      <c r="H6" s="14">
        <f t="shared" ref="H6:H24" si="0">SUM(E6:G6)</f>
        <v>2374000</v>
      </c>
    </row>
    <row r="7" spans="1:8" ht="15.6" x14ac:dyDescent="0.3">
      <c r="A7" s="12" t="s">
        <v>11</v>
      </c>
      <c r="B7" s="15"/>
      <c r="C7" s="16" t="s">
        <v>72</v>
      </c>
      <c r="D7" s="17" t="s">
        <v>73</v>
      </c>
      <c r="E7" s="49"/>
      <c r="F7" s="49">
        <v>2100000</v>
      </c>
      <c r="G7" s="49"/>
      <c r="H7" s="14">
        <f t="shared" si="0"/>
        <v>2100000</v>
      </c>
    </row>
    <row r="8" spans="1:8" ht="15.6" x14ac:dyDescent="0.3">
      <c r="A8" s="12" t="s">
        <v>12</v>
      </c>
      <c r="B8" s="15"/>
      <c r="C8" s="16" t="s">
        <v>74</v>
      </c>
      <c r="D8" s="18" t="s">
        <v>75</v>
      </c>
      <c r="E8" s="49"/>
      <c r="F8" s="49"/>
      <c r="G8" s="49">
        <v>413800</v>
      </c>
      <c r="H8" s="14">
        <f t="shared" si="0"/>
        <v>413800</v>
      </c>
    </row>
    <row r="9" spans="1:8" ht="15.6" x14ac:dyDescent="0.3">
      <c r="A9" s="12" t="s">
        <v>13</v>
      </c>
      <c r="B9" s="15"/>
      <c r="C9" s="16" t="s">
        <v>76</v>
      </c>
      <c r="D9" s="18" t="s">
        <v>77</v>
      </c>
      <c r="E9" s="49"/>
      <c r="F9" s="49"/>
      <c r="G9" s="49"/>
      <c r="H9" s="14">
        <f t="shared" si="0"/>
        <v>0</v>
      </c>
    </row>
    <row r="10" spans="1:8" ht="15.6" x14ac:dyDescent="0.3">
      <c r="A10" s="12" t="s">
        <v>14</v>
      </c>
      <c r="B10" s="15"/>
      <c r="C10" s="16" t="s">
        <v>78</v>
      </c>
      <c r="D10" s="18" t="s">
        <v>79</v>
      </c>
      <c r="E10" s="49"/>
      <c r="F10" s="49">
        <v>2160000</v>
      </c>
      <c r="G10" s="49">
        <v>1690000</v>
      </c>
      <c r="H10" s="14">
        <f t="shared" si="0"/>
        <v>3850000</v>
      </c>
    </row>
    <row r="11" spans="1:8" ht="15.6" x14ac:dyDescent="0.3">
      <c r="A11" s="12" t="s">
        <v>15</v>
      </c>
      <c r="B11" s="15"/>
      <c r="C11" s="16" t="s">
        <v>80</v>
      </c>
      <c r="D11" s="18" t="s">
        <v>81</v>
      </c>
      <c r="E11" s="49"/>
      <c r="F11" s="49">
        <v>1536000</v>
      </c>
      <c r="G11" s="49"/>
      <c r="H11" s="14">
        <f t="shared" si="0"/>
        <v>1536000</v>
      </c>
    </row>
    <row r="12" spans="1:8" ht="15.6" x14ac:dyDescent="0.3">
      <c r="A12" s="12" t="s">
        <v>16</v>
      </c>
      <c r="B12" s="15"/>
      <c r="C12" s="16" t="s">
        <v>82</v>
      </c>
      <c r="D12" s="18" t="s">
        <v>286</v>
      </c>
      <c r="E12" s="49">
        <v>40000</v>
      </c>
      <c r="F12" s="49">
        <v>162000</v>
      </c>
      <c r="G12" s="49">
        <v>297000</v>
      </c>
      <c r="H12" s="14">
        <f t="shared" si="0"/>
        <v>499000</v>
      </c>
    </row>
    <row r="13" spans="1:8" ht="15.6" x14ac:dyDescent="0.3">
      <c r="A13" s="12" t="s">
        <v>17</v>
      </c>
      <c r="B13" s="15"/>
      <c r="C13" s="16" t="s">
        <v>83</v>
      </c>
      <c r="D13" s="18" t="s">
        <v>84</v>
      </c>
      <c r="E13" s="49"/>
      <c r="F13" s="49"/>
      <c r="G13" s="49"/>
      <c r="H13" s="14">
        <f t="shared" si="0"/>
        <v>0</v>
      </c>
    </row>
    <row r="14" spans="1:8" ht="15.6" x14ac:dyDescent="0.3">
      <c r="A14" s="12" t="s">
        <v>18</v>
      </c>
      <c r="B14" s="15"/>
      <c r="C14" s="16" t="s">
        <v>85</v>
      </c>
      <c r="D14" s="18" t="s">
        <v>86</v>
      </c>
      <c r="E14" s="49"/>
      <c r="F14" s="49"/>
      <c r="G14" s="49">
        <v>309975</v>
      </c>
      <c r="H14" s="14">
        <f t="shared" si="0"/>
        <v>309975</v>
      </c>
    </row>
    <row r="15" spans="1:8" ht="15.6" x14ac:dyDescent="0.3">
      <c r="A15" s="12" t="s">
        <v>19</v>
      </c>
      <c r="B15" s="15"/>
      <c r="C15" s="15" t="s">
        <v>87</v>
      </c>
      <c r="D15" s="19" t="s">
        <v>325</v>
      </c>
      <c r="E15" s="20">
        <f>SUM(E5:E14)</f>
        <v>28228550</v>
      </c>
      <c r="F15" s="20">
        <f>SUM(F5:F14)</f>
        <v>37320900</v>
      </c>
      <c r="G15" s="20">
        <f>SUM(G5:G14)</f>
        <v>57797070</v>
      </c>
      <c r="H15" s="21">
        <f t="shared" si="0"/>
        <v>123346520</v>
      </c>
    </row>
    <row r="16" spans="1:8" ht="15.6" x14ac:dyDescent="0.3">
      <c r="A16" s="12" t="s">
        <v>20</v>
      </c>
      <c r="B16" s="15"/>
      <c r="C16" s="16" t="s">
        <v>88</v>
      </c>
      <c r="D16" s="18" t="s">
        <v>287</v>
      </c>
      <c r="E16" s="49">
        <v>12150644</v>
      </c>
      <c r="F16" s="49"/>
      <c r="G16" s="49"/>
      <c r="H16" s="14">
        <f t="shared" si="0"/>
        <v>12150644</v>
      </c>
    </row>
    <row r="17" spans="1:8" ht="15.6" x14ac:dyDescent="0.3">
      <c r="A17" s="12" t="s">
        <v>21</v>
      </c>
      <c r="B17" s="15"/>
      <c r="C17" s="16" t="s">
        <v>89</v>
      </c>
      <c r="D17" s="18" t="s">
        <v>295</v>
      </c>
      <c r="E17" s="49">
        <v>4958000</v>
      </c>
      <c r="F17" s="49">
        <v>608000</v>
      </c>
      <c r="G17" s="49">
        <v>237000</v>
      </c>
      <c r="H17" s="14">
        <f t="shared" si="0"/>
        <v>5803000</v>
      </c>
    </row>
    <row r="18" spans="1:8" ht="15.6" x14ac:dyDescent="0.3">
      <c r="A18" s="12" t="s">
        <v>22</v>
      </c>
      <c r="B18" s="15"/>
      <c r="C18" s="16" t="s">
        <v>90</v>
      </c>
      <c r="D18" s="18" t="s">
        <v>288</v>
      </c>
      <c r="E18" s="49">
        <v>182600</v>
      </c>
      <c r="F18" s="49"/>
      <c r="G18" s="49"/>
      <c r="H18" s="14">
        <f t="shared" si="0"/>
        <v>182600</v>
      </c>
    </row>
    <row r="19" spans="1:8" ht="15.6" x14ac:dyDescent="0.3">
      <c r="A19" s="12" t="s">
        <v>23</v>
      </c>
      <c r="B19" s="15"/>
      <c r="C19" s="15" t="s">
        <v>91</v>
      </c>
      <c r="D19" s="22" t="s">
        <v>324</v>
      </c>
      <c r="E19" s="20">
        <f>SUM(E16:E18)</f>
        <v>17291244</v>
      </c>
      <c r="F19" s="20">
        <f>SUM(F16:F18)</f>
        <v>608000</v>
      </c>
      <c r="G19" s="20">
        <f>SUM(G16:G18)</f>
        <v>237000</v>
      </c>
      <c r="H19" s="21">
        <f t="shared" si="0"/>
        <v>18136244</v>
      </c>
    </row>
    <row r="20" spans="1:8" ht="15.6" x14ac:dyDescent="0.3">
      <c r="A20" s="12" t="s">
        <v>24</v>
      </c>
      <c r="B20" s="23" t="s">
        <v>92</v>
      </c>
      <c r="C20" s="15"/>
      <c r="D20" s="24" t="s">
        <v>326</v>
      </c>
      <c r="E20" s="50">
        <f>E15+E19</f>
        <v>45519794</v>
      </c>
      <c r="F20" s="50">
        <f>F15+F19</f>
        <v>37928900</v>
      </c>
      <c r="G20" s="50">
        <f>G15+G19</f>
        <v>58034070</v>
      </c>
      <c r="H20" s="25">
        <f t="shared" si="0"/>
        <v>141482764</v>
      </c>
    </row>
    <row r="21" spans="1:8" ht="15" x14ac:dyDescent="0.25">
      <c r="A21" s="12" t="s">
        <v>25</v>
      </c>
      <c r="B21" s="26"/>
      <c r="C21" s="26"/>
      <c r="D21" s="27" t="s">
        <v>60</v>
      </c>
      <c r="E21" s="49">
        <v>7513824</v>
      </c>
      <c r="F21" s="49">
        <v>6829900</v>
      </c>
      <c r="G21" s="49">
        <v>9938000</v>
      </c>
      <c r="H21" s="14">
        <f t="shared" si="0"/>
        <v>24281724</v>
      </c>
    </row>
    <row r="22" spans="1:8" ht="15" x14ac:dyDescent="0.25">
      <c r="A22" s="12" t="s">
        <v>26</v>
      </c>
      <c r="B22" s="26"/>
      <c r="C22" s="26"/>
      <c r="D22" s="27" t="s">
        <v>93</v>
      </c>
      <c r="E22" s="49"/>
      <c r="F22" s="49"/>
      <c r="G22" s="49"/>
      <c r="H22" s="14">
        <f t="shared" si="0"/>
        <v>0</v>
      </c>
    </row>
    <row r="23" spans="1:8" ht="15.6" x14ac:dyDescent="0.3">
      <c r="A23" s="12" t="s">
        <v>27</v>
      </c>
      <c r="B23" s="23" t="s">
        <v>94</v>
      </c>
      <c r="C23" s="23"/>
      <c r="D23" s="28" t="s">
        <v>327</v>
      </c>
      <c r="E23" s="50">
        <f>SUM(E21:E22)</f>
        <v>7513824</v>
      </c>
      <c r="F23" s="50">
        <f>SUM(F21:F22)</f>
        <v>6829900</v>
      </c>
      <c r="G23" s="50">
        <f>SUM(G21:G22)</f>
        <v>9938000</v>
      </c>
      <c r="H23" s="25">
        <f t="shared" si="0"/>
        <v>24281724</v>
      </c>
    </row>
    <row r="24" spans="1:8" ht="15.6" x14ac:dyDescent="0.3">
      <c r="A24" s="12" t="s">
        <v>28</v>
      </c>
      <c r="B24" s="16"/>
      <c r="C24" s="16" t="s">
        <v>95</v>
      </c>
      <c r="D24" s="16" t="s">
        <v>296</v>
      </c>
      <c r="E24" s="49">
        <v>40000</v>
      </c>
      <c r="F24" s="49">
        <v>529500</v>
      </c>
      <c r="G24" s="49">
        <v>130000</v>
      </c>
      <c r="H24" s="14">
        <f t="shared" si="0"/>
        <v>699500</v>
      </c>
    </row>
    <row r="25" spans="1:8" ht="15.6" x14ac:dyDescent="0.3">
      <c r="A25" s="12" t="s">
        <v>29</v>
      </c>
      <c r="B25" s="16"/>
      <c r="C25" s="16" t="s">
        <v>96</v>
      </c>
      <c r="D25" s="16" t="s">
        <v>297</v>
      </c>
      <c r="E25" s="49">
        <v>5558512</v>
      </c>
      <c r="F25" s="49">
        <v>499000</v>
      </c>
      <c r="G25" s="49">
        <v>1026656</v>
      </c>
      <c r="H25" s="14">
        <f>SUM(E25:G25)</f>
        <v>7084168</v>
      </c>
    </row>
    <row r="26" spans="1:8" ht="15.6" x14ac:dyDescent="0.3">
      <c r="A26" s="12" t="s">
        <v>30</v>
      </c>
      <c r="B26" s="23"/>
      <c r="C26" s="15" t="s">
        <v>97</v>
      </c>
      <c r="D26" s="15" t="s">
        <v>328</v>
      </c>
      <c r="E26" s="20">
        <f>E24+E25</f>
        <v>5598512</v>
      </c>
      <c r="F26" s="20">
        <f>F24+F25</f>
        <v>1028500</v>
      </c>
      <c r="G26" s="20">
        <f>G24+G25</f>
        <v>1156656</v>
      </c>
      <c r="H26" s="21">
        <f t="shared" ref="H26:H89" si="1">SUM(E26:G26)</f>
        <v>7783668</v>
      </c>
    </row>
    <row r="27" spans="1:8" ht="15.6" x14ac:dyDescent="0.3">
      <c r="A27" s="12" t="s">
        <v>31</v>
      </c>
      <c r="B27" s="15"/>
      <c r="C27" s="16" t="s">
        <v>98</v>
      </c>
      <c r="D27" s="16" t="s">
        <v>298</v>
      </c>
      <c r="E27" s="49">
        <v>1195200</v>
      </c>
      <c r="F27" s="49">
        <v>1308000</v>
      </c>
      <c r="G27" s="49">
        <v>169000</v>
      </c>
      <c r="H27" s="14">
        <f t="shared" si="1"/>
        <v>2672200</v>
      </c>
    </row>
    <row r="28" spans="1:8" ht="15.6" x14ac:dyDescent="0.3">
      <c r="A28" s="12" t="s">
        <v>32</v>
      </c>
      <c r="B28" s="16"/>
      <c r="C28" s="16" t="s">
        <v>99</v>
      </c>
      <c r="D28" s="16" t="s">
        <v>289</v>
      </c>
      <c r="E28" s="49">
        <v>110000</v>
      </c>
      <c r="F28" s="49">
        <v>520000</v>
      </c>
      <c r="G28" s="49">
        <v>82000</v>
      </c>
      <c r="H28" s="14">
        <f t="shared" si="1"/>
        <v>712000</v>
      </c>
    </row>
    <row r="29" spans="1:8" ht="15.6" x14ac:dyDescent="0.3">
      <c r="A29" s="12" t="s">
        <v>33</v>
      </c>
      <c r="B29" s="16"/>
      <c r="C29" s="15" t="s">
        <v>100</v>
      </c>
      <c r="D29" s="15" t="s">
        <v>329</v>
      </c>
      <c r="E29" s="20">
        <f>E27+E28</f>
        <v>1305200</v>
      </c>
      <c r="F29" s="20">
        <f>F27+F28</f>
        <v>1828000</v>
      </c>
      <c r="G29" s="20">
        <f>G27+G28</f>
        <v>251000</v>
      </c>
      <c r="H29" s="21">
        <f t="shared" si="1"/>
        <v>3384200</v>
      </c>
    </row>
    <row r="30" spans="1:8" ht="15.6" x14ac:dyDescent="0.3">
      <c r="A30" s="12" t="s">
        <v>34</v>
      </c>
      <c r="B30" s="16"/>
      <c r="C30" s="16" t="s">
        <v>101</v>
      </c>
      <c r="D30" s="16" t="s">
        <v>290</v>
      </c>
      <c r="E30" s="49">
        <v>5222000</v>
      </c>
      <c r="F30" s="49">
        <v>1519601</v>
      </c>
      <c r="G30" s="49">
        <v>2527000</v>
      </c>
      <c r="H30" s="14">
        <f t="shared" si="1"/>
        <v>9268601</v>
      </c>
    </row>
    <row r="31" spans="1:8" ht="15.6" x14ac:dyDescent="0.3">
      <c r="A31" s="12" t="s">
        <v>35</v>
      </c>
      <c r="B31" s="16"/>
      <c r="C31" s="16" t="s">
        <v>102</v>
      </c>
      <c r="D31" s="16" t="s">
        <v>291</v>
      </c>
      <c r="E31" s="49">
        <v>13310801</v>
      </c>
      <c r="F31" s="49"/>
      <c r="G31" s="49"/>
      <c r="H31" s="14">
        <f t="shared" si="1"/>
        <v>13310801</v>
      </c>
    </row>
    <row r="32" spans="1:8" ht="15.6" x14ac:dyDescent="0.3">
      <c r="A32" s="12" t="s">
        <v>36</v>
      </c>
      <c r="B32" s="16"/>
      <c r="C32" s="16" t="s">
        <v>103</v>
      </c>
      <c r="D32" s="16" t="s">
        <v>104</v>
      </c>
      <c r="E32" s="49">
        <v>613200</v>
      </c>
      <c r="F32" s="49">
        <v>20000</v>
      </c>
      <c r="G32" s="49">
        <v>237344</v>
      </c>
      <c r="H32" s="14">
        <f t="shared" si="1"/>
        <v>870544</v>
      </c>
    </row>
    <row r="33" spans="1:8" ht="15.6" x14ac:dyDescent="0.3">
      <c r="A33" s="12" t="s">
        <v>37</v>
      </c>
      <c r="B33" s="16"/>
      <c r="C33" s="16" t="s">
        <v>105</v>
      </c>
      <c r="D33" s="16" t="s">
        <v>299</v>
      </c>
      <c r="E33" s="49">
        <v>6650000</v>
      </c>
      <c r="F33" s="49"/>
      <c r="G33" s="49">
        <v>275000</v>
      </c>
      <c r="H33" s="14">
        <f t="shared" si="1"/>
        <v>6925000</v>
      </c>
    </row>
    <row r="34" spans="1:8" ht="15.6" x14ac:dyDescent="0.3">
      <c r="A34" s="12" t="s">
        <v>38</v>
      </c>
      <c r="B34" s="16"/>
      <c r="C34" s="16" t="s">
        <v>106</v>
      </c>
      <c r="D34" s="16" t="s">
        <v>292</v>
      </c>
      <c r="E34" s="49">
        <v>1811000</v>
      </c>
      <c r="F34" s="49">
        <v>395000</v>
      </c>
      <c r="G34" s="49">
        <v>0</v>
      </c>
      <c r="H34" s="14">
        <f t="shared" si="1"/>
        <v>2206000</v>
      </c>
    </row>
    <row r="35" spans="1:8" ht="16.5" customHeight="1" x14ac:dyDescent="0.3">
      <c r="A35" s="12" t="s">
        <v>39</v>
      </c>
      <c r="B35" s="16"/>
      <c r="C35" s="16" t="s">
        <v>107</v>
      </c>
      <c r="D35" s="34" t="s">
        <v>293</v>
      </c>
      <c r="E35" s="49">
        <v>4628200</v>
      </c>
      <c r="F35" s="49">
        <v>400000</v>
      </c>
      <c r="G35" s="49">
        <v>1760000</v>
      </c>
      <c r="H35" s="14">
        <f t="shared" si="1"/>
        <v>6788200</v>
      </c>
    </row>
    <row r="36" spans="1:8" ht="15.6" x14ac:dyDescent="0.3">
      <c r="A36" s="12" t="s">
        <v>40</v>
      </c>
      <c r="B36" s="16"/>
      <c r="C36" s="16" t="s">
        <v>108</v>
      </c>
      <c r="D36" s="16" t="s">
        <v>300</v>
      </c>
      <c r="E36" s="49">
        <v>19020008</v>
      </c>
      <c r="F36" s="49">
        <v>533500</v>
      </c>
      <c r="G36" s="49">
        <v>644000</v>
      </c>
      <c r="H36" s="14">
        <f t="shared" si="1"/>
        <v>20197508</v>
      </c>
    </row>
    <row r="37" spans="1:8" ht="16.2" thickBot="1" x14ac:dyDescent="0.35">
      <c r="A37" s="29" t="s">
        <v>41</v>
      </c>
      <c r="B37" s="30"/>
      <c r="C37" s="38" t="s">
        <v>109</v>
      </c>
      <c r="D37" s="54" t="s">
        <v>330</v>
      </c>
      <c r="E37" s="55">
        <f>SUM(E30:E36)</f>
        <v>51255209</v>
      </c>
      <c r="F37" s="55">
        <f>SUM(F30:F36)</f>
        <v>2868101</v>
      </c>
      <c r="G37" s="55">
        <f>SUM(G30:G36)</f>
        <v>5443344</v>
      </c>
      <c r="H37" s="45">
        <f t="shared" si="1"/>
        <v>59566654</v>
      </c>
    </row>
    <row r="38" spans="1:8" s="47" customFormat="1" ht="36" x14ac:dyDescent="0.25">
      <c r="A38" s="87" t="s">
        <v>279</v>
      </c>
      <c r="B38" s="88"/>
      <c r="C38" s="88"/>
      <c r="D38" s="88"/>
      <c r="E38" s="2" t="s">
        <v>61</v>
      </c>
      <c r="F38" s="2" t="s">
        <v>62</v>
      </c>
      <c r="G38" s="2" t="s">
        <v>63</v>
      </c>
      <c r="H38" s="3" t="s">
        <v>64</v>
      </c>
    </row>
    <row r="39" spans="1:8" s="47" customFormat="1" ht="37.200000000000003" x14ac:dyDescent="0.3">
      <c r="A39" s="89" t="s">
        <v>54</v>
      </c>
      <c r="B39" s="5" t="s">
        <v>65</v>
      </c>
      <c r="C39" s="6" t="s">
        <v>66</v>
      </c>
      <c r="D39" s="7" t="s">
        <v>67</v>
      </c>
      <c r="E39" s="8" t="s">
        <v>280</v>
      </c>
      <c r="F39" s="8" t="s">
        <v>280</v>
      </c>
      <c r="G39" s="8" t="s">
        <v>280</v>
      </c>
      <c r="H39" s="53" t="s">
        <v>280</v>
      </c>
    </row>
    <row r="40" spans="1:8" s="47" customFormat="1" ht="14.4" x14ac:dyDescent="0.25">
      <c r="A40" s="90"/>
      <c r="B40" s="9" t="s">
        <v>0</v>
      </c>
      <c r="C40" s="9" t="s">
        <v>1</v>
      </c>
      <c r="D40" s="9" t="s">
        <v>2</v>
      </c>
      <c r="E40" s="32" t="s">
        <v>3</v>
      </c>
      <c r="F40" s="32" t="s">
        <v>4</v>
      </c>
      <c r="G40" s="32" t="s">
        <v>5</v>
      </c>
      <c r="H40" s="33" t="s">
        <v>56</v>
      </c>
    </row>
    <row r="41" spans="1:8" ht="15.6" x14ac:dyDescent="0.3">
      <c r="A41" s="12" t="s">
        <v>42</v>
      </c>
      <c r="B41" s="16"/>
      <c r="C41" s="16" t="s">
        <v>110</v>
      </c>
      <c r="D41" s="16" t="s">
        <v>111</v>
      </c>
      <c r="E41" s="49">
        <v>140000</v>
      </c>
      <c r="F41" s="49">
        <v>500000</v>
      </c>
      <c r="G41" s="49"/>
      <c r="H41" s="14">
        <f t="shared" si="1"/>
        <v>640000</v>
      </c>
    </row>
    <row r="42" spans="1:8" ht="15.6" x14ac:dyDescent="0.3">
      <c r="A42" s="12" t="s">
        <v>43</v>
      </c>
      <c r="B42" s="16"/>
      <c r="C42" s="16" t="s">
        <v>112</v>
      </c>
      <c r="D42" s="16" t="s">
        <v>301</v>
      </c>
      <c r="E42" s="49">
        <v>100000</v>
      </c>
      <c r="F42" s="49"/>
      <c r="G42" s="49"/>
      <c r="H42" s="14">
        <f t="shared" si="1"/>
        <v>100000</v>
      </c>
    </row>
    <row r="43" spans="1:8" ht="15.6" x14ac:dyDescent="0.3">
      <c r="A43" s="12" t="s">
        <v>44</v>
      </c>
      <c r="B43" s="16"/>
      <c r="C43" s="15" t="s">
        <v>113</v>
      </c>
      <c r="D43" s="15" t="s">
        <v>331</v>
      </c>
      <c r="E43" s="20">
        <f>SUM(E41:E42)</f>
        <v>240000</v>
      </c>
      <c r="F43" s="20">
        <f>SUM(F41:F42)</f>
        <v>500000</v>
      </c>
      <c r="G43" s="20">
        <f>SUM(G41:G42)</f>
        <v>0</v>
      </c>
      <c r="H43" s="21">
        <f t="shared" si="1"/>
        <v>740000</v>
      </c>
    </row>
    <row r="44" spans="1:8" ht="15.6" x14ac:dyDescent="0.3">
      <c r="A44" s="12" t="s">
        <v>45</v>
      </c>
      <c r="B44" s="16"/>
      <c r="C44" s="16" t="s">
        <v>114</v>
      </c>
      <c r="D44" s="16" t="s">
        <v>115</v>
      </c>
      <c r="E44" s="49">
        <v>13191023</v>
      </c>
      <c r="F44" s="49">
        <v>1188000</v>
      </c>
      <c r="G44" s="49">
        <v>1270000</v>
      </c>
      <c r="H44" s="14">
        <f t="shared" si="1"/>
        <v>15649023</v>
      </c>
    </row>
    <row r="45" spans="1:8" ht="15.6" x14ac:dyDescent="0.3">
      <c r="A45" s="12" t="s">
        <v>46</v>
      </c>
      <c r="B45" s="16"/>
      <c r="C45" s="16" t="s">
        <v>116</v>
      </c>
      <c r="D45" s="16" t="s">
        <v>117</v>
      </c>
      <c r="E45" s="49">
        <v>996755</v>
      </c>
      <c r="F45" s="49">
        <v>4000</v>
      </c>
      <c r="G45" s="49"/>
      <c r="H45" s="14">
        <f t="shared" si="1"/>
        <v>1000755</v>
      </c>
    </row>
    <row r="46" spans="1:8" ht="15.6" x14ac:dyDescent="0.3">
      <c r="A46" s="12" t="s">
        <v>47</v>
      </c>
      <c r="B46" s="16"/>
      <c r="C46" s="16" t="s">
        <v>118</v>
      </c>
      <c r="D46" s="16" t="s">
        <v>302</v>
      </c>
      <c r="E46" s="49"/>
      <c r="F46" s="49"/>
      <c r="G46" s="49"/>
      <c r="H46" s="14">
        <f t="shared" si="1"/>
        <v>0</v>
      </c>
    </row>
    <row r="47" spans="1:8" ht="15.6" x14ac:dyDescent="0.3">
      <c r="A47" s="12" t="s">
        <v>48</v>
      </c>
      <c r="B47" s="16"/>
      <c r="C47" s="16" t="s">
        <v>119</v>
      </c>
      <c r="D47" s="16" t="s">
        <v>303</v>
      </c>
      <c r="E47" s="49">
        <v>3096207</v>
      </c>
      <c r="F47" s="49">
        <v>50000</v>
      </c>
      <c r="G47" s="49">
        <v>32200</v>
      </c>
      <c r="H47" s="14">
        <f t="shared" si="1"/>
        <v>3178407</v>
      </c>
    </row>
    <row r="48" spans="1:8" ht="15.6" x14ac:dyDescent="0.3">
      <c r="A48" s="12" t="s">
        <v>49</v>
      </c>
      <c r="B48" s="16"/>
      <c r="C48" s="15" t="s">
        <v>120</v>
      </c>
      <c r="D48" s="15" t="s">
        <v>332</v>
      </c>
      <c r="E48" s="20">
        <f>SUM(E44:E47)</f>
        <v>17283985</v>
      </c>
      <c r="F48" s="20">
        <f>SUM(F44:F47)</f>
        <v>1242000</v>
      </c>
      <c r="G48" s="20">
        <f>SUM(G44:G47)</f>
        <v>1302200</v>
      </c>
      <c r="H48" s="21">
        <f t="shared" si="1"/>
        <v>19828185</v>
      </c>
    </row>
    <row r="49" spans="1:8" ht="15.6" x14ac:dyDescent="0.3">
      <c r="A49" s="12" t="s">
        <v>50</v>
      </c>
      <c r="B49" s="23" t="s">
        <v>121</v>
      </c>
      <c r="C49" s="23"/>
      <c r="D49" s="23" t="s">
        <v>122</v>
      </c>
      <c r="E49" s="50">
        <f>E26+E29+E37+E43+E48</f>
        <v>75682906</v>
      </c>
      <c r="F49" s="50">
        <f>F26+F29+F37+F43+F48</f>
        <v>7466601</v>
      </c>
      <c r="G49" s="50">
        <f>G26+G29+G37+G43+G48</f>
        <v>8153200</v>
      </c>
      <c r="H49" s="25">
        <f t="shared" si="1"/>
        <v>91302707</v>
      </c>
    </row>
    <row r="50" spans="1:8" ht="15.6" x14ac:dyDescent="0.3">
      <c r="A50" s="12" t="s">
        <v>51</v>
      </c>
      <c r="B50" s="16"/>
      <c r="C50" s="16" t="s">
        <v>123</v>
      </c>
      <c r="D50" s="16" t="s">
        <v>304</v>
      </c>
      <c r="E50" s="49"/>
      <c r="F50" s="49"/>
      <c r="G50" s="49"/>
      <c r="H50" s="25">
        <f t="shared" si="1"/>
        <v>0</v>
      </c>
    </row>
    <row r="51" spans="1:8" ht="15.6" x14ac:dyDescent="0.3">
      <c r="A51" s="12" t="s">
        <v>52</v>
      </c>
      <c r="B51" s="16"/>
      <c r="C51" s="16" t="s">
        <v>124</v>
      </c>
      <c r="D51" s="16" t="s">
        <v>305</v>
      </c>
      <c r="E51" s="49"/>
      <c r="F51" s="49"/>
      <c r="G51" s="49"/>
      <c r="H51" s="25">
        <f t="shared" si="1"/>
        <v>0</v>
      </c>
    </row>
    <row r="52" spans="1:8" ht="15.6" x14ac:dyDescent="0.3">
      <c r="A52" s="12" t="s">
        <v>53</v>
      </c>
      <c r="B52" s="16"/>
      <c r="C52" s="16" t="s">
        <v>125</v>
      </c>
      <c r="D52" s="16" t="s">
        <v>306</v>
      </c>
      <c r="E52" s="49"/>
      <c r="F52" s="49"/>
      <c r="G52" s="49"/>
      <c r="H52" s="25">
        <f t="shared" si="1"/>
        <v>0</v>
      </c>
    </row>
    <row r="53" spans="1:8" ht="15.6" x14ac:dyDescent="0.3">
      <c r="A53" s="12" t="s">
        <v>126</v>
      </c>
      <c r="B53" s="16"/>
      <c r="C53" s="16" t="s">
        <v>127</v>
      </c>
      <c r="D53" s="16" t="s">
        <v>394</v>
      </c>
      <c r="E53" s="49">
        <v>5118000</v>
      </c>
      <c r="F53" s="49"/>
      <c r="G53" s="49"/>
      <c r="H53" s="25">
        <f t="shared" si="1"/>
        <v>5118000</v>
      </c>
    </row>
    <row r="54" spans="1:8" ht="15.6" x14ac:dyDescent="0.3">
      <c r="A54" s="12" t="s">
        <v>128</v>
      </c>
      <c r="B54" s="23" t="s">
        <v>129</v>
      </c>
      <c r="C54" s="23"/>
      <c r="D54" s="23" t="s">
        <v>333</v>
      </c>
      <c r="E54" s="50">
        <f>E50+E51+E52+E53</f>
        <v>5118000</v>
      </c>
      <c r="F54" s="50">
        <f>F50+F51+F52+F53</f>
        <v>0</v>
      </c>
      <c r="G54" s="50">
        <f>G50+G51+G52+G53</f>
        <v>0</v>
      </c>
      <c r="H54" s="25">
        <f t="shared" si="1"/>
        <v>5118000</v>
      </c>
    </row>
    <row r="55" spans="1:8" ht="15.6" x14ac:dyDescent="0.3">
      <c r="A55" s="12" t="s">
        <v>130</v>
      </c>
      <c r="B55" s="23"/>
      <c r="C55" s="16" t="s">
        <v>131</v>
      </c>
      <c r="D55" s="16" t="s">
        <v>307</v>
      </c>
      <c r="E55" s="49">
        <v>109531</v>
      </c>
      <c r="F55" s="49"/>
      <c r="G55" s="49"/>
      <c r="H55" s="25">
        <f t="shared" si="1"/>
        <v>109531</v>
      </c>
    </row>
    <row r="56" spans="1:8" ht="15.6" x14ac:dyDescent="0.3">
      <c r="A56" s="12" t="s">
        <v>132</v>
      </c>
      <c r="B56" s="16"/>
      <c r="C56" s="16" t="s">
        <v>349</v>
      </c>
      <c r="D56" s="16" t="s">
        <v>308</v>
      </c>
      <c r="E56" s="49">
        <v>9803293</v>
      </c>
      <c r="F56" s="49"/>
      <c r="G56" s="49"/>
      <c r="H56" s="25">
        <f t="shared" si="1"/>
        <v>9803293</v>
      </c>
    </row>
    <row r="57" spans="1:8" ht="15.6" x14ac:dyDescent="0.3">
      <c r="A57" s="12" t="s">
        <v>133</v>
      </c>
      <c r="B57" s="16"/>
      <c r="C57" s="16" t="s">
        <v>134</v>
      </c>
      <c r="D57" s="16" t="s">
        <v>309</v>
      </c>
      <c r="E57" s="49">
        <v>1508400</v>
      </c>
      <c r="F57" s="49"/>
      <c r="G57" s="49"/>
      <c r="H57" s="25">
        <f t="shared" si="1"/>
        <v>1508400</v>
      </c>
    </row>
    <row r="58" spans="1:8" ht="15.6" x14ac:dyDescent="0.3">
      <c r="A58" s="12" t="s">
        <v>135</v>
      </c>
      <c r="B58" s="16"/>
      <c r="C58" s="16" t="s">
        <v>134</v>
      </c>
      <c r="D58" s="16" t="s">
        <v>136</v>
      </c>
      <c r="E58" s="49">
        <v>35726965</v>
      </c>
      <c r="F58" s="49"/>
      <c r="G58" s="49"/>
      <c r="H58" s="25">
        <f t="shared" si="1"/>
        <v>35726965</v>
      </c>
    </row>
    <row r="59" spans="1:8" ht="15.6" x14ac:dyDescent="0.3">
      <c r="A59" s="12" t="s">
        <v>137</v>
      </c>
      <c r="B59" s="23" t="s">
        <v>138</v>
      </c>
      <c r="C59" s="15"/>
      <c r="D59" s="23" t="s">
        <v>334</v>
      </c>
      <c r="E59" s="50">
        <f>SUM(E55:E58)</f>
        <v>47148189</v>
      </c>
      <c r="F59" s="50">
        <f>SUM(F55:F58)</f>
        <v>0</v>
      </c>
      <c r="G59" s="50">
        <f>SUM(G55:G58)</f>
        <v>0</v>
      </c>
      <c r="H59" s="25">
        <f t="shared" si="1"/>
        <v>47148189</v>
      </c>
    </row>
    <row r="60" spans="1:8" ht="15.6" x14ac:dyDescent="0.3">
      <c r="A60" s="12" t="s">
        <v>139</v>
      </c>
      <c r="B60" s="23"/>
      <c r="C60" s="16" t="s">
        <v>140</v>
      </c>
      <c r="D60" s="16" t="s">
        <v>310</v>
      </c>
      <c r="E60" s="49"/>
      <c r="F60" s="49"/>
      <c r="G60" s="49"/>
      <c r="H60" s="25">
        <f t="shared" si="1"/>
        <v>0</v>
      </c>
    </row>
    <row r="61" spans="1:8" ht="15.6" x14ac:dyDescent="0.3">
      <c r="A61" s="12" t="s">
        <v>141</v>
      </c>
      <c r="B61" s="23"/>
      <c r="C61" s="16" t="s">
        <v>142</v>
      </c>
      <c r="D61" s="16" t="s">
        <v>143</v>
      </c>
      <c r="E61" s="49">
        <v>48460529</v>
      </c>
      <c r="F61" s="49"/>
      <c r="G61" s="49"/>
      <c r="H61" s="25">
        <f t="shared" si="1"/>
        <v>48460529</v>
      </c>
    </row>
    <row r="62" spans="1:8" ht="15.6" x14ac:dyDescent="0.3">
      <c r="A62" s="12" t="s">
        <v>144</v>
      </c>
      <c r="B62" s="23"/>
      <c r="C62" s="37" t="s">
        <v>145</v>
      </c>
      <c r="D62" s="37" t="s">
        <v>311</v>
      </c>
      <c r="E62" s="49"/>
      <c r="F62" s="49">
        <v>360000</v>
      </c>
      <c r="G62" s="49">
        <v>147200</v>
      </c>
      <c r="H62" s="25">
        <f t="shared" si="1"/>
        <v>507200</v>
      </c>
    </row>
    <row r="63" spans="1:8" ht="15.6" x14ac:dyDescent="0.3">
      <c r="A63" s="12" t="s">
        <v>146</v>
      </c>
      <c r="B63" s="23"/>
      <c r="C63" s="37" t="s">
        <v>147</v>
      </c>
      <c r="D63" s="37" t="s">
        <v>312</v>
      </c>
      <c r="E63" s="49">
        <v>14101164</v>
      </c>
      <c r="F63" s="49">
        <v>150000</v>
      </c>
      <c r="G63" s="49">
        <v>187400</v>
      </c>
      <c r="H63" s="25">
        <f t="shared" si="1"/>
        <v>14438564</v>
      </c>
    </row>
    <row r="64" spans="1:8" ht="15.6" x14ac:dyDescent="0.3">
      <c r="A64" s="12" t="s">
        <v>148</v>
      </c>
      <c r="B64" s="23"/>
      <c r="C64" s="37" t="s">
        <v>149</v>
      </c>
      <c r="D64" s="37" t="s">
        <v>313</v>
      </c>
      <c r="E64" s="49">
        <v>20665791</v>
      </c>
      <c r="F64" s="49">
        <v>137700</v>
      </c>
      <c r="G64" s="49">
        <v>90400</v>
      </c>
      <c r="H64" s="25">
        <f t="shared" si="1"/>
        <v>20893891</v>
      </c>
    </row>
    <row r="65" spans="1:8" ht="15.6" x14ac:dyDescent="0.3">
      <c r="A65" s="12" t="s">
        <v>150</v>
      </c>
      <c r="B65" s="23" t="s">
        <v>151</v>
      </c>
      <c r="C65" s="15"/>
      <c r="D65" s="23" t="s">
        <v>335</v>
      </c>
      <c r="E65" s="50">
        <f>SUM(E60:E64)</f>
        <v>83227484</v>
      </c>
      <c r="F65" s="50">
        <f>SUM(F60:F64)</f>
        <v>647700</v>
      </c>
      <c r="G65" s="50">
        <f>SUM(G60:G64)</f>
        <v>425000</v>
      </c>
      <c r="H65" s="25">
        <f t="shared" si="1"/>
        <v>84300184</v>
      </c>
    </row>
    <row r="66" spans="1:8" ht="15.6" x14ac:dyDescent="0.3">
      <c r="A66" s="12" t="s">
        <v>153</v>
      </c>
      <c r="B66" s="23"/>
      <c r="C66" s="37" t="s">
        <v>154</v>
      </c>
      <c r="D66" s="37" t="s">
        <v>155</v>
      </c>
      <c r="E66" s="49">
        <v>9748042</v>
      </c>
      <c r="F66" s="49"/>
      <c r="G66" s="49"/>
      <c r="H66" s="25">
        <f t="shared" si="1"/>
        <v>9748042</v>
      </c>
    </row>
    <row r="67" spans="1:8" ht="15.6" x14ac:dyDescent="0.3">
      <c r="A67" s="12" t="s">
        <v>156</v>
      </c>
      <c r="B67" s="23"/>
      <c r="C67" s="37" t="s">
        <v>157</v>
      </c>
      <c r="D67" s="37" t="s">
        <v>158</v>
      </c>
      <c r="E67" s="49">
        <v>3190365</v>
      </c>
      <c r="F67" s="49"/>
      <c r="G67" s="49"/>
      <c r="H67" s="25">
        <f t="shared" si="1"/>
        <v>3190365</v>
      </c>
    </row>
    <row r="68" spans="1:8" ht="15.6" x14ac:dyDescent="0.3">
      <c r="A68" s="12" t="s">
        <v>159</v>
      </c>
      <c r="B68" s="23"/>
      <c r="C68" s="37" t="s">
        <v>160</v>
      </c>
      <c r="D68" s="37" t="s">
        <v>314</v>
      </c>
      <c r="E68" s="49">
        <v>3450170</v>
      </c>
      <c r="F68" s="49"/>
      <c r="G68" s="49"/>
      <c r="H68" s="25">
        <f t="shared" si="1"/>
        <v>3450170</v>
      </c>
    </row>
    <row r="69" spans="1:8" ht="15.6" x14ac:dyDescent="0.3">
      <c r="A69" s="12" t="s">
        <v>161</v>
      </c>
      <c r="B69" s="23" t="s">
        <v>162</v>
      </c>
      <c r="C69" s="15"/>
      <c r="D69" s="23" t="s">
        <v>336</v>
      </c>
      <c r="E69" s="50">
        <f>SUM(E66:E68)</f>
        <v>16388577</v>
      </c>
      <c r="F69" s="50">
        <f>SUM(F66:F68)</f>
        <v>0</v>
      </c>
      <c r="G69" s="50">
        <f>SUM(G66:G68)</f>
        <v>0</v>
      </c>
      <c r="H69" s="25">
        <f t="shared" si="1"/>
        <v>16388577</v>
      </c>
    </row>
    <row r="70" spans="1:8" ht="15.6" x14ac:dyDescent="0.3">
      <c r="A70" s="12" t="s">
        <v>164</v>
      </c>
      <c r="B70" s="23" t="s">
        <v>343</v>
      </c>
      <c r="C70" s="52" t="s">
        <v>342</v>
      </c>
      <c r="D70" s="52" t="s">
        <v>344</v>
      </c>
      <c r="E70" s="50">
        <v>86851067</v>
      </c>
      <c r="F70" s="50"/>
      <c r="G70" s="50"/>
      <c r="H70" s="25">
        <f t="shared" si="1"/>
        <v>86851067</v>
      </c>
    </row>
    <row r="71" spans="1:8" s="47" customFormat="1" ht="15.6" x14ac:dyDescent="0.3">
      <c r="A71" s="12" t="s">
        <v>168</v>
      </c>
      <c r="B71" s="23"/>
      <c r="C71" s="37" t="s">
        <v>166</v>
      </c>
      <c r="D71" s="37" t="s">
        <v>167</v>
      </c>
      <c r="E71" s="51">
        <v>7712349</v>
      </c>
      <c r="F71" s="51"/>
      <c r="G71" s="51"/>
      <c r="H71" s="42">
        <f t="shared" si="1"/>
        <v>7712349</v>
      </c>
    </row>
    <row r="72" spans="1:8" s="47" customFormat="1" ht="15.6" x14ac:dyDescent="0.3">
      <c r="A72" s="12" t="s">
        <v>170</v>
      </c>
      <c r="B72" s="23" t="s">
        <v>165</v>
      </c>
      <c r="C72" s="52"/>
      <c r="D72" s="52" t="s">
        <v>341</v>
      </c>
      <c r="E72" s="50">
        <f>E71</f>
        <v>7712349</v>
      </c>
      <c r="F72" s="50">
        <f t="shared" ref="F72:G72" si="2">F70+F71</f>
        <v>0</v>
      </c>
      <c r="G72" s="50">
        <f t="shared" si="2"/>
        <v>0</v>
      </c>
      <c r="H72" s="25">
        <f t="shared" si="1"/>
        <v>7712349</v>
      </c>
    </row>
    <row r="73" spans="1:8" ht="16.2" thickBot="1" x14ac:dyDescent="0.35">
      <c r="A73" s="29" t="s">
        <v>173</v>
      </c>
      <c r="B73" s="38" t="s">
        <v>169</v>
      </c>
      <c r="C73" s="39"/>
      <c r="D73" s="40" t="s">
        <v>345</v>
      </c>
      <c r="E73" s="41">
        <f>E20+E23+E49+E54+E59+E65+E69+E70+E72</f>
        <v>375162190</v>
      </c>
      <c r="F73" s="41">
        <f>F20+F23+F49+F54+F59+F65+F69+F72</f>
        <v>52873101</v>
      </c>
      <c r="G73" s="41">
        <f>G20+G23+G49+G54+G59+G65+G69+G72</f>
        <v>76550270</v>
      </c>
      <c r="H73" s="35">
        <f t="shared" si="1"/>
        <v>504585561</v>
      </c>
    </row>
    <row r="74" spans="1:8" ht="36" x14ac:dyDescent="0.25">
      <c r="A74" s="87" t="s">
        <v>279</v>
      </c>
      <c r="B74" s="88"/>
      <c r="C74" s="88"/>
      <c r="D74" s="88"/>
      <c r="E74" s="2" t="s">
        <v>61</v>
      </c>
      <c r="F74" s="2" t="s">
        <v>62</v>
      </c>
      <c r="G74" s="2" t="s">
        <v>63</v>
      </c>
      <c r="H74" s="3" t="s">
        <v>64</v>
      </c>
    </row>
    <row r="75" spans="1:8" ht="37.200000000000003" x14ac:dyDescent="0.3">
      <c r="A75" s="89" t="s">
        <v>54</v>
      </c>
      <c r="B75" s="5" t="s">
        <v>65</v>
      </c>
      <c r="C75" s="6" t="s">
        <v>66</v>
      </c>
      <c r="D75" s="7" t="s">
        <v>67</v>
      </c>
      <c r="E75" s="8" t="s">
        <v>280</v>
      </c>
      <c r="F75" s="8" t="s">
        <v>280</v>
      </c>
      <c r="G75" s="8" t="s">
        <v>280</v>
      </c>
      <c r="H75" s="53" t="s">
        <v>280</v>
      </c>
    </row>
    <row r="76" spans="1:8" ht="15" x14ac:dyDescent="0.25">
      <c r="A76" s="90"/>
      <c r="B76" s="36" t="s">
        <v>0</v>
      </c>
      <c r="C76" s="36" t="s">
        <v>1</v>
      </c>
      <c r="D76" s="36" t="s">
        <v>2</v>
      </c>
      <c r="E76" s="32" t="s">
        <v>3</v>
      </c>
      <c r="F76" s="32" t="s">
        <v>4</v>
      </c>
      <c r="G76" s="32" t="s">
        <v>5</v>
      </c>
      <c r="H76" s="33" t="s">
        <v>56</v>
      </c>
    </row>
    <row r="77" spans="1:8" ht="15.6" x14ac:dyDescent="0.3">
      <c r="A77" s="12" t="s">
        <v>175</v>
      </c>
      <c r="B77" s="23"/>
      <c r="C77" s="26" t="s">
        <v>171</v>
      </c>
      <c r="D77" s="26" t="s">
        <v>172</v>
      </c>
      <c r="E77" s="49">
        <v>98647992</v>
      </c>
      <c r="F77" s="49"/>
      <c r="G77" s="49"/>
      <c r="H77" s="14">
        <f t="shared" si="1"/>
        <v>98647992</v>
      </c>
    </row>
    <row r="78" spans="1:8" ht="15.6" x14ac:dyDescent="0.3">
      <c r="A78" s="12" t="s">
        <v>176</v>
      </c>
      <c r="B78" s="23"/>
      <c r="C78" s="26" t="s">
        <v>174</v>
      </c>
      <c r="D78" s="26" t="s">
        <v>315</v>
      </c>
      <c r="E78" s="49">
        <v>70130285</v>
      </c>
      <c r="F78" s="49"/>
      <c r="G78" s="49"/>
      <c r="H78" s="14">
        <f t="shared" si="1"/>
        <v>70130285</v>
      </c>
    </row>
    <row r="79" spans="1:8" ht="15.6" x14ac:dyDescent="0.3">
      <c r="A79" s="12" t="s">
        <v>178</v>
      </c>
      <c r="B79" s="23"/>
      <c r="C79" s="26" t="s">
        <v>352</v>
      </c>
      <c r="D79" s="26" t="s">
        <v>350</v>
      </c>
      <c r="E79" s="49">
        <v>12759000</v>
      </c>
      <c r="F79" s="49"/>
      <c r="G79" s="49"/>
      <c r="H79" s="14">
        <f t="shared" si="1"/>
        <v>12759000</v>
      </c>
    </row>
    <row r="80" spans="1:8" s="47" customFormat="1" ht="15.6" x14ac:dyDescent="0.3">
      <c r="A80" s="12" t="s">
        <v>180</v>
      </c>
      <c r="B80" s="23"/>
      <c r="C80" s="26" t="s">
        <v>353</v>
      </c>
      <c r="D80" s="26" t="s">
        <v>351</v>
      </c>
      <c r="E80" s="49">
        <v>19860591</v>
      </c>
      <c r="F80" s="49"/>
      <c r="G80" s="49"/>
      <c r="H80" s="14"/>
    </row>
    <row r="81" spans="1:10" ht="15.6" x14ac:dyDescent="0.3">
      <c r="A81" s="12" t="s">
        <v>183</v>
      </c>
      <c r="B81" s="23"/>
      <c r="C81" s="26" t="s">
        <v>177</v>
      </c>
      <c r="D81" s="26" t="s">
        <v>316</v>
      </c>
      <c r="E81" s="49">
        <v>4931308</v>
      </c>
      <c r="F81" s="49"/>
      <c r="G81" s="49"/>
      <c r="H81" s="14">
        <f t="shared" si="1"/>
        <v>4931308</v>
      </c>
    </row>
    <row r="82" spans="1:10" ht="15.6" x14ac:dyDescent="0.3">
      <c r="A82" s="12" t="s">
        <v>185</v>
      </c>
      <c r="B82" s="23"/>
      <c r="C82" s="26" t="s">
        <v>179</v>
      </c>
      <c r="D82" s="26" t="s">
        <v>317</v>
      </c>
      <c r="E82" s="49">
        <v>1676400</v>
      </c>
      <c r="F82" s="49"/>
      <c r="G82" s="49"/>
      <c r="H82" s="14">
        <f t="shared" si="1"/>
        <v>1676400</v>
      </c>
    </row>
    <row r="83" spans="1:10" ht="15.6" x14ac:dyDescent="0.3">
      <c r="A83" s="12" t="s">
        <v>187</v>
      </c>
      <c r="B83" s="23"/>
      <c r="C83" s="26" t="s">
        <v>181</v>
      </c>
      <c r="D83" s="26" t="s">
        <v>182</v>
      </c>
      <c r="E83" s="49"/>
      <c r="F83" s="49"/>
      <c r="G83" s="49"/>
      <c r="H83" s="14">
        <f t="shared" si="1"/>
        <v>0</v>
      </c>
    </row>
    <row r="84" spans="1:10" s="47" customFormat="1" ht="15.6" x14ac:dyDescent="0.3">
      <c r="A84" s="12" t="s">
        <v>189</v>
      </c>
      <c r="B84" s="23"/>
      <c r="C84" s="26"/>
      <c r="D84" s="26" t="s">
        <v>357</v>
      </c>
      <c r="E84" s="49">
        <f>SUM(E77:E83)</f>
        <v>208005576</v>
      </c>
      <c r="F84" s="49">
        <f t="shared" ref="F84:G84" si="3">SUM(F77:F83)</f>
        <v>0</v>
      </c>
      <c r="G84" s="49">
        <f t="shared" si="3"/>
        <v>0</v>
      </c>
      <c r="H84" s="14">
        <f t="shared" si="1"/>
        <v>208005576</v>
      </c>
    </row>
    <row r="85" spans="1:10" ht="15.6" x14ac:dyDescent="0.3">
      <c r="A85" s="12" t="s">
        <v>191</v>
      </c>
      <c r="B85" s="23"/>
      <c r="C85" s="26" t="s">
        <v>184</v>
      </c>
      <c r="D85" s="26" t="s">
        <v>318</v>
      </c>
      <c r="E85" s="49">
        <v>11951755</v>
      </c>
      <c r="F85" s="49"/>
      <c r="G85" s="49"/>
      <c r="H85" s="14">
        <f t="shared" si="1"/>
        <v>11951755</v>
      </c>
    </row>
    <row r="86" spans="1:10" ht="15.6" x14ac:dyDescent="0.3">
      <c r="A86" s="12" t="s">
        <v>193</v>
      </c>
      <c r="B86" s="23" t="s">
        <v>186</v>
      </c>
      <c r="C86" s="23"/>
      <c r="D86" s="23" t="s">
        <v>358</v>
      </c>
      <c r="E86" s="50">
        <f>E84+E85</f>
        <v>219957331</v>
      </c>
      <c r="F86" s="50">
        <f t="shared" ref="F86:G86" si="4">F84+F85</f>
        <v>0</v>
      </c>
      <c r="G86" s="50">
        <f t="shared" si="4"/>
        <v>0</v>
      </c>
      <c r="H86" s="25">
        <f t="shared" si="1"/>
        <v>219957331</v>
      </c>
    </row>
    <row r="87" spans="1:10" ht="15" x14ac:dyDescent="0.25">
      <c r="A87" s="12" t="s">
        <v>194</v>
      </c>
      <c r="B87" s="26"/>
      <c r="C87" s="26" t="s">
        <v>188</v>
      </c>
      <c r="D87" s="26" t="s">
        <v>285</v>
      </c>
      <c r="E87" s="49">
        <v>17261544</v>
      </c>
      <c r="F87" s="49"/>
      <c r="G87" s="49"/>
      <c r="H87" s="14">
        <f t="shared" si="1"/>
        <v>17261544</v>
      </c>
      <c r="J87" s="46"/>
    </row>
    <row r="88" spans="1:10" ht="15" x14ac:dyDescent="0.25">
      <c r="A88" s="12" t="s">
        <v>196</v>
      </c>
      <c r="B88" s="26"/>
      <c r="C88" s="26" t="s">
        <v>190</v>
      </c>
      <c r="D88" s="26" t="s">
        <v>284</v>
      </c>
      <c r="E88" s="49">
        <v>41394626</v>
      </c>
      <c r="F88" s="49"/>
      <c r="G88" s="49"/>
      <c r="H88" s="14">
        <f t="shared" si="1"/>
        <v>41394626</v>
      </c>
    </row>
    <row r="89" spans="1:10" ht="15.6" x14ac:dyDescent="0.3">
      <c r="A89" s="12" t="s">
        <v>198</v>
      </c>
      <c r="B89" s="23" t="s">
        <v>192</v>
      </c>
      <c r="C89" s="23"/>
      <c r="D89" s="23" t="s">
        <v>356</v>
      </c>
      <c r="E89" s="50">
        <f>SUM(E87:E88)</f>
        <v>58656170</v>
      </c>
      <c r="F89" s="50">
        <f>SUM(F87:F88)</f>
        <v>0</v>
      </c>
      <c r="G89" s="50">
        <f>SUM(G87:G88)</f>
        <v>0</v>
      </c>
      <c r="H89" s="25">
        <f t="shared" si="1"/>
        <v>58656170</v>
      </c>
    </row>
    <row r="90" spans="1:10" ht="15" x14ac:dyDescent="0.25">
      <c r="A90" s="12" t="s">
        <v>200</v>
      </c>
      <c r="B90" s="26"/>
      <c r="C90" s="26"/>
      <c r="D90" s="26" t="s">
        <v>278</v>
      </c>
      <c r="E90" s="49">
        <v>13249993</v>
      </c>
      <c r="F90" s="49"/>
      <c r="G90" s="49"/>
      <c r="H90" s="14">
        <f t="shared" ref="H90:H133" si="5">SUM(E90:G90)</f>
        <v>13249993</v>
      </c>
    </row>
    <row r="91" spans="1:10" ht="15" x14ac:dyDescent="0.25">
      <c r="A91" s="12" t="s">
        <v>202</v>
      </c>
      <c r="B91" s="26"/>
      <c r="C91" s="26"/>
      <c r="D91" s="26" t="s">
        <v>195</v>
      </c>
      <c r="E91" s="49">
        <v>1332264</v>
      </c>
      <c r="F91" s="49"/>
      <c r="G91" s="49"/>
      <c r="H91" s="14">
        <f t="shared" si="5"/>
        <v>1332264</v>
      </c>
    </row>
    <row r="92" spans="1:10" ht="15.6" x14ac:dyDescent="0.3">
      <c r="A92" s="12" t="s">
        <v>204</v>
      </c>
      <c r="B92" s="26"/>
      <c r="C92" s="15" t="s">
        <v>197</v>
      </c>
      <c r="D92" s="15" t="s">
        <v>359</v>
      </c>
      <c r="E92" s="20">
        <f>E90+E91</f>
        <v>14582257</v>
      </c>
      <c r="F92" s="20">
        <f>SUM(F90:F91)</f>
        <v>0</v>
      </c>
      <c r="G92" s="20">
        <f>SUM(G90:G91)</f>
        <v>0</v>
      </c>
      <c r="H92" s="21">
        <f t="shared" si="5"/>
        <v>14582257</v>
      </c>
    </row>
    <row r="93" spans="1:10" ht="15.6" x14ac:dyDescent="0.3">
      <c r="A93" s="12" t="s">
        <v>207</v>
      </c>
      <c r="B93" s="26"/>
      <c r="C93" s="26"/>
      <c r="D93" s="16" t="s">
        <v>199</v>
      </c>
      <c r="E93" s="51">
        <v>30465883</v>
      </c>
      <c r="F93" s="51"/>
      <c r="G93" s="51"/>
      <c r="H93" s="42">
        <f t="shared" si="5"/>
        <v>30465883</v>
      </c>
    </row>
    <row r="94" spans="1:10" ht="15.6" x14ac:dyDescent="0.3">
      <c r="A94" s="12" t="s">
        <v>209</v>
      </c>
      <c r="B94" s="26"/>
      <c r="C94" s="26"/>
      <c r="D94" s="16" t="s">
        <v>201</v>
      </c>
      <c r="E94" s="51"/>
      <c r="F94" s="51"/>
      <c r="G94" s="51"/>
      <c r="H94" s="42">
        <f t="shared" si="5"/>
        <v>0</v>
      </c>
    </row>
    <row r="95" spans="1:10" ht="15" x14ac:dyDescent="0.25">
      <c r="A95" s="12" t="s">
        <v>211</v>
      </c>
      <c r="B95" s="26"/>
      <c r="C95" s="26" t="s">
        <v>203</v>
      </c>
      <c r="D95" s="26" t="s">
        <v>360</v>
      </c>
      <c r="E95" s="49">
        <f>SUM(E93:E94)</f>
        <v>30465883</v>
      </c>
      <c r="F95" s="49">
        <f>SUM(F93:F94)</f>
        <v>0</v>
      </c>
      <c r="G95" s="49">
        <f>SUM(G93:G94)</f>
        <v>0</v>
      </c>
      <c r="H95" s="14">
        <f t="shared" si="5"/>
        <v>30465883</v>
      </c>
    </row>
    <row r="96" spans="1:10" ht="15" x14ac:dyDescent="0.25">
      <c r="A96" s="12" t="s">
        <v>213</v>
      </c>
      <c r="B96" s="26"/>
      <c r="C96" s="26" t="s">
        <v>205</v>
      </c>
      <c r="D96" s="26" t="s">
        <v>206</v>
      </c>
      <c r="E96" s="49">
        <v>828</v>
      </c>
      <c r="F96" s="49"/>
      <c r="G96" s="49"/>
      <c r="H96" s="14">
        <f t="shared" si="5"/>
        <v>828</v>
      </c>
    </row>
    <row r="97" spans="1:8" ht="15" x14ac:dyDescent="0.25">
      <c r="A97" s="12" t="s">
        <v>215</v>
      </c>
      <c r="B97" s="26"/>
      <c r="C97" s="26" t="s">
        <v>208</v>
      </c>
      <c r="D97" s="26" t="s">
        <v>346</v>
      </c>
      <c r="E97" s="49">
        <v>36000</v>
      </c>
      <c r="F97" s="49"/>
      <c r="G97" s="49"/>
      <c r="H97" s="14">
        <f t="shared" si="5"/>
        <v>36000</v>
      </c>
    </row>
    <row r="98" spans="1:8" ht="15.6" x14ac:dyDescent="0.3">
      <c r="A98" s="12" t="s">
        <v>217</v>
      </c>
      <c r="B98" s="26"/>
      <c r="C98" s="15" t="s">
        <v>210</v>
      </c>
      <c r="D98" s="15" t="s">
        <v>361</v>
      </c>
      <c r="E98" s="20">
        <f>E95+E96+E97</f>
        <v>30502711</v>
      </c>
      <c r="F98" s="20">
        <f>F95+F96+F97</f>
        <v>0</v>
      </c>
      <c r="G98" s="20">
        <f>G95+G96+G97</f>
        <v>0</v>
      </c>
      <c r="H98" s="21">
        <f t="shared" si="5"/>
        <v>30502711</v>
      </c>
    </row>
    <row r="99" spans="1:8" ht="15" x14ac:dyDescent="0.25">
      <c r="A99" s="12" t="s">
        <v>219</v>
      </c>
      <c r="B99" s="26"/>
      <c r="C99" s="26"/>
      <c r="D99" s="26" t="s">
        <v>212</v>
      </c>
      <c r="E99" s="49">
        <v>58000</v>
      </c>
      <c r="F99" s="49">
        <v>200000</v>
      </c>
      <c r="G99" s="49"/>
      <c r="H99" s="14">
        <f t="shared" si="5"/>
        <v>258000</v>
      </c>
    </row>
    <row r="100" spans="1:8" ht="15" x14ac:dyDescent="0.25">
      <c r="A100" s="12" t="s">
        <v>220</v>
      </c>
      <c r="B100" s="26"/>
      <c r="C100" s="26"/>
      <c r="D100" s="26" t="s">
        <v>214</v>
      </c>
      <c r="E100" s="49">
        <v>754569</v>
      </c>
      <c r="F100" s="49"/>
      <c r="G100" s="49"/>
      <c r="H100" s="14">
        <f t="shared" si="5"/>
        <v>754569</v>
      </c>
    </row>
    <row r="101" spans="1:8" ht="15" x14ac:dyDescent="0.25">
      <c r="A101" s="12" t="s">
        <v>222</v>
      </c>
      <c r="B101" s="26"/>
      <c r="C101" s="26"/>
      <c r="D101" s="26" t="s">
        <v>216</v>
      </c>
      <c r="E101" s="49">
        <v>61560</v>
      </c>
      <c r="F101" s="49"/>
      <c r="G101" s="49"/>
      <c r="H101" s="14">
        <f t="shared" si="5"/>
        <v>61560</v>
      </c>
    </row>
    <row r="102" spans="1:8" ht="15" x14ac:dyDescent="0.25">
      <c r="A102" s="12" t="s">
        <v>224</v>
      </c>
      <c r="B102" s="26"/>
      <c r="C102" s="26"/>
      <c r="D102" s="26" t="s">
        <v>218</v>
      </c>
      <c r="E102" s="49">
        <v>35000</v>
      </c>
      <c r="F102" s="49"/>
      <c r="G102" s="49"/>
      <c r="H102" s="14">
        <f t="shared" si="5"/>
        <v>35000</v>
      </c>
    </row>
    <row r="103" spans="1:8" ht="15" x14ac:dyDescent="0.25">
      <c r="A103" s="12" t="s">
        <v>226</v>
      </c>
      <c r="B103" s="26"/>
      <c r="C103" s="26"/>
      <c r="D103" s="26" t="s">
        <v>347</v>
      </c>
      <c r="E103" s="49">
        <v>244733</v>
      </c>
      <c r="F103" s="49"/>
      <c r="G103" s="49"/>
      <c r="H103" s="14">
        <f t="shared" si="5"/>
        <v>244733</v>
      </c>
    </row>
    <row r="104" spans="1:8" ht="15.6" x14ac:dyDescent="0.3">
      <c r="A104" s="12" t="s">
        <v>228</v>
      </c>
      <c r="B104" s="26"/>
      <c r="C104" s="15" t="s">
        <v>221</v>
      </c>
      <c r="D104" s="15" t="s">
        <v>362</v>
      </c>
      <c r="E104" s="20">
        <f>E99+E100+E101+E102+E103</f>
        <v>1153862</v>
      </c>
      <c r="F104" s="20">
        <f>F99+F100+F101+F102+F103</f>
        <v>200000</v>
      </c>
      <c r="G104" s="20">
        <f>G99+G100+G101+G102+G103</f>
        <v>0</v>
      </c>
      <c r="H104" s="21">
        <f t="shared" si="5"/>
        <v>1353862</v>
      </c>
    </row>
    <row r="105" spans="1:8" ht="16.2" thickBot="1" x14ac:dyDescent="0.35">
      <c r="A105" s="12" t="s">
        <v>230</v>
      </c>
      <c r="B105" s="38" t="s">
        <v>223</v>
      </c>
      <c r="C105" s="38"/>
      <c r="D105" s="38" t="s">
        <v>363</v>
      </c>
      <c r="E105" s="41">
        <f>E92+E98+E104</f>
        <v>46238830</v>
      </c>
      <c r="F105" s="41">
        <f>F92+F98+F104</f>
        <v>200000</v>
      </c>
      <c r="G105" s="41">
        <f>G92+G98+G104</f>
        <v>0</v>
      </c>
      <c r="H105" s="35">
        <f t="shared" si="5"/>
        <v>46438830</v>
      </c>
    </row>
    <row r="106" spans="1:8" s="47" customFormat="1" ht="36" x14ac:dyDescent="0.25">
      <c r="A106" s="87" t="s">
        <v>279</v>
      </c>
      <c r="B106" s="88"/>
      <c r="C106" s="88"/>
      <c r="D106" s="88"/>
      <c r="E106" s="2" t="s">
        <v>61</v>
      </c>
      <c r="F106" s="2" t="s">
        <v>62</v>
      </c>
      <c r="G106" s="2" t="s">
        <v>63</v>
      </c>
      <c r="H106" s="3" t="s">
        <v>64</v>
      </c>
    </row>
    <row r="107" spans="1:8" s="47" customFormat="1" ht="39.75" customHeight="1" x14ac:dyDescent="0.3">
      <c r="A107" s="89" t="s">
        <v>54</v>
      </c>
      <c r="B107" s="44" t="s">
        <v>65</v>
      </c>
      <c r="C107" s="6" t="s">
        <v>66</v>
      </c>
      <c r="D107" s="7" t="s">
        <v>67</v>
      </c>
      <c r="E107" s="8" t="s">
        <v>280</v>
      </c>
      <c r="F107" s="8" t="s">
        <v>280</v>
      </c>
      <c r="G107" s="8" t="s">
        <v>280</v>
      </c>
      <c r="H107" s="53" t="s">
        <v>280</v>
      </c>
    </row>
    <row r="108" spans="1:8" s="47" customFormat="1" ht="24" customHeight="1" x14ac:dyDescent="0.25">
      <c r="A108" s="90"/>
      <c r="B108" s="36" t="s">
        <v>0</v>
      </c>
      <c r="C108" s="36" t="s">
        <v>1</v>
      </c>
      <c r="D108" s="36" t="s">
        <v>2</v>
      </c>
      <c r="E108" s="32" t="s">
        <v>3</v>
      </c>
      <c r="F108" s="32" t="s">
        <v>4</v>
      </c>
      <c r="G108" s="32" t="s">
        <v>5</v>
      </c>
      <c r="H108" s="33" t="s">
        <v>56</v>
      </c>
    </row>
    <row r="109" spans="1:8" ht="15.6" x14ac:dyDescent="0.3">
      <c r="A109" s="12" t="s">
        <v>232</v>
      </c>
      <c r="B109" s="15"/>
      <c r="C109" s="26" t="s">
        <v>225</v>
      </c>
      <c r="D109" s="26" t="s">
        <v>282</v>
      </c>
      <c r="E109" s="49">
        <v>1093449</v>
      </c>
      <c r="F109" s="49"/>
      <c r="G109" s="49">
        <v>150000</v>
      </c>
      <c r="H109" s="42">
        <f t="shared" si="5"/>
        <v>1243449</v>
      </c>
    </row>
    <row r="110" spans="1:8" ht="15.6" x14ac:dyDescent="0.3">
      <c r="A110" s="12" t="s">
        <v>235</v>
      </c>
      <c r="B110" s="23"/>
      <c r="C110" s="26" t="s">
        <v>227</v>
      </c>
      <c r="D110" s="26" t="s">
        <v>281</v>
      </c>
      <c r="E110" s="49">
        <v>2015726</v>
      </c>
      <c r="F110" s="49">
        <v>415000</v>
      </c>
      <c r="G110" s="49"/>
      <c r="H110" s="42">
        <f t="shared" si="5"/>
        <v>2430726</v>
      </c>
    </row>
    <row r="111" spans="1:8" ht="15.6" x14ac:dyDescent="0.3">
      <c r="A111" s="12" t="s">
        <v>238</v>
      </c>
      <c r="B111" s="23"/>
      <c r="C111" s="26" t="s">
        <v>229</v>
      </c>
      <c r="D111" s="26" t="s">
        <v>319</v>
      </c>
      <c r="E111" s="49">
        <v>7387770</v>
      </c>
      <c r="F111" s="49"/>
      <c r="G111" s="49"/>
      <c r="H111" s="42">
        <f t="shared" si="5"/>
        <v>7387770</v>
      </c>
    </row>
    <row r="112" spans="1:8" ht="15.6" x14ac:dyDescent="0.3">
      <c r="A112" s="12" t="s">
        <v>240</v>
      </c>
      <c r="B112" s="23"/>
      <c r="C112" s="26" t="s">
        <v>231</v>
      </c>
      <c r="D112" s="26" t="s">
        <v>320</v>
      </c>
      <c r="E112" s="49">
        <v>2103894</v>
      </c>
      <c r="F112" s="49"/>
      <c r="G112" s="49"/>
      <c r="H112" s="42">
        <f t="shared" si="5"/>
        <v>2103894</v>
      </c>
    </row>
    <row r="113" spans="1:8" ht="15.6" x14ac:dyDescent="0.3">
      <c r="A113" s="12" t="s">
        <v>242</v>
      </c>
      <c r="B113" s="23"/>
      <c r="C113" s="26" t="s">
        <v>233</v>
      </c>
      <c r="D113" s="26" t="s">
        <v>234</v>
      </c>
      <c r="E113" s="49">
        <v>3289130</v>
      </c>
      <c r="F113" s="49">
        <v>107200</v>
      </c>
      <c r="G113" s="49"/>
      <c r="H113" s="42">
        <f t="shared" si="5"/>
        <v>3396330</v>
      </c>
    </row>
    <row r="114" spans="1:8" ht="15.6" x14ac:dyDescent="0.3">
      <c r="A114" s="12" t="s">
        <v>244</v>
      </c>
      <c r="B114" s="23"/>
      <c r="C114" s="26" t="s">
        <v>236</v>
      </c>
      <c r="D114" s="26" t="s">
        <v>237</v>
      </c>
      <c r="E114" s="49"/>
      <c r="F114" s="49"/>
      <c r="G114" s="49"/>
      <c r="H114" s="42">
        <f t="shared" si="5"/>
        <v>0</v>
      </c>
    </row>
    <row r="115" spans="1:8" s="47" customFormat="1" ht="15.6" x14ac:dyDescent="0.3">
      <c r="A115" s="12" t="s">
        <v>247</v>
      </c>
      <c r="B115" s="23"/>
      <c r="C115" s="26" t="s">
        <v>323</v>
      </c>
      <c r="D115" s="26" t="s">
        <v>322</v>
      </c>
      <c r="E115" s="49">
        <v>100</v>
      </c>
      <c r="F115" s="49"/>
      <c r="G115" s="49"/>
      <c r="H115" s="42">
        <f t="shared" si="5"/>
        <v>100</v>
      </c>
    </row>
    <row r="116" spans="1:8" ht="15.6" x14ac:dyDescent="0.3">
      <c r="A116" s="12" t="s">
        <v>250</v>
      </c>
      <c r="B116" s="23"/>
      <c r="C116" s="26" t="s">
        <v>239</v>
      </c>
      <c r="D116" s="26" t="s">
        <v>370</v>
      </c>
      <c r="E116" s="49"/>
      <c r="F116" s="49"/>
      <c r="G116" s="49"/>
      <c r="H116" s="42">
        <f t="shared" si="5"/>
        <v>0</v>
      </c>
    </row>
    <row r="117" spans="1:8" ht="15.6" x14ac:dyDescent="0.3">
      <c r="A117" s="12" t="s">
        <v>253</v>
      </c>
      <c r="B117" s="23"/>
      <c r="C117" s="26" t="s">
        <v>241</v>
      </c>
      <c r="D117" s="26" t="s">
        <v>321</v>
      </c>
      <c r="E117" s="49">
        <v>3322612</v>
      </c>
      <c r="F117" s="49">
        <v>789601</v>
      </c>
      <c r="G117" s="49"/>
      <c r="H117" s="42">
        <f t="shared" si="5"/>
        <v>4112213</v>
      </c>
    </row>
    <row r="118" spans="1:8" ht="15.6" x14ac:dyDescent="0.3">
      <c r="A118" s="12" t="s">
        <v>255</v>
      </c>
      <c r="B118" s="23" t="s">
        <v>243</v>
      </c>
      <c r="C118" s="23"/>
      <c r="D118" s="23" t="s">
        <v>364</v>
      </c>
      <c r="E118" s="50">
        <f>SUM(E109:E117)</f>
        <v>19212681</v>
      </c>
      <c r="F118" s="50">
        <f>SUM(F109:F117)</f>
        <v>1311801</v>
      </c>
      <c r="G118" s="50">
        <f>SUM(G109:G117)</f>
        <v>150000</v>
      </c>
      <c r="H118" s="25">
        <f t="shared" si="5"/>
        <v>20674482</v>
      </c>
    </row>
    <row r="119" spans="1:8" ht="15.6" x14ac:dyDescent="0.3">
      <c r="A119" s="12" t="s">
        <v>257</v>
      </c>
      <c r="B119" s="23"/>
      <c r="C119" s="26" t="s">
        <v>245</v>
      </c>
      <c r="D119" s="26" t="s">
        <v>246</v>
      </c>
      <c r="E119" s="49"/>
      <c r="F119" s="49"/>
      <c r="G119" s="49"/>
      <c r="H119" s="21">
        <f t="shared" si="5"/>
        <v>0</v>
      </c>
    </row>
    <row r="120" spans="1:8" ht="15.6" x14ac:dyDescent="0.3">
      <c r="A120" s="12" t="s">
        <v>259</v>
      </c>
      <c r="B120" s="23"/>
      <c r="C120" s="26" t="s">
        <v>248</v>
      </c>
      <c r="D120" s="26" t="s">
        <v>249</v>
      </c>
      <c r="E120" s="49">
        <v>8077027</v>
      </c>
      <c r="F120" s="49"/>
      <c r="G120" s="49"/>
      <c r="H120" s="21">
        <f t="shared" si="5"/>
        <v>8077027</v>
      </c>
    </row>
    <row r="121" spans="1:8" ht="15.6" x14ac:dyDescent="0.3">
      <c r="A121" s="12" t="s">
        <v>262</v>
      </c>
      <c r="B121" s="23"/>
      <c r="C121" s="26" t="s">
        <v>251</v>
      </c>
      <c r="D121" s="26" t="s">
        <v>252</v>
      </c>
      <c r="E121" s="49"/>
      <c r="F121" s="49">
        <v>110000</v>
      </c>
      <c r="G121" s="49"/>
      <c r="H121" s="21">
        <f t="shared" si="5"/>
        <v>110000</v>
      </c>
    </row>
    <row r="122" spans="1:8" ht="15.6" x14ac:dyDescent="0.3">
      <c r="A122" s="12" t="s">
        <v>265</v>
      </c>
      <c r="B122" s="23" t="s">
        <v>254</v>
      </c>
      <c r="C122" s="23"/>
      <c r="D122" s="23" t="s">
        <v>365</v>
      </c>
      <c r="E122" s="50">
        <f>SUM(E119:E121)</f>
        <v>8077027</v>
      </c>
      <c r="F122" s="50">
        <f>SUM(F119:F121)</f>
        <v>110000</v>
      </c>
      <c r="G122" s="50">
        <f>SUM(G119:G121)</f>
        <v>0</v>
      </c>
      <c r="H122" s="25">
        <f t="shared" si="5"/>
        <v>8187027</v>
      </c>
    </row>
    <row r="123" spans="1:8" ht="15.6" x14ac:dyDescent="0.3">
      <c r="A123" s="12" t="s">
        <v>268</v>
      </c>
      <c r="B123" s="23"/>
      <c r="C123" s="26" t="s">
        <v>256</v>
      </c>
      <c r="D123" s="26" t="s">
        <v>283</v>
      </c>
      <c r="E123" s="49"/>
      <c r="F123" s="49"/>
      <c r="G123" s="49"/>
      <c r="H123" s="14">
        <f t="shared" si="5"/>
        <v>0</v>
      </c>
    </row>
    <row r="124" spans="1:8" ht="15.6" x14ac:dyDescent="0.3">
      <c r="A124" s="12" t="s">
        <v>271</v>
      </c>
      <c r="B124" s="23" t="s">
        <v>258</v>
      </c>
      <c r="C124" s="23"/>
      <c r="D124" s="23" t="s">
        <v>366</v>
      </c>
      <c r="E124" s="50">
        <f>E123</f>
        <v>0</v>
      </c>
      <c r="F124" s="50">
        <f>F123</f>
        <v>0</v>
      </c>
      <c r="G124" s="50">
        <f>G123</f>
        <v>0</v>
      </c>
      <c r="H124" s="25">
        <f t="shared" si="5"/>
        <v>0</v>
      </c>
    </row>
    <row r="125" spans="1:8" ht="15.6" x14ac:dyDescent="0.3">
      <c r="A125" s="12" t="s">
        <v>273</v>
      </c>
      <c r="B125" s="23" t="s">
        <v>260</v>
      </c>
      <c r="C125" s="23"/>
      <c r="D125" s="23" t="s">
        <v>261</v>
      </c>
      <c r="E125" s="50"/>
      <c r="F125" s="50"/>
      <c r="G125" s="50"/>
      <c r="H125" s="25">
        <f t="shared" si="5"/>
        <v>0</v>
      </c>
    </row>
    <row r="126" spans="1:8" s="47" customFormat="1" ht="15.6" x14ac:dyDescent="0.3">
      <c r="A126" s="12" t="s">
        <v>274</v>
      </c>
      <c r="B126" s="23"/>
      <c r="C126" s="23"/>
      <c r="D126" s="23" t="s">
        <v>367</v>
      </c>
      <c r="E126" s="50">
        <f>E86+E89+E105+E118+E122+E124+E125</f>
        <v>352142039</v>
      </c>
      <c r="F126" s="50">
        <f t="shared" ref="F126:G126" si="6">F86+F89+F105+F118+F122+F124+F125</f>
        <v>1621801</v>
      </c>
      <c r="G126" s="50">
        <f t="shared" si="6"/>
        <v>150000</v>
      </c>
      <c r="H126" s="25">
        <f t="shared" si="5"/>
        <v>353913840</v>
      </c>
    </row>
    <row r="127" spans="1:8" ht="15.6" x14ac:dyDescent="0.3">
      <c r="A127" s="12" t="s">
        <v>276</v>
      </c>
      <c r="B127" s="23"/>
      <c r="C127" s="26" t="s">
        <v>263</v>
      </c>
      <c r="D127" s="26" t="s">
        <v>264</v>
      </c>
      <c r="E127" s="49">
        <v>141817877</v>
      </c>
      <c r="F127" s="49">
        <v>445188</v>
      </c>
      <c r="G127" s="49">
        <v>18881</v>
      </c>
      <c r="H127" s="14">
        <f t="shared" si="5"/>
        <v>142281946</v>
      </c>
    </row>
    <row r="128" spans="1:8" ht="15.6" x14ac:dyDescent="0.3">
      <c r="A128" s="12" t="s">
        <v>337</v>
      </c>
      <c r="B128" s="23"/>
      <c r="C128" s="26" t="s">
        <v>266</v>
      </c>
      <c r="D128" s="26" t="s">
        <v>267</v>
      </c>
      <c r="E128" s="49">
        <v>8389775</v>
      </c>
      <c r="F128" s="49"/>
      <c r="G128" s="49"/>
      <c r="H128" s="14">
        <f t="shared" si="5"/>
        <v>8389775</v>
      </c>
    </row>
    <row r="129" spans="1:9" ht="15.6" x14ac:dyDescent="0.3">
      <c r="A129" s="12" t="s">
        <v>338</v>
      </c>
      <c r="B129" s="23"/>
      <c r="C129" s="26" t="s">
        <v>269</v>
      </c>
      <c r="D129" s="26" t="s">
        <v>270</v>
      </c>
      <c r="E129" s="49"/>
      <c r="F129" s="49"/>
      <c r="G129" s="49"/>
      <c r="H129" s="14"/>
    </row>
    <row r="130" spans="1:9" ht="15.6" x14ac:dyDescent="0.3">
      <c r="A130" s="12" t="s">
        <v>339</v>
      </c>
      <c r="B130" s="23" t="s">
        <v>272</v>
      </c>
      <c r="C130" s="26"/>
      <c r="D130" s="15" t="s">
        <v>368</v>
      </c>
      <c r="E130" s="20">
        <f>E127+E128+E129</f>
        <v>150207652</v>
      </c>
      <c r="F130" s="20">
        <f t="shared" ref="F130:G130" si="7">F127+F128+F129</f>
        <v>445188</v>
      </c>
      <c r="G130" s="20">
        <f t="shared" si="7"/>
        <v>18881</v>
      </c>
      <c r="H130" s="21">
        <f>SUM(H127:H129)</f>
        <v>150671721</v>
      </c>
    </row>
    <row r="131" spans="1:9" ht="15.6" x14ac:dyDescent="0.3">
      <c r="A131" s="12" t="s">
        <v>340</v>
      </c>
      <c r="B131" s="23" t="s">
        <v>1</v>
      </c>
      <c r="C131" s="26"/>
      <c r="D131" s="23" t="s">
        <v>369</v>
      </c>
      <c r="E131" s="50">
        <f>E126+E130</f>
        <v>502349691</v>
      </c>
      <c r="F131" s="50">
        <f t="shared" ref="F131:G131" si="8">F126+F130</f>
        <v>2066989</v>
      </c>
      <c r="G131" s="50">
        <f t="shared" si="8"/>
        <v>168881</v>
      </c>
      <c r="H131" s="21">
        <f>H126+H130</f>
        <v>504585561</v>
      </c>
      <c r="I131" s="46"/>
    </row>
    <row r="132" spans="1:9" ht="15.6" x14ac:dyDescent="0.3">
      <c r="A132" s="12" t="s">
        <v>354</v>
      </c>
      <c r="B132" s="23"/>
      <c r="C132" s="23"/>
      <c r="D132" s="15" t="s">
        <v>275</v>
      </c>
      <c r="E132" s="20">
        <v>17</v>
      </c>
      <c r="F132" s="20">
        <v>9</v>
      </c>
      <c r="G132" s="20">
        <v>13</v>
      </c>
      <c r="H132" s="21">
        <f t="shared" si="5"/>
        <v>39</v>
      </c>
    </row>
    <row r="133" spans="1:9" ht="16.2" thickBot="1" x14ac:dyDescent="0.35">
      <c r="A133" s="12" t="s">
        <v>355</v>
      </c>
      <c r="B133" s="38"/>
      <c r="C133" s="43"/>
      <c r="D133" s="43" t="s">
        <v>277</v>
      </c>
      <c r="E133" s="31"/>
      <c r="F133" s="31">
        <v>2</v>
      </c>
      <c r="G133" s="31"/>
      <c r="H133" s="45">
        <f t="shared" si="5"/>
        <v>2</v>
      </c>
    </row>
    <row r="137" spans="1:9" x14ac:dyDescent="0.25">
      <c r="E137" s="46"/>
      <c r="F137" s="46"/>
      <c r="G137" s="46"/>
      <c r="H137" s="46"/>
    </row>
    <row r="138" spans="1:9" x14ac:dyDescent="0.25">
      <c r="E138" s="46"/>
      <c r="F138" s="46"/>
      <c r="G138" s="46"/>
      <c r="H138" s="46"/>
    </row>
    <row r="139" spans="1:9" x14ac:dyDescent="0.25">
      <c r="E139" s="46"/>
      <c r="F139" s="46"/>
      <c r="G139" s="46"/>
      <c r="H139" s="46"/>
    </row>
    <row r="140" spans="1:9" x14ac:dyDescent="0.25">
      <c r="E140" s="46"/>
      <c r="F140" s="46"/>
      <c r="G140" s="46"/>
      <c r="H140" s="46"/>
    </row>
    <row r="141" spans="1:9" x14ac:dyDescent="0.25">
      <c r="E141" s="46"/>
      <c r="F141" s="46"/>
      <c r="G141" s="46"/>
      <c r="H141" s="46"/>
    </row>
    <row r="142" spans="1:9" x14ac:dyDescent="0.25">
      <c r="E142" s="46"/>
      <c r="F142" s="46"/>
      <c r="G142" s="46"/>
      <c r="H142" s="46"/>
    </row>
    <row r="143" spans="1:9" x14ac:dyDescent="0.25">
      <c r="E143" s="46"/>
      <c r="F143" s="46"/>
      <c r="G143" s="46"/>
      <c r="H143" s="46"/>
    </row>
    <row r="144" spans="1:9" x14ac:dyDescent="0.25">
      <c r="E144" s="46"/>
      <c r="F144" s="46"/>
      <c r="G144" s="46"/>
      <c r="H144" s="46"/>
    </row>
    <row r="145" spans="5:8" x14ac:dyDescent="0.25">
      <c r="E145" s="46"/>
      <c r="F145" s="46"/>
      <c r="G145" s="46"/>
      <c r="H145" s="46"/>
    </row>
    <row r="146" spans="5:8" x14ac:dyDescent="0.25">
      <c r="E146" s="46"/>
      <c r="F146" s="46"/>
      <c r="G146" s="46"/>
      <c r="H146" s="46"/>
    </row>
    <row r="147" spans="5:8" x14ac:dyDescent="0.25">
      <c r="E147" s="46"/>
      <c r="F147" s="46"/>
      <c r="G147" s="46"/>
      <c r="H147" s="46"/>
    </row>
    <row r="148" spans="5:8" x14ac:dyDescent="0.25">
      <c r="E148" s="46"/>
      <c r="F148" s="46"/>
      <c r="G148" s="46"/>
      <c r="H148" s="46"/>
    </row>
    <row r="149" spans="5:8" x14ac:dyDescent="0.25">
      <c r="E149" s="46"/>
      <c r="F149" s="46"/>
      <c r="G149" s="46"/>
      <c r="H149" s="46"/>
    </row>
    <row r="150" spans="5:8" x14ac:dyDescent="0.25">
      <c r="E150" s="46"/>
      <c r="F150" s="46"/>
      <c r="G150" s="46"/>
      <c r="H150" s="46"/>
    </row>
    <row r="151" spans="5:8" x14ac:dyDescent="0.25">
      <c r="E151" s="46"/>
      <c r="F151" s="46"/>
      <c r="G151" s="46"/>
      <c r="H151" s="46"/>
    </row>
    <row r="152" spans="5:8" x14ac:dyDescent="0.25">
      <c r="E152" s="46"/>
      <c r="F152" s="46"/>
      <c r="G152" s="46"/>
      <c r="H152" s="46"/>
    </row>
    <row r="153" spans="5:8" x14ac:dyDescent="0.25">
      <c r="E153" s="46"/>
      <c r="F153" s="46"/>
      <c r="G153" s="46"/>
      <c r="H153" s="46"/>
    </row>
    <row r="154" spans="5:8" x14ac:dyDescent="0.25">
      <c r="E154" s="46"/>
      <c r="F154" s="46"/>
      <c r="G154" s="46"/>
      <c r="H154" s="46"/>
    </row>
    <row r="155" spans="5:8" x14ac:dyDescent="0.25">
      <c r="E155" s="46"/>
      <c r="F155" s="46"/>
      <c r="G155" s="46"/>
      <c r="H155" s="46"/>
    </row>
    <row r="156" spans="5:8" x14ac:dyDescent="0.25">
      <c r="E156" s="46"/>
      <c r="F156" s="46"/>
      <c r="G156" s="46"/>
      <c r="H156" s="46"/>
    </row>
    <row r="157" spans="5:8" x14ac:dyDescent="0.25">
      <c r="E157" s="46"/>
      <c r="F157" s="46"/>
      <c r="G157" s="46"/>
      <c r="H157" s="46"/>
    </row>
    <row r="158" spans="5:8" x14ac:dyDescent="0.25">
      <c r="E158" s="46"/>
      <c r="F158" s="46"/>
      <c r="G158" s="46"/>
      <c r="H158" s="46"/>
    </row>
    <row r="159" spans="5:8" x14ac:dyDescent="0.25">
      <c r="E159" s="46"/>
      <c r="F159" s="46"/>
      <c r="G159" s="46"/>
      <c r="H159" s="46"/>
    </row>
    <row r="160" spans="5:8" x14ac:dyDescent="0.25">
      <c r="E160" s="46"/>
      <c r="F160" s="46"/>
      <c r="G160" s="46"/>
      <c r="H160" s="46"/>
    </row>
    <row r="161" spans="5:8" x14ac:dyDescent="0.25">
      <c r="E161" s="46"/>
      <c r="F161" s="46"/>
      <c r="G161" s="46"/>
      <c r="H161" s="46"/>
    </row>
    <row r="162" spans="5:8" x14ac:dyDescent="0.25">
      <c r="E162" s="46"/>
      <c r="F162" s="46"/>
      <c r="G162" s="46"/>
      <c r="H162" s="46"/>
    </row>
    <row r="163" spans="5:8" x14ac:dyDescent="0.25">
      <c r="E163" s="46"/>
      <c r="F163" s="46"/>
      <c r="G163" s="46"/>
      <c r="H163" s="46"/>
    </row>
    <row r="164" spans="5:8" x14ac:dyDescent="0.25">
      <c r="E164" s="46"/>
      <c r="F164" s="46"/>
      <c r="G164" s="46"/>
      <c r="H164" s="46"/>
    </row>
    <row r="165" spans="5:8" x14ac:dyDescent="0.25">
      <c r="E165" s="46"/>
      <c r="F165" s="46"/>
      <c r="G165" s="46"/>
      <c r="H165" s="46"/>
    </row>
    <row r="166" spans="5:8" x14ac:dyDescent="0.25">
      <c r="E166" s="46"/>
      <c r="F166" s="46"/>
      <c r="G166" s="46"/>
      <c r="H166" s="46"/>
    </row>
    <row r="167" spans="5:8" x14ac:dyDescent="0.25">
      <c r="E167" s="46"/>
      <c r="F167" s="46"/>
      <c r="G167" s="46"/>
      <c r="H167" s="46"/>
    </row>
    <row r="168" spans="5:8" x14ac:dyDescent="0.25">
      <c r="E168" s="46"/>
      <c r="F168" s="46"/>
      <c r="G168" s="46"/>
      <c r="H168" s="46"/>
    </row>
    <row r="169" spans="5:8" x14ac:dyDescent="0.25">
      <c r="E169" s="46"/>
      <c r="F169" s="46"/>
      <c r="G169" s="46"/>
      <c r="H169" s="46"/>
    </row>
    <row r="170" spans="5:8" x14ac:dyDescent="0.25">
      <c r="E170" s="46"/>
      <c r="F170" s="46"/>
      <c r="G170" s="46"/>
      <c r="H170" s="46"/>
    </row>
    <row r="171" spans="5:8" x14ac:dyDescent="0.25">
      <c r="E171" s="46"/>
      <c r="F171" s="46"/>
      <c r="G171" s="46"/>
      <c r="H171" s="46"/>
    </row>
    <row r="172" spans="5:8" x14ac:dyDescent="0.25">
      <c r="E172" s="46"/>
      <c r="F172" s="46"/>
      <c r="G172" s="46"/>
      <c r="H172" s="46"/>
    </row>
    <row r="173" spans="5:8" x14ac:dyDescent="0.25">
      <c r="E173" s="46"/>
      <c r="F173" s="46"/>
      <c r="G173" s="46"/>
      <c r="H173" s="46"/>
    </row>
    <row r="174" spans="5:8" x14ac:dyDescent="0.25">
      <c r="E174" s="46"/>
      <c r="F174" s="46"/>
      <c r="G174" s="46"/>
      <c r="H174" s="46"/>
    </row>
    <row r="175" spans="5:8" x14ac:dyDescent="0.25">
      <c r="E175" s="46"/>
      <c r="F175" s="46"/>
      <c r="G175" s="46"/>
      <c r="H175" s="46"/>
    </row>
    <row r="176" spans="5:8" x14ac:dyDescent="0.25">
      <c r="E176" s="46"/>
      <c r="F176" s="46"/>
      <c r="G176" s="46"/>
      <c r="H176" s="46"/>
    </row>
    <row r="177" spans="5:8" x14ac:dyDescent="0.25">
      <c r="E177" s="46"/>
      <c r="F177" s="46"/>
      <c r="G177" s="46"/>
      <c r="H177" s="46"/>
    </row>
    <row r="178" spans="5:8" x14ac:dyDescent="0.25">
      <c r="E178" s="46"/>
      <c r="F178" s="46"/>
      <c r="G178" s="46"/>
      <c r="H178" s="46"/>
    </row>
    <row r="179" spans="5:8" x14ac:dyDescent="0.25">
      <c r="E179" s="46"/>
      <c r="F179" s="46"/>
      <c r="G179" s="46"/>
      <c r="H179" s="46"/>
    </row>
    <row r="180" spans="5:8" x14ac:dyDescent="0.25">
      <c r="E180" s="46"/>
      <c r="F180" s="46"/>
      <c r="G180" s="46"/>
      <c r="H180" s="46"/>
    </row>
    <row r="181" spans="5:8" x14ac:dyDescent="0.25">
      <c r="E181" s="46"/>
      <c r="F181" s="46"/>
      <c r="G181" s="46"/>
      <c r="H181" s="46"/>
    </row>
    <row r="182" spans="5:8" x14ac:dyDescent="0.25">
      <c r="E182" s="46"/>
      <c r="F182" s="46"/>
      <c r="G182" s="46"/>
      <c r="H182" s="46"/>
    </row>
    <row r="183" spans="5:8" x14ac:dyDescent="0.25">
      <c r="E183" s="46"/>
      <c r="F183" s="46"/>
      <c r="G183" s="46"/>
      <c r="H183" s="46"/>
    </row>
    <row r="184" spans="5:8" x14ac:dyDescent="0.25">
      <c r="E184" s="46"/>
      <c r="F184" s="46"/>
      <c r="G184" s="46"/>
      <c r="H184" s="46"/>
    </row>
    <row r="185" spans="5:8" x14ac:dyDescent="0.25">
      <c r="E185" s="46"/>
      <c r="F185" s="46"/>
      <c r="G185" s="46"/>
      <c r="H185" s="46"/>
    </row>
    <row r="186" spans="5:8" x14ac:dyDescent="0.25">
      <c r="E186" s="46"/>
      <c r="F186" s="46"/>
      <c r="G186" s="46"/>
      <c r="H186" s="46"/>
    </row>
    <row r="187" spans="5:8" x14ac:dyDescent="0.25">
      <c r="E187" s="46"/>
      <c r="F187" s="46"/>
      <c r="G187" s="46"/>
      <c r="H187" s="46"/>
    </row>
    <row r="188" spans="5:8" x14ac:dyDescent="0.25">
      <c r="E188" s="46"/>
      <c r="F188" s="46"/>
      <c r="G188" s="46"/>
      <c r="H188" s="46"/>
    </row>
    <row r="189" spans="5:8" x14ac:dyDescent="0.25">
      <c r="E189" s="46"/>
      <c r="F189" s="46"/>
      <c r="G189" s="46"/>
      <c r="H189" s="46"/>
    </row>
    <row r="190" spans="5:8" x14ac:dyDescent="0.25">
      <c r="E190" s="46"/>
      <c r="F190" s="46"/>
      <c r="G190" s="46"/>
      <c r="H190" s="46"/>
    </row>
    <row r="191" spans="5:8" x14ac:dyDescent="0.25">
      <c r="E191" s="46"/>
      <c r="F191" s="46"/>
      <c r="G191" s="46"/>
      <c r="H191" s="46"/>
    </row>
    <row r="192" spans="5:8" x14ac:dyDescent="0.25">
      <c r="E192" s="46"/>
      <c r="F192" s="46"/>
      <c r="G192" s="46"/>
      <c r="H192" s="46"/>
    </row>
    <row r="193" spans="5:8" x14ac:dyDescent="0.25">
      <c r="E193" s="46"/>
      <c r="F193" s="46"/>
      <c r="G193" s="46"/>
      <c r="H193" s="46"/>
    </row>
    <row r="194" spans="5:8" x14ac:dyDescent="0.25">
      <c r="E194" s="46"/>
      <c r="F194" s="46"/>
      <c r="G194" s="46"/>
      <c r="H194" s="46"/>
    </row>
    <row r="195" spans="5:8" x14ac:dyDescent="0.25">
      <c r="E195" s="46"/>
      <c r="F195" s="46"/>
      <c r="G195" s="46"/>
      <c r="H195" s="46"/>
    </row>
    <row r="196" spans="5:8" x14ac:dyDescent="0.25">
      <c r="E196" s="46"/>
      <c r="F196" s="46"/>
      <c r="G196" s="46"/>
      <c r="H196" s="46"/>
    </row>
    <row r="197" spans="5:8" x14ac:dyDescent="0.25">
      <c r="E197" s="46"/>
      <c r="F197" s="46"/>
      <c r="G197" s="46"/>
      <c r="H197" s="46"/>
    </row>
    <row r="198" spans="5:8" x14ac:dyDescent="0.25">
      <c r="E198" s="46"/>
      <c r="F198" s="46"/>
      <c r="G198" s="46"/>
      <c r="H198" s="46"/>
    </row>
    <row r="199" spans="5:8" x14ac:dyDescent="0.25">
      <c r="E199" s="46"/>
      <c r="F199" s="46"/>
      <c r="G199" s="46"/>
      <c r="H199" s="46"/>
    </row>
    <row r="200" spans="5:8" x14ac:dyDescent="0.25">
      <c r="E200" s="46"/>
      <c r="F200" s="46"/>
      <c r="G200" s="46"/>
      <c r="H200" s="46"/>
    </row>
    <row r="201" spans="5:8" x14ac:dyDescent="0.25">
      <c r="E201" s="46"/>
      <c r="F201" s="46"/>
      <c r="G201" s="46"/>
      <c r="H201" s="46"/>
    </row>
    <row r="202" spans="5:8" x14ac:dyDescent="0.25">
      <c r="E202" s="46"/>
      <c r="F202" s="46"/>
      <c r="G202" s="46"/>
      <c r="H202" s="46"/>
    </row>
    <row r="203" spans="5:8" x14ac:dyDescent="0.25">
      <c r="E203" s="46"/>
      <c r="F203" s="46"/>
      <c r="G203" s="46"/>
      <c r="H203" s="46"/>
    </row>
    <row r="204" spans="5:8" x14ac:dyDescent="0.25">
      <c r="E204" s="46"/>
      <c r="F204" s="46"/>
      <c r="G204" s="46"/>
      <c r="H204" s="46"/>
    </row>
    <row r="205" spans="5:8" x14ac:dyDescent="0.25">
      <c r="E205" s="46"/>
      <c r="F205" s="46"/>
      <c r="G205" s="46"/>
      <c r="H205" s="46"/>
    </row>
    <row r="206" spans="5:8" x14ac:dyDescent="0.25">
      <c r="E206" s="46"/>
      <c r="F206" s="46"/>
      <c r="G206" s="46"/>
      <c r="H206" s="46"/>
    </row>
    <row r="207" spans="5:8" x14ac:dyDescent="0.25">
      <c r="E207" s="46"/>
      <c r="F207" s="46"/>
      <c r="G207" s="46"/>
      <c r="H207" s="46"/>
    </row>
    <row r="208" spans="5:8" x14ac:dyDescent="0.25">
      <c r="E208" s="46"/>
      <c r="F208" s="46"/>
      <c r="G208" s="46"/>
      <c r="H208" s="46"/>
    </row>
    <row r="209" spans="5:8" x14ac:dyDescent="0.25">
      <c r="E209" s="46"/>
      <c r="F209" s="46"/>
      <c r="G209" s="46"/>
      <c r="H209" s="46"/>
    </row>
    <row r="210" spans="5:8" x14ac:dyDescent="0.25">
      <c r="E210" s="46"/>
      <c r="F210" s="46"/>
      <c r="G210" s="46"/>
      <c r="H210" s="46"/>
    </row>
    <row r="211" spans="5:8" x14ac:dyDescent="0.25">
      <c r="E211" s="46"/>
      <c r="F211" s="46"/>
      <c r="G211" s="46"/>
      <c r="H211" s="46"/>
    </row>
    <row r="212" spans="5:8" x14ac:dyDescent="0.25">
      <c r="E212" s="46"/>
      <c r="F212" s="46"/>
      <c r="G212" s="46"/>
      <c r="H212" s="46"/>
    </row>
    <row r="213" spans="5:8" x14ac:dyDescent="0.25">
      <c r="E213" s="46"/>
      <c r="F213" s="46"/>
      <c r="G213" s="46"/>
      <c r="H213" s="46"/>
    </row>
    <row r="214" spans="5:8" x14ac:dyDescent="0.25">
      <c r="E214" s="46"/>
      <c r="F214" s="46"/>
      <c r="G214" s="46"/>
      <c r="H214" s="46"/>
    </row>
    <row r="215" spans="5:8" x14ac:dyDescent="0.25">
      <c r="E215" s="46"/>
      <c r="F215" s="46"/>
      <c r="G215" s="46"/>
      <c r="H215" s="46"/>
    </row>
    <row r="216" spans="5:8" x14ac:dyDescent="0.25">
      <c r="E216" s="46"/>
      <c r="F216" s="46"/>
      <c r="G216" s="46"/>
      <c r="H216" s="46"/>
    </row>
    <row r="217" spans="5:8" x14ac:dyDescent="0.25">
      <c r="E217" s="46"/>
      <c r="F217" s="46"/>
      <c r="G217" s="46"/>
      <c r="H217" s="46"/>
    </row>
    <row r="218" spans="5:8" x14ac:dyDescent="0.25">
      <c r="E218" s="46"/>
      <c r="F218" s="46"/>
      <c r="G218" s="46"/>
      <c r="H218" s="46"/>
    </row>
    <row r="219" spans="5:8" x14ac:dyDescent="0.25">
      <c r="E219" s="46"/>
      <c r="F219" s="46"/>
      <c r="G219" s="46"/>
      <c r="H219" s="46"/>
    </row>
    <row r="220" spans="5:8" x14ac:dyDescent="0.25">
      <c r="E220" s="46"/>
      <c r="F220" s="46"/>
      <c r="G220" s="46"/>
      <c r="H220" s="46"/>
    </row>
    <row r="221" spans="5:8" x14ac:dyDescent="0.25">
      <c r="E221" s="46"/>
      <c r="F221" s="46"/>
      <c r="G221" s="46"/>
      <c r="H221" s="46"/>
    </row>
    <row r="222" spans="5:8" x14ac:dyDescent="0.25">
      <c r="E222" s="46"/>
      <c r="F222" s="46"/>
      <c r="G222" s="46"/>
      <c r="H222" s="46"/>
    </row>
    <row r="223" spans="5:8" x14ac:dyDescent="0.25">
      <c r="E223" s="46"/>
      <c r="F223" s="46"/>
      <c r="G223" s="46"/>
      <c r="H223" s="46"/>
    </row>
    <row r="224" spans="5:8" x14ac:dyDescent="0.25">
      <c r="E224" s="46"/>
      <c r="F224" s="46"/>
      <c r="G224" s="46"/>
      <c r="H224" s="46"/>
    </row>
    <row r="225" spans="5:8" x14ac:dyDescent="0.25">
      <c r="E225" s="46"/>
      <c r="F225" s="46"/>
      <c r="G225" s="46"/>
      <c r="H225" s="46"/>
    </row>
    <row r="226" spans="5:8" x14ac:dyDescent="0.25">
      <c r="E226" s="46"/>
      <c r="F226" s="46"/>
      <c r="G226" s="46"/>
      <c r="H226" s="46"/>
    </row>
    <row r="227" spans="5:8" x14ac:dyDescent="0.25">
      <c r="E227" s="46"/>
      <c r="F227" s="46"/>
      <c r="G227" s="46"/>
      <c r="H227" s="46"/>
    </row>
    <row r="228" spans="5:8" x14ac:dyDescent="0.25">
      <c r="E228" s="46"/>
      <c r="F228" s="46"/>
      <c r="G228" s="46"/>
      <c r="H228" s="46"/>
    </row>
    <row r="229" spans="5:8" x14ac:dyDescent="0.25">
      <c r="E229" s="46"/>
      <c r="F229" s="46"/>
      <c r="G229" s="46"/>
      <c r="H229" s="46"/>
    </row>
    <row r="230" spans="5:8" x14ac:dyDescent="0.25">
      <c r="E230" s="46"/>
      <c r="F230" s="46"/>
      <c r="G230" s="46"/>
      <c r="H230" s="46"/>
    </row>
    <row r="231" spans="5:8" x14ac:dyDescent="0.25">
      <c r="E231" s="46"/>
      <c r="F231" s="46"/>
      <c r="G231" s="46"/>
      <c r="H231" s="46"/>
    </row>
    <row r="232" spans="5:8" x14ac:dyDescent="0.25">
      <c r="E232" s="46"/>
      <c r="F232" s="46"/>
      <c r="G232" s="46"/>
      <c r="H232" s="46"/>
    </row>
    <row r="233" spans="5:8" x14ac:dyDescent="0.25">
      <c r="E233" s="46"/>
      <c r="F233" s="46"/>
      <c r="G233" s="46"/>
      <c r="H233" s="46"/>
    </row>
    <row r="234" spans="5:8" x14ac:dyDescent="0.25">
      <c r="E234" s="46"/>
      <c r="F234" s="46"/>
      <c r="G234" s="46"/>
      <c r="H234" s="46"/>
    </row>
    <row r="235" spans="5:8" x14ac:dyDescent="0.25">
      <c r="E235" s="46"/>
      <c r="F235" s="46"/>
      <c r="G235" s="46"/>
      <c r="H235" s="46"/>
    </row>
    <row r="236" spans="5:8" x14ac:dyDescent="0.25">
      <c r="E236" s="46"/>
      <c r="F236" s="46"/>
      <c r="G236" s="46"/>
      <c r="H236" s="46"/>
    </row>
    <row r="237" spans="5:8" x14ac:dyDescent="0.25">
      <c r="E237" s="46"/>
      <c r="F237" s="46"/>
      <c r="G237" s="46"/>
      <c r="H237" s="46"/>
    </row>
    <row r="238" spans="5:8" x14ac:dyDescent="0.25">
      <c r="E238" s="46"/>
      <c r="F238" s="46"/>
      <c r="G238" s="46"/>
      <c r="H238" s="46"/>
    </row>
    <row r="239" spans="5:8" x14ac:dyDescent="0.25">
      <c r="E239" s="46"/>
      <c r="F239" s="46"/>
      <c r="G239" s="46"/>
      <c r="H239" s="46"/>
    </row>
    <row r="240" spans="5:8" x14ac:dyDescent="0.25">
      <c r="E240" s="46"/>
      <c r="F240" s="46"/>
      <c r="G240" s="46"/>
      <c r="H240" s="46"/>
    </row>
    <row r="241" spans="5:8" x14ac:dyDescent="0.25">
      <c r="E241" s="46"/>
      <c r="F241" s="46"/>
      <c r="G241" s="46"/>
      <c r="H241" s="46"/>
    </row>
    <row r="242" spans="5:8" x14ac:dyDescent="0.25">
      <c r="E242" s="46"/>
      <c r="F242" s="46"/>
      <c r="G242" s="46"/>
      <c r="H242" s="46"/>
    </row>
    <row r="243" spans="5:8" x14ac:dyDescent="0.25">
      <c r="E243" s="46"/>
      <c r="F243" s="46"/>
      <c r="G243" s="46"/>
      <c r="H243" s="46"/>
    </row>
    <row r="244" spans="5:8" x14ac:dyDescent="0.25">
      <c r="E244" s="46"/>
      <c r="F244" s="46"/>
      <c r="G244" s="46"/>
      <c r="H244" s="46"/>
    </row>
    <row r="245" spans="5:8" x14ac:dyDescent="0.25">
      <c r="E245" s="46"/>
      <c r="F245" s="46"/>
      <c r="G245" s="46"/>
      <c r="H245" s="46"/>
    </row>
    <row r="246" spans="5:8" x14ac:dyDescent="0.25">
      <c r="E246" s="46"/>
      <c r="F246" s="46"/>
      <c r="G246" s="46"/>
      <c r="H246" s="46"/>
    </row>
    <row r="247" spans="5:8" x14ac:dyDescent="0.25">
      <c r="E247" s="46"/>
      <c r="F247" s="46"/>
      <c r="G247" s="46"/>
      <c r="H247" s="46"/>
    </row>
    <row r="248" spans="5:8" x14ac:dyDescent="0.25">
      <c r="E248" s="46"/>
      <c r="F248" s="46"/>
      <c r="G248" s="46"/>
      <c r="H248" s="46"/>
    </row>
    <row r="249" spans="5:8" x14ac:dyDescent="0.25">
      <c r="E249" s="46"/>
      <c r="F249" s="46"/>
      <c r="G249" s="46"/>
      <c r="H249" s="46"/>
    </row>
    <row r="250" spans="5:8" x14ac:dyDescent="0.25">
      <c r="E250" s="46"/>
      <c r="F250" s="46"/>
      <c r="G250" s="46"/>
      <c r="H250" s="46"/>
    </row>
    <row r="251" spans="5:8" x14ac:dyDescent="0.25">
      <c r="E251" s="46"/>
      <c r="F251" s="46"/>
      <c r="G251" s="46"/>
      <c r="H251" s="46"/>
    </row>
    <row r="252" spans="5:8" x14ac:dyDescent="0.25">
      <c r="E252" s="46"/>
      <c r="F252" s="46"/>
      <c r="G252" s="46"/>
      <c r="H252" s="46"/>
    </row>
    <row r="253" spans="5:8" x14ac:dyDescent="0.25">
      <c r="E253" s="46"/>
      <c r="F253" s="46"/>
      <c r="G253" s="46"/>
      <c r="H253" s="46"/>
    </row>
    <row r="254" spans="5:8" x14ac:dyDescent="0.25">
      <c r="E254" s="46"/>
      <c r="F254" s="46"/>
      <c r="G254" s="46"/>
      <c r="H254" s="46"/>
    </row>
    <row r="255" spans="5:8" x14ac:dyDescent="0.25">
      <c r="E255" s="46"/>
      <c r="F255" s="46"/>
      <c r="G255" s="46"/>
      <c r="H255" s="46"/>
    </row>
    <row r="256" spans="5:8" x14ac:dyDescent="0.25">
      <c r="E256" s="46"/>
      <c r="F256" s="46"/>
      <c r="G256" s="46"/>
      <c r="H256" s="46"/>
    </row>
    <row r="257" spans="5:8" x14ac:dyDescent="0.25">
      <c r="E257" s="46"/>
      <c r="F257" s="46"/>
      <c r="G257" s="46"/>
      <c r="H257" s="46"/>
    </row>
    <row r="258" spans="5:8" x14ac:dyDescent="0.25">
      <c r="E258" s="46"/>
      <c r="F258" s="46"/>
      <c r="G258" s="46"/>
      <c r="H258" s="46"/>
    </row>
    <row r="259" spans="5:8" x14ac:dyDescent="0.25">
      <c r="E259" s="46"/>
      <c r="F259" s="46"/>
      <c r="G259" s="46"/>
      <c r="H259" s="46"/>
    </row>
    <row r="260" spans="5:8" x14ac:dyDescent="0.25">
      <c r="E260" s="46"/>
      <c r="F260" s="46"/>
      <c r="G260" s="46"/>
      <c r="H260" s="46"/>
    </row>
    <row r="261" spans="5:8" x14ac:dyDescent="0.25">
      <c r="E261" s="46"/>
      <c r="F261" s="46"/>
      <c r="G261" s="46"/>
      <c r="H261" s="46"/>
    </row>
    <row r="262" spans="5:8" x14ac:dyDescent="0.25">
      <c r="E262" s="46"/>
      <c r="F262" s="46"/>
      <c r="G262" s="46"/>
      <c r="H262" s="46"/>
    </row>
    <row r="263" spans="5:8" x14ac:dyDescent="0.25">
      <c r="E263" s="46"/>
      <c r="F263" s="46"/>
      <c r="G263" s="46"/>
      <c r="H263" s="46"/>
    </row>
    <row r="264" spans="5:8" x14ac:dyDescent="0.25">
      <c r="E264" s="46"/>
      <c r="F264" s="46"/>
      <c r="G264" s="46"/>
      <c r="H264" s="46"/>
    </row>
    <row r="265" spans="5:8" x14ac:dyDescent="0.25">
      <c r="E265" s="46"/>
      <c r="F265" s="46"/>
      <c r="G265" s="46"/>
      <c r="H265" s="46"/>
    </row>
    <row r="266" spans="5:8" x14ac:dyDescent="0.25">
      <c r="E266" s="46"/>
      <c r="F266" s="46"/>
      <c r="G266" s="46"/>
      <c r="H266" s="46"/>
    </row>
    <row r="267" spans="5:8" x14ac:dyDescent="0.25">
      <c r="E267" s="46"/>
      <c r="F267" s="46"/>
      <c r="G267" s="46"/>
      <c r="H267" s="46"/>
    </row>
    <row r="268" spans="5:8" x14ac:dyDescent="0.25">
      <c r="E268" s="46"/>
      <c r="F268" s="46"/>
      <c r="G268" s="46"/>
      <c r="H268" s="46"/>
    </row>
    <row r="269" spans="5:8" x14ac:dyDescent="0.25">
      <c r="E269" s="46"/>
      <c r="F269" s="46"/>
      <c r="G269" s="46"/>
      <c r="H269" s="46"/>
    </row>
    <row r="270" spans="5:8" x14ac:dyDescent="0.25">
      <c r="E270" s="46"/>
      <c r="F270" s="46"/>
      <c r="G270" s="46"/>
      <c r="H270" s="46"/>
    </row>
    <row r="271" spans="5:8" x14ac:dyDescent="0.25">
      <c r="E271" s="46"/>
      <c r="F271" s="46"/>
      <c r="G271" s="46"/>
      <c r="H271" s="46"/>
    </row>
    <row r="272" spans="5:8" x14ac:dyDescent="0.25">
      <c r="E272" s="46"/>
      <c r="F272" s="46"/>
      <c r="G272" s="46"/>
      <c r="H272" s="46"/>
    </row>
    <row r="273" spans="5:8" x14ac:dyDescent="0.25">
      <c r="E273" s="46"/>
      <c r="F273" s="46"/>
      <c r="G273" s="46"/>
      <c r="H273" s="46"/>
    </row>
    <row r="274" spans="5:8" x14ac:dyDescent="0.25">
      <c r="E274" s="46"/>
      <c r="F274" s="46"/>
      <c r="G274" s="46"/>
      <c r="H274" s="46"/>
    </row>
    <row r="275" spans="5:8" x14ac:dyDescent="0.25">
      <c r="E275" s="46"/>
      <c r="F275" s="46"/>
      <c r="G275" s="46"/>
      <c r="H275" s="46"/>
    </row>
    <row r="276" spans="5:8" x14ac:dyDescent="0.25">
      <c r="E276" s="46"/>
      <c r="F276" s="46"/>
      <c r="G276" s="46"/>
      <c r="H276" s="46"/>
    </row>
    <row r="277" spans="5:8" x14ac:dyDescent="0.25">
      <c r="E277" s="46"/>
      <c r="F277" s="46"/>
      <c r="G277" s="46"/>
      <c r="H277" s="46"/>
    </row>
    <row r="278" spans="5:8" x14ac:dyDescent="0.25">
      <c r="E278" s="46"/>
      <c r="F278" s="46"/>
      <c r="G278" s="46"/>
      <c r="H278" s="46"/>
    </row>
    <row r="279" spans="5:8" x14ac:dyDescent="0.25">
      <c r="E279" s="46"/>
      <c r="F279" s="46"/>
      <c r="G279" s="46"/>
      <c r="H279" s="46"/>
    </row>
    <row r="280" spans="5:8" x14ac:dyDescent="0.25">
      <c r="E280" s="46"/>
      <c r="F280" s="46"/>
      <c r="G280" s="46"/>
      <c r="H280" s="46"/>
    </row>
    <row r="281" spans="5:8" x14ac:dyDescent="0.25">
      <c r="E281" s="46"/>
      <c r="F281" s="46"/>
      <c r="G281" s="46"/>
      <c r="H281" s="46"/>
    </row>
    <row r="282" spans="5:8" x14ac:dyDescent="0.25">
      <c r="E282" s="46"/>
      <c r="F282" s="46"/>
      <c r="G282" s="46"/>
      <c r="H282" s="46"/>
    </row>
    <row r="283" spans="5:8" x14ac:dyDescent="0.25">
      <c r="E283" s="46"/>
      <c r="F283" s="46"/>
      <c r="G283" s="46"/>
      <c r="H283" s="46"/>
    </row>
    <row r="284" spans="5:8" x14ac:dyDescent="0.25">
      <c r="E284" s="46"/>
      <c r="F284" s="46"/>
      <c r="G284" s="46"/>
      <c r="H284" s="46"/>
    </row>
    <row r="285" spans="5:8" x14ac:dyDescent="0.25">
      <c r="E285" s="46"/>
      <c r="F285" s="46"/>
      <c r="G285" s="46"/>
      <c r="H285" s="46"/>
    </row>
    <row r="286" spans="5:8" x14ac:dyDescent="0.25">
      <c r="E286" s="46"/>
      <c r="F286" s="46"/>
      <c r="G286" s="46"/>
      <c r="H286" s="46"/>
    </row>
    <row r="287" spans="5:8" x14ac:dyDescent="0.25">
      <c r="E287" s="46"/>
      <c r="F287" s="46"/>
      <c r="G287" s="46"/>
      <c r="H287" s="46"/>
    </row>
    <row r="288" spans="5:8" x14ac:dyDescent="0.25">
      <c r="E288" s="46"/>
      <c r="F288" s="46"/>
      <c r="G288" s="46"/>
      <c r="H288" s="46"/>
    </row>
    <row r="289" spans="5:8" x14ac:dyDescent="0.25">
      <c r="E289" s="46"/>
      <c r="F289" s="46"/>
      <c r="G289" s="46"/>
      <c r="H289" s="46"/>
    </row>
    <row r="290" spans="5:8" x14ac:dyDescent="0.25">
      <c r="E290" s="46"/>
      <c r="F290" s="46"/>
      <c r="G290" s="46"/>
      <c r="H290" s="46"/>
    </row>
    <row r="291" spans="5:8" x14ac:dyDescent="0.25">
      <c r="E291" s="46"/>
      <c r="F291" s="46"/>
      <c r="G291" s="46"/>
      <c r="H291" s="46"/>
    </row>
    <row r="292" spans="5:8" x14ac:dyDescent="0.25">
      <c r="E292" s="46"/>
      <c r="F292" s="46"/>
      <c r="G292" s="46"/>
      <c r="H292" s="46"/>
    </row>
    <row r="293" spans="5:8" x14ac:dyDescent="0.25">
      <c r="E293" s="46"/>
      <c r="F293" s="46"/>
      <c r="G293" s="46"/>
      <c r="H293" s="46"/>
    </row>
    <row r="294" spans="5:8" x14ac:dyDescent="0.25">
      <c r="E294" s="46"/>
      <c r="F294" s="46"/>
      <c r="G294" s="46"/>
      <c r="H294" s="46"/>
    </row>
    <row r="295" spans="5:8" x14ac:dyDescent="0.25">
      <c r="E295" s="46"/>
      <c r="F295" s="46"/>
      <c r="G295" s="46"/>
      <c r="H295" s="46"/>
    </row>
    <row r="296" spans="5:8" x14ac:dyDescent="0.25">
      <c r="E296" s="46"/>
      <c r="F296" s="46"/>
      <c r="G296" s="46"/>
      <c r="H296" s="46"/>
    </row>
    <row r="297" spans="5:8" x14ac:dyDescent="0.25">
      <c r="E297" s="46"/>
      <c r="F297" s="46"/>
      <c r="G297" s="46"/>
      <c r="H297" s="46"/>
    </row>
    <row r="298" spans="5:8" x14ac:dyDescent="0.25">
      <c r="E298" s="46"/>
      <c r="F298" s="46"/>
      <c r="G298" s="46"/>
      <c r="H298" s="46"/>
    </row>
    <row r="299" spans="5:8" x14ac:dyDescent="0.25">
      <c r="E299" s="46"/>
      <c r="F299" s="46"/>
      <c r="G299" s="46"/>
      <c r="H299" s="46"/>
    </row>
    <row r="300" spans="5:8" x14ac:dyDescent="0.25">
      <c r="E300" s="46"/>
      <c r="F300" s="46"/>
      <c r="G300" s="46"/>
      <c r="H300" s="46"/>
    </row>
    <row r="301" spans="5:8" x14ac:dyDescent="0.25">
      <c r="E301" s="46"/>
      <c r="F301" s="46"/>
      <c r="G301" s="46"/>
      <c r="H301" s="46"/>
    </row>
    <row r="302" spans="5:8" x14ac:dyDescent="0.25">
      <c r="E302" s="46"/>
      <c r="F302" s="46"/>
      <c r="G302" s="46"/>
      <c r="H302" s="46"/>
    </row>
    <row r="303" spans="5:8" x14ac:dyDescent="0.25">
      <c r="E303" s="46"/>
      <c r="F303" s="46"/>
      <c r="G303" s="46"/>
      <c r="H303" s="46"/>
    </row>
    <row r="304" spans="5:8" x14ac:dyDescent="0.25">
      <c r="E304" s="46"/>
      <c r="F304" s="46"/>
      <c r="G304" s="46"/>
      <c r="H304" s="46"/>
    </row>
    <row r="305" spans="5:8" x14ac:dyDescent="0.25">
      <c r="E305" s="46"/>
      <c r="F305" s="46"/>
      <c r="G305" s="46"/>
      <c r="H305" s="46"/>
    </row>
    <row r="306" spans="5:8" x14ac:dyDescent="0.25">
      <c r="E306" s="46"/>
      <c r="F306" s="46"/>
      <c r="G306" s="46"/>
      <c r="H306" s="46"/>
    </row>
    <row r="307" spans="5:8" x14ac:dyDescent="0.25">
      <c r="E307" s="46"/>
      <c r="F307" s="46"/>
      <c r="G307" s="46"/>
      <c r="H307" s="46"/>
    </row>
    <row r="308" spans="5:8" x14ac:dyDescent="0.25">
      <c r="E308" s="46"/>
      <c r="F308" s="46"/>
      <c r="G308" s="46"/>
      <c r="H308" s="46"/>
    </row>
    <row r="309" spans="5:8" x14ac:dyDescent="0.25">
      <c r="E309" s="46"/>
      <c r="F309" s="46"/>
      <c r="G309" s="46"/>
      <c r="H309" s="46"/>
    </row>
    <row r="310" spans="5:8" x14ac:dyDescent="0.25">
      <c r="E310" s="46"/>
      <c r="F310" s="46"/>
      <c r="G310" s="46"/>
      <c r="H310" s="46"/>
    </row>
    <row r="311" spans="5:8" x14ac:dyDescent="0.25">
      <c r="E311" s="46"/>
      <c r="F311" s="46"/>
      <c r="G311" s="46"/>
      <c r="H311" s="46"/>
    </row>
    <row r="312" spans="5:8" x14ac:dyDescent="0.25">
      <c r="E312" s="46"/>
      <c r="F312" s="46"/>
      <c r="G312" s="46"/>
      <c r="H312" s="46"/>
    </row>
    <row r="313" spans="5:8" x14ac:dyDescent="0.25">
      <c r="E313" s="46"/>
      <c r="F313" s="46"/>
      <c r="G313" s="46"/>
      <c r="H313" s="46"/>
    </row>
    <row r="314" spans="5:8" x14ac:dyDescent="0.25">
      <c r="E314" s="46"/>
      <c r="F314" s="46"/>
      <c r="G314" s="46"/>
      <c r="H314" s="46"/>
    </row>
    <row r="315" spans="5:8" x14ac:dyDescent="0.25">
      <c r="E315" s="46"/>
      <c r="F315" s="46"/>
      <c r="G315" s="46"/>
      <c r="H315" s="46"/>
    </row>
    <row r="316" spans="5:8" x14ac:dyDescent="0.25">
      <c r="E316" s="46"/>
      <c r="F316" s="46"/>
      <c r="G316" s="46"/>
      <c r="H316" s="46"/>
    </row>
    <row r="317" spans="5:8" x14ac:dyDescent="0.25">
      <c r="E317" s="46"/>
      <c r="F317" s="46"/>
      <c r="G317" s="46"/>
      <c r="H317" s="46"/>
    </row>
    <row r="318" spans="5:8" x14ac:dyDescent="0.25">
      <c r="E318" s="46"/>
      <c r="F318" s="46"/>
      <c r="G318" s="46"/>
      <c r="H318" s="46"/>
    </row>
    <row r="319" spans="5:8" x14ac:dyDescent="0.25">
      <c r="E319" s="46"/>
      <c r="F319" s="46"/>
      <c r="G319" s="46"/>
      <c r="H319" s="46"/>
    </row>
    <row r="320" spans="5:8" x14ac:dyDescent="0.25">
      <c r="E320" s="46"/>
      <c r="F320" s="46"/>
      <c r="G320" s="46"/>
      <c r="H320" s="46"/>
    </row>
    <row r="321" spans="5:8" x14ac:dyDescent="0.25">
      <c r="E321" s="46"/>
      <c r="F321" s="46"/>
      <c r="G321" s="46"/>
      <c r="H321" s="46"/>
    </row>
    <row r="322" spans="5:8" x14ac:dyDescent="0.25">
      <c r="E322" s="46"/>
      <c r="F322" s="46"/>
      <c r="G322" s="46"/>
      <c r="H322" s="46"/>
    </row>
    <row r="323" spans="5:8" x14ac:dyDescent="0.25">
      <c r="E323" s="46"/>
      <c r="F323" s="46"/>
      <c r="G323" s="46"/>
      <c r="H323" s="46"/>
    </row>
    <row r="324" spans="5:8" x14ac:dyDescent="0.25">
      <c r="E324" s="46"/>
      <c r="F324" s="46"/>
      <c r="G324" s="46"/>
      <c r="H324" s="46"/>
    </row>
    <row r="325" spans="5:8" x14ac:dyDescent="0.25">
      <c r="E325" s="46"/>
      <c r="F325" s="46"/>
      <c r="G325" s="46"/>
      <c r="H325" s="46"/>
    </row>
    <row r="326" spans="5:8" x14ac:dyDescent="0.25">
      <c r="E326" s="46"/>
      <c r="F326" s="46"/>
      <c r="G326" s="46"/>
      <c r="H326" s="46"/>
    </row>
    <row r="327" spans="5:8" x14ac:dyDescent="0.25">
      <c r="E327" s="46"/>
      <c r="F327" s="46"/>
      <c r="G327" s="46"/>
      <c r="H327" s="46"/>
    </row>
    <row r="328" spans="5:8" x14ac:dyDescent="0.25">
      <c r="E328" s="46"/>
      <c r="F328" s="46"/>
      <c r="G328" s="46"/>
      <c r="H328" s="46"/>
    </row>
    <row r="329" spans="5:8" x14ac:dyDescent="0.25">
      <c r="E329" s="46"/>
      <c r="F329" s="46"/>
      <c r="G329" s="46"/>
      <c r="H329" s="46"/>
    </row>
    <row r="330" spans="5:8" x14ac:dyDescent="0.25">
      <c r="E330" s="46"/>
      <c r="F330" s="46"/>
      <c r="G330" s="46"/>
      <c r="H330" s="46"/>
    </row>
    <row r="331" spans="5:8" x14ac:dyDescent="0.25">
      <c r="E331" s="46"/>
      <c r="F331" s="46"/>
      <c r="G331" s="46"/>
      <c r="H331" s="46"/>
    </row>
    <row r="332" spans="5:8" x14ac:dyDescent="0.25">
      <c r="E332" s="46"/>
      <c r="F332" s="46"/>
      <c r="G332" s="46"/>
      <c r="H332" s="46"/>
    </row>
    <row r="333" spans="5:8" x14ac:dyDescent="0.25">
      <c r="E333" s="46"/>
      <c r="F333" s="46"/>
      <c r="G333" s="46"/>
      <c r="H333" s="46"/>
    </row>
    <row r="334" spans="5:8" x14ac:dyDescent="0.25">
      <c r="E334" s="46"/>
      <c r="F334" s="46"/>
      <c r="G334" s="46"/>
      <c r="H334" s="46"/>
    </row>
    <row r="335" spans="5:8" x14ac:dyDescent="0.25">
      <c r="E335" s="46"/>
      <c r="F335" s="46"/>
      <c r="G335" s="46"/>
      <c r="H335" s="46"/>
    </row>
    <row r="336" spans="5:8" x14ac:dyDescent="0.25">
      <c r="E336" s="46"/>
      <c r="F336" s="46"/>
      <c r="G336" s="46"/>
      <c r="H336" s="46"/>
    </row>
    <row r="337" spans="5:8" x14ac:dyDescent="0.25">
      <c r="E337" s="46"/>
      <c r="F337" s="46"/>
      <c r="G337" s="46"/>
      <c r="H337" s="46"/>
    </row>
    <row r="338" spans="5:8" x14ac:dyDescent="0.25">
      <c r="E338" s="46"/>
      <c r="F338" s="46"/>
      <c r="G338" s="46"/>
      <c r="H338" s="46"/>
    </row>
    <row r="339" spans="5:8" x14ac:dyDescent="0.25">
      <c r="E339" s="46"/>
      <c r="F339" s="46"/>
      <c r="G339" s="46"/>
      <c r="H339" s="46"/>
    </row>
    <row r="340" spans="5:8" x14ac:dyDescent="0.25">
      <c r="E340" s="46"/>
      <c r="F340" s="46"/>
      <c r="G340" s="46"/>
      <c r="H340" s="46"/>
    </row>
    <row r="341" spans="5:8" x14ac:dyDescent="0.25">
      <c r="E341" s="46"/>
      <c r="F341" s="46"/>
      <c r="G341" s="46"/>
      <c r="H341" s="46"/>
    </row>
    <row r="342" spans="5:8" x14ac:dyDescent="0.25">
      <c r="E342" s="46"/>
      <c r="F342" s="46"/>
      <c r="G342" s="46"/>
      <c r="H342" s="46"/>
    </row>
    <row r="343" spans="5:8" x14ac:dyDescent="0.25">
      <c r="E343" s="46"/>
      <c r="F343" s="46"/>
      <c r="G343" s="46"/>
      <c r="H343" s="46"/>
    </row>
    <row r="344" spans="5:8" x14ac:dyDescent="0.25">
      <c r="E344" s="46"/>
      <c r="F344" s="46"/>
      <c r="G344" s="46"/>
      <c r="H344" s="46"/>
    </row>
    <row r="345" spans="5:8" x14ac:dyDescent="0.25">
      <c r="E345" s="46"/>
      <c r="F345" s="46"/>
      <c r="G345" s="46"/>
      <c r="H345" s="46"/>
    </row>
    <row r="346" spans="5:8" x14ac:dyDescent="0.25">
      <c r="E346" s="46"/>
      <c r="F346" s="46"/>
      <c r="G346" s="46"/>
      <c r="H346" s="46"/>
    </row>
    <row r="347" spans="5:8" x14ac:dyDescent="0.25">
      <c r="E347" s="46"/>
      <c r="F347" s="46"/>
      <c r="G347" s="46"/>
      <c r="H347" s="46"/>
    </row>
    <row r="348" spans="5:8" x14ac:dyDescent="0.25">
      <c r="E348" s="46"/>
      <c r="F348" s="46"/>
      <c r="G348" s="46"/>
      <c r="H348" s="46"/>
    </row>
    <row r="349" spans="5:8" x14ac:dyDescent="0.25">
      <c r="E349" s="46"/>
      <c r="F349" s="46"/>
      <c r="G349" s="46"/>
      <c r="H349" s="46"/>
    </row>
    <row r="350" spans="5:8" x14ac:dyDescent="0.25">
      <c r="E350" s="46"/>
      <c r="F350" s="46"/>
      <c r="G350" s="46"/>
      <c r="H350" s="46"/>
    </row>
    <row r="351" spans="5:8" x14ac:dyDescent="0.25">
      <c r="E351" s="46"/>
      <c r="F351" s="46"/>
      <c r="G351" s="46"/>
      <c r="H351" s="46"/>
    </row>
    <row r="352" spans="5:8" x14ac:dyDescent="0.25">
      <c r="E352" s="46"/>
      <c r="F352" s="46"/>
      <c r="G352" s="46"/>
      <c r="H352" s="46"/>
    </row>
    <row r="353" spans="5:8" x14ac:dyDescent="0.25">
      <c r="E353" s="46"/>
      <c r="F353" s="46"/>
      <c r="G353" s="46"/>
      <c r="H353" s="46"/>
    </row>
    <row r="354" spans="5:8" x14ac:dyDescent="0.25">
      <c r="E354" s="46"/>
      <c r="F354" s="46"/>
      <c r="G354" s="46"/>
      <c r="H354" s="46"/>
    </row>
    <row r="355" spans="5:8" x14ac:dyDescent="0.25">
      <c r="E355" s="46"/>
      <c r="F355" s="46"/>
      <c r="G355" s="46"/>
      <c r="H355" s="46"/>
    </row>
    <row r="356" spans="5:8" x14ac:dyDescent="0.25">
      <c r="E356" s="46"/>
      <c r="F356" s="46"/>
      <c r="G356" s="46"/>
      <c r="H356" s="46"/>
    </row>
    <row r="357" spans="5:8" x14ac:dyDescent="0.25">
      <c r="E357" s="46"/>
      <c r="F357" s="46"/>
      <c r="G357" s="46"/>
      <c r="H357" s="46"/>
    </row>
    <row r="358" spans="5:8" x14ac:dyDescent="0.25">
      <c r="E358" s="46"/>
      <c r="F358" s="46"/>
      <c r="G358" s="46"/>
      <c r="H358" s="46"/>
    </row>
    <row r="359" spans="5:8" x14ac:dyDescent="0.25">
      <c r="E359" s="46"/>
      <c r="F359" s="46"/>
      <c r="G359" s="46"/>
      <c r="H359" s="46"/>
    </row>
    <row r="360" spans="5:8" x14ac:dyDescent="0.25">
      <c r="E360" s="46"/>
      <c r="F360" s="46"/>
      <c r="G360" s="46"/>
      <c r="H360" s="46"/>
    </row>
    <row r="361" spans="5:8" x14ac:dyDescent="0.25">
      <c r="E361" s="46"/>
      <c r="F361" s="46"/>
      <c r="G361" s="46"/>
      <c r="H361" s="46"/>
    </row>
    <row r="362" spans="5:8" x14ac:dyDescent="0.25">
      <c r="E362" s="46"/>
      <c r="F362" s="46"/>
      <c r="G362" s="46"/>
      <c r="H362" s="46"/>
    </row>
    <row r="363" spans="5:8" x14ac:dyDescent="0.25">
      <c r="E363" s="46"/>
      <c r="F363" s="46"/>
      <c r="G363" s="46"/>
      <c r="H363" s="46"/>
    </row>
    <row r="364" spans="5:8" x14ac:dyDescent="0.25">
      <c r="E364" s="46"/>
      <c r="F364" s="46"/>
      <c r="G364" s="46"/>
      <c r="H364" s="46"/>
    </row>
    <row r="365" spans="5:8" x14ac:dyDescent="0.25">
      <c r="E365" s="46"/>
      <c r="F365" s="46"/>
      <c r="G365" s="46"/>
      <c r="H365" s="46"/>
    </row>
    <row r="366" spans="5:8" x14ac:dyDescent="0.25">
      <c r="E366" s="46"/>
      <c r="F366" s="46"/>
      <c r="G366" s="46"/>
      <c r="H366" s="46"/>
    </row>
    <row r="367" spans="5:8" x14ac:dyDescent="0.25">
      <c r="E367" s="46"/>
      <c r="F367" s="46"/>
      <c r="G367" s="46"/>
      <c r="H367" s="46"/>
    </row>
    <row r="368" spans="5:8" x14ac:dyDescent="0.25">
      <c r="E368" s="46"/>
      <c r="F368" s="46"/>
      <c r="G368" s="46"/>
      <c r="H368" s="46"/>
    </row>
    <row r="369" spans="5:8" x14ac:dyDescent="0.25">
      <c r="E369" s="46"/>
      <c r="F369" s="46"/>
      <c r="G369" s="46"/>
      <c r="H369" s="46"/>
    </row>
    <row r="370" spans="5:8" x14ac:dyDescent="0.25">
      <c r="E370" s="46"/>
      <c r="F370" s="46"/>
      <c r="G370" s="46"/>
      <c r="H370" s="46"/>
    </row>
    <row r="371" spans="5:8" x14ac:dyDescent="0.25">
      <c r="E371" s="46"/>
      <c r="F371" s="46"/>
      <c r="G371" s="46"/>
      <c r="H371" s="46"/>
    </row>
    <row r="372" spans="5:8" x14ac:dyDescent="0.25">
      <c r="E372" s="46"/>
      <c r="F372" s="46"/>
      <c r="G372" s="46"/>
      <c r="H372" s="46"/>
    </row>
    <row r="373" spans="5:8" x14ac:dyDescent="0.25">
      <c r="E373" s="46"/>
      <c r="F373" s="46"/>
      <c r="G373" s="46"/>
      <c r="H373" s="46"/>
    </row>
    <row r="374" spans="5:8" x14ac:dyDescent="0.25">
      <c r="E374" s="46"/>
      <c r="F374" s="46"/>
      <c r="G374" s="46"/>
      <c r="H374" s="46"/>
    </row>
    <row r="375" spans="5:8" x14ac:dyDescent="0.25">
      <c r="E375" s="46"/>
      <c r="F375" s="46"/>
      <c r="G375" s="46"/>
      <c r="H375" s="46"/>
    </row>
    <row r="376" spans="5:8" x14ac:dyDescent="0.25">
      <c r="E376" s="46"/>
      <c r="F376" s="46"/>
      <c r="G376" s="46"/>
      <c r="H376" s="46"/>
    </row>
    <row r="377" spans="5:8" x14ac:dyDescent="0.25">
      <c r="E377" s="46"/>
      <c r="F377" s="46"/>
      <c r="G377" s="46"/>
      <c r="H377" s="46"/>
    </row>
    <row r="378" spans="5:8" x14ac:dyDescent="0.25">
      <c r="E378" s="46"/>
      <c r="F378" s="46"/>
      <c r="G378" s="46"/>
      <c r="H378" s="46"/>
    </row>
    <row r="379" spans="5:8" x14ac:dyDescent="0.25">
      <c r="E379" s="46"/>
      <c r="F379" s="46"/>
      <c r="G379" s="46"/>
      <c r="H379" s="46"/>
    </row>
    <row r="380" spans="5:8" x14ac:dyDescent="0.25">
      <c r="E380" s="46"/>
      <c r="F380" s="46"/>
      <c r="G380" s="46"/>
      <c r="H380" s="46"/>
    </row>
    <row r="381" spans="5:8" x14ac:dyDescent="0.25">
      <c r="E381" s="46"/>
      <c r="F381" s="46"/>
      <c r="G381" s="46"/>
      <c r="H381" s="46"/>
    </row>
    <row r="382" spans="5:8" x14ac:dyDescent="0.25">
      <c r="E382" s="46"/>
      <c r="F382" s="46"/>
      <c r="G382" s="46"/>
      <c r="H382" s="46"/>
    </row>
    <row r="383" spans="5:8" x14ac:dyDescent="0.25">
      <c r="E383" s="46"/>
      <c r="F383" s="46"/>
      <c r="G383" s="46"/>
      <c r="H383" s="46"/>
    </row>
  </sheetData>
  <mergeCells count="8">
    <mergeCell ref="A74:D74"/>
    <mergeCell ref="A75:A76"/>
    <mergeCell ref="A106:D106"/>
    <mergeCell ref="A107:A108"/>
    <mergeCell ref="A1:D1"/>
    <mergeCell ref="A2:A3"/>
    <mergeCell ref="A38:D38"/>
    <mergeCell ref="A39:A40"/>
  </mergeCells>
  <phoneticPr fontId="18" type="noConversion"/>
  <pageMargins left="0.25" right="0.25" top="0.75" bottom="0.75" header="0.3" footer="0.3"/>
  <pageSetup paperSize="9" scale="74" orientation="landscape" r:id="rId1"/>
  <headerFooter>
    <oddHeader xml:space="preserve">&amp;L2. melléklet a 2/2021.(V.26.) önkormányzati rendelethez
</oddHeader>
    <oddFooter xml:space="preserve">&amp;C&amp;P
</oddFooter>
  </headerFooter>
  <rowBreaks count="3" manualBreakCount="3">
    <brk id="37" max="7" man="1"/>
    <brk id="73" max="7" man="1"/>
    <brk id="10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58" t="s">
        <v>371</v>
      </c>
      <c r="C1" s="59"/>
      <c r="D1" s="59"/>
      <c r="E1" s="59"/>
    </row>
    <row r="2" spans="1:7" ht="15.6" x14ac:dyDescent="0.3">
      <c r="A2" s="91" t="s">
        <v>6</v>
      </c>
      <c r="B2" s="60" t="s">
        <v>7</v>
      </c>
      <c r="C2" s="61" t="s">
        <v>55</v>
      </c>
      <c r="D2"/>
      <c r="E2"/>
      <c r="F2"/>
      <c r="G2"/>
    </row>
    <row r="3" spans="1:7" ht="15.6" x14ac:dyDescent="0.3">
      <c r="A3" s="92"/>
      <c r="B3" s="62" t="s">
        <v>0</v>
      </c>
      <c r="C3" s="63" t="s">
        <v>1</v>
      </c>
      <c r="D3" s="56"/>
      <c r="E3" s="48"/>
      <c r="F3" s="48"/>
      <c r="G3" s="48"/>
    </row>
    <row r="4" spans="1:7" ht="15.6" x14ac:dyDescent="0.3">
      <c r="A4" s="64" t="s">
        <v>8</v>
      </c>
      <c r="B4" s="65" t="s">
        <v>59</v>
      </c>
      <c r="C4" s="66"/>
      <c r="D4"/>
      <c r="E4" s="48"/>
      <c r="F4" s="48"/>
      <c r="G4" s="48"/>
    </row>
    <row r="5" spans="1:7" ht="15.6" x14ac:dyDescent="0.3">
      <c r="A5" s="64" t="s">
        <v>9</v>
      </c>
      <c r="B5" s="67" t="s">
        <v>152</v>
      </c>
      <c r="C5" s="66"/>
      <c r="D5"/>
      <c r="E5" s="48"/>
      <c r="F5" s="48"/>
      <c r="G5" s="48"/>
    </row>
    <row r="6" spans="1:7" ht="15.6" x14ac:dyDescent="0.3">
      <c r="A6" s="64" t="s">
        <v>10</v>
      </c>
      <c r="B6" s="68" t="s">
        <v>372</v>
      </c>
      <c r="C6" s="66"/>
      <c r="D6" s="69"/>
      <c r="E6" s="48"/>
      <c r="F6" s="48"/>
      <c r="G6" s="48"/>
    </row>
    <row r="7" spans="1:7" ht="15.6" x14ac:dyDescent="0.3">
      <c r="A7" s="64" t="s">
        <v>11</v>
      </c>
      <c r="B7" s="70" t="s">
        <v>373</v>
      </c>
      <c r="C7" s="66">
        <v>13798550</v>
      </c>
      <c r="D7" s="69"/>
      <c r="E7" s="48"/>
      <c r="F7" s="48"/>
      <c r="G7" s="48"/>
    </row>
    <row r="8" spans="1:7" ht="15.6" x14ac:dyDescent="0.3">
      <c r="A8" s="64" t="s">
        <v>12</v>
      </c>
      <c r="B8" s="70" t="s">
        <v>395</v>
      </c>
      <c r="C8" s="66">
        <v>28500000</v>
      </c>
      <c r="D8" s="69"/>
      <c r="E8" s="48"/>
      <c r="F8" s="48"/>
      <c r="G8" s="48"/>
    </row>
    <row r="9" spans="1:7" ht="15.6" x14ac:dyDescent="0.3">
      <c r="A9" s="64" t="s">
        <v>13</v>
      </c>
      <c r="B9" s="70" t="s">
        <v>374</v>
      </c>
      <c r="C9" s="66">
        <v>11363960</v>
      </c>
      <c r="D9" s="69"/>
      <c r="E9" s="48"/>
      <c r="F9" s="48"/>
      <c r="G9" s="48"/>
    </row>
    <row r="10" spans="1:7" ht="15.6" x14ac:dyDescent="0.3">
      <c r="A10" s="64" t="s">
        <v>14</v>
      </c>
      <c r="B10" s="68" t="s">
        <v>375</v>
      </c>
      <c r="C10" s="66"/>
      <c r="D10" s="69"/>
      <c r="E10" s="48"/>
      <c r="F10" s="48"/>
      <c r="G10" s="48"/>
    </row>
    <row r="11" spans="1:7" ht="15.6" x14ac:dyDescent="0.3">
      <c r="A11" s="64" t="s">
        <v>15</v>
      </c>
      <c r="B11" s="62" t="s">
        <v>396</v>
      </c>
      <c r="C11" s="66">
        <v>99780</v>
      </c>
      <c r="D11" s="69"/>
      <c r="E11" s="48"/>
      <c r="F11" s="48"/>
      <c r="G11" s="48"/>
    </row>
    <row r="12" spans="1:7" ht="15.6" x14ac:dyDescent="0.3">
      <c r="A12" s="64" t="s">
        <v>16</v>
      </c>
      <c r="B12" s="71" t="s">
        <v>397</v>
      </c>
      <c r="C12" s="66">
        <v>884300</v>
      </c>
      <c r="D12" s="72"/>
      <c r="E12" s="73"/>
      <c r="F12" s="48"/>
      <c r="G12" s="48"/>
    </row>
    <row r="13" spans="1:7" ht="15.6" x14ac:dyDescent="0.3">
      <c r="A13" s="64" t="s">
        <v>17</v>
      </c>
      <c r="B13" s="71" t="s">
        <v>398</v>
      </c>
      <c r="C13" s="66">
        <v>752733</v>
      </c>
      <c r="D13" s="72"/>
      <c r="E13" s="73"/>
      <c r="F13" s="48"/>
      <c r="G13" s="48"/>
    </row>
    <row r="14" spans="1:7" ht="15.6" x14ac:dyDescent="0.3">
      <c r="A14" s="64" t="s">
        <v>18</v>
      </c>
      <c r="B14" s="71" t="s">
        <v>376</v>
      </c>
      <c r="C14" s="66">
        <v>23171891</v>
      </c>
      <c r="D14" s="72"/>
      <c r="E14" s="73"/>
      <c r="F14" s="48"/>
      <c r="G14" s="48"/>
    </row>
    <row r="15" spans="1:7" ht="15.6" x14ac:dyDescent="0.3">
      <c r="A15" s="64" t="s">
        <v>19</v>
      </c>
      <c r="B15" s="85" t="s">
        <v>399</v>
      </c>
      <c r="C15" s="66"/>
      <c r="D15" s="72"/>
      <c r="E15" s="73"/>
      <c r="F15" s="48"/>
      <c r="G15" s="48"/>
    </row>
    <row r="16" spans="1:7" ht="15.6" x14ac:dyDescent="0.3">
      <c r="A16" s="64" t="s">
        <v>20</v>
      </c>
      <c r="B16" s="71" t="s">
        <v>400</v>
      </c>
      <c r="C16" s="66">
        <v>182000</v>
      </c>
      <c r="D16" s="72"/>
      <c r="E16" s="73"/>
      <c r="F16" s="48"/>
      <c r="G16" s="48"/>
    </row>
    <row r="17" spans="1:7" ht="15.6" x14ac:dyDescent="0.3">
      <c r="A17" s="64" t="s">
        <v>21</v>
      </c>
      <c r="B17" s="71" t="s">
        <v>401</v>
      </c>
      <c r="C17" s="66">
        <v>530000</v>
      </c>
      <c r="D17" s="72"/>
      <c r="E17" s="73"/>
      <c r="F17" s="48"/>
      <c r="G17" s="48"/>
    </row>
    <row r="18" spans="1:7" ht="15.6" x14ac:dyDescent="0.3">
      <c r="A18" s="64" t="s">
        <v>22</v>
      </c>
      <c r="B18" s="74" t="s">
        <v>377</v>
      </c>
      <c r="C18" s="66"/>
      <c r="D18" s="72"/>
      <c r="E18" s="73"/>
      <c r="F18" s="48"/>
      <c r="G18" s="48"/>
    </row>
    <row r="19" spans="1:7" ht="15.6" x14ac:dyDescent="0.3">
      <c r="A19" s="64" t="s">
        <v>23</v>
      </c>
      <c r="B19" s="71" t="s">
        <v>378</v>
      </c>
      <c r="C19" s="66">
        <v>571500</v>
      </c>
      <c r="D19" s="75"/>
      <c r="E19" s="76"/>
      <c r="F19" s="48"/>
      <c r="G19" s="48"/>
    </row>
    <row r="20" spans="1:7" ht="15.6" x14ac:dyDescent="0.3">
      <c r="A20" s="64" t="s">
        <v>24</v>
      </c>
      <c r="B20" s="77" t="s">
        <v>379</v>
      </c>
      <c r="C20" s="66">
        <v>25400</v>
      </c>
      <c r="D20" s="72"/>
      <c r="E20" s="73"/>
      <c r="F20" s="48"/>
      <c r="G20" s="48"/>
    </row>
    <row r="21" spans="1:7" ht="15.6" x14ac:dyDescent="0.3">
      <c r="A21" s="64" t="s">
        <v>25</v>
      </c>
      <c r="B21" s="86" t="s">
        <v>348</v>
      </c>
      <c r="C21" s="66"/>
      <c r="D21" s="72"/>
      <c r="E21" s="73"/>
      <c r="F21" s="48"/>
      <c r="G21" s="48"/>
    </row>
    <row r="22" spans="1:7" ht="15.6" x14ac:dyDescent="0.3">
      <c r="A22" s="64" t="s">
        <v>26</v>
      </c>
      <c r="B22" s="77" t="s">
        <v>402</v>
      </c>
      <c r="C22" s="66">
        <v>17251</v>
      </c>
      <c r="D22" s="72"/>
      <c r="E22" s="73"/>
      <c r="F22" s="48"/>
      <c r="G22" s="48"/>
    </row>
    <row r="23" spans="1:7" ht="15.6" x14ac:dyDescent="0.3">
      <c r="A23" s="64" t="s">
        <v>27</v>
      </c>
      <c r="B23" s="77" t="s">
        <v>403</v>
      </c>
      <c r="C23" s="66">
        <v>120000</v>
      </c>
      <c r="D23" s="72"/>
      <c r="E23" s="73"/>
      <c r="F23" s="48"/>
      <c r="G23" s="48"/>
    </row>
    <row r="24" spans="1:7" ht="15.6" x14ac:dyDescent="0.3">
      <c r="A24" s="64" t="s">
        <v>28</v>
      </c>
      <c r="B24" s="77" t="s">
        <v>404</v>
      </c>
      <c r="C24" s="66">
        <v>210120</v>
      </c>
      <c r="D24" s="72"/>
      <c r="E24" s="73"/>
      <c r="F24" s="48"/>
      <c r="G24" s="48"/>
    </row>
    <row r="25" spans="1:7" ht="15.6" x14ac:dyDescent="0.3">
      <c r="A25" s="64" t="s">
        <v>29</v>
      </c>
      <c r="B25" s="77" t="s">
        <v>405</v>
      </c>
      <c r="C25" s="66">
        <v>2999999</v>
      </c>
      <c r="D25" s="72"/>
      <c r="E25" s="73"/>
      <c r="F25" s="48"/>
      <c r="G25" s="48"/>
    </row>
    <row r="26" spans="1:7" ht="15.6" x14ac:dyDescent="0.3">
      <c r="A26" s="64" t="s">
        <v>30</v>
      </c>
      <c r="B26" s="67" t="s">
        <v>380</v>
      </c>
      <c r="C26" s="66">
        <f>SUM(C7:C25)</f>
        <v>83227484</v>
      </c>
      <c r="D26" s="69"/>
      <c r="E26" s="48"/>
      <c r="F26" s="48"/>
      <c r="G26" s="48"/>
    </row>
    <row r="27" spans="1:7" ht="15.6" x14ac:dyDescent="0.3">
      <c r="A27" s="64" t="s">
        <v>31</v>
      </c>
      <c r="B27" s="67" t="s">
        <v>163</v>
      </c>
      <c r="C27" s="66"/>
      <c r="D27" s="69"/>
      <c r="E27" s="48"/>
      <c r="F27" s="48"/>
      <c r="G27" s="48"/>
    </row>
    <row r="28" spans="1:7" ht="15.6" x14ac:dyDescent="0.3">
      <c r="A28" s="64" t="s">
        <v>32</v>
      </c>
      <c r="B28" s="62" t="s">
        <v>381</v>
      </c>
      <c r="C28" s="66">
        <v>11251573</v>
      </c>
      <c r="D28" s="69"/>
      <c r="E28" s="48"/>
      <c r="F28" s="48"/>
      <c r="G28" s="48"/>
    </row>
    <row r="29" spans="1:7" ht="15.6" x14ac:dyDescent="0.3">
      <c r="A29" s="64" t="s">
        <v>33</v>
      </c>
      <c r="B29" s="62" t="s">
        <v>406</v>
      </c>
      <c r="C29" s="66">
        <v>160000</v>
      </c>
      <c r="D29"/>
      <c r="E29" s="48"/>
      <c r="F29" s="48"/>
      <c r="G29" s="48"/>
    </row>
    <row r="30" spans="1:7" ht="15.6" x14ac:dyDescent="0.3">
      <c r="A30" s="64" t="s">
        <v>34</v>
      </c>
      <c r="B30" s="62" t="s">
        <v>382</v>
      </c>
      <c r="C30" s="66">
        <v>4977004</v>
      </c>
      <c r="D30"/>
      <c r="E30" s="48"/>
      <c r="F30" s="48"/>
      <c r="G30" s="48"/>
    </row>
    <row r="31" spans="1:7" ht="15.6" x14ac:dyDescent="0.3">
      <c r="A31" s="64" t="s">
        <v>35</v>
      </c>
      <c r="B31" s="67" t="s">
        <v>383</v>
      </c>
      <c r="C31" s="66">
        <f>SUM(C28:C30)</f>
        <v>16388577</v>
      </c>
      <c r="D31"/>
      <c r="E31" s="48"/>
      <c r="F31" s="48"/>
      <c r="G31" s="48"/>
    </row>
    <row r="32" spans="1:7" ht="15.6" x14ac:dyDescent="0.3">
      <c r="A32" s="64" t="s">
        <v>36</v>
      </c>
      <c r="B32" s="65" t="s">
        <v>58</v>
      </c>
      <c r="C32" s="66"/>
      <c r="D32"/>
      <c r="E32" s="48"/>
      <c r="F32" s="48"/>
      <c r="G32" s="48"/>
    </row>
    <row r="33" spans="1:7" ht="15.6" x14ac:dyDescent="0.3">
      <c r="A33" s="64" t="s">
        <v>37</v>
      </c>
      <c r="B33" s="67" t="s">
        <v>152</v>
      </c>
      <c r="C33" s="78"/>
      <c r="D33" s="56"/>
      <c r="E33" s="57"/>
      <c r="F33" s="57"/>
      <c r="G33" s="57"/>
    </row>
    <row r="34" spans="1:7" ht="15.6" x14ac:dyDescent="0.3">
      <c r="A34" s="64" t="s">
        <v>38</v>
      </c>
      <c r="B34" s="62" t="s">
        <v>384</v>
      </c>
      <c r="C34" s="66">
        <v>147510</v>
      </c>
      <c r="D34"/>
      <c r="E34" s="48"/>
      <c r="F34" s="48"/>
      <c r="G34" s="48"/>
    </row>
    <row r="35" spans="1:7" ht="15.6" x14ac:dyDescent="0.3">
      <c r="A35" s="64" t="s">
        <v>39</v>
      </c>
      <c r="B35" s="62" t="s">
        <v>407</v>
      </c>
      <c r="C35" s="66">
        <v>17000</v>
      </c>
      <c r="D35"/>
      <c r="E35" s="48"/>
      <c r="F35" s="48"/>
      <c r="G35" s="48"/>
    </row>
    <row r="36" spans="1:7" ht="15.6" x14ac:dyDescent="0.3">
      <c r="A36" s="64" t="s">
        <v>40</v>
      </c>
      <c r="B36" s="62" t="s">
        <v>385</v>
      </c>
      <c r="C36" s="66">
        <v>173500</v>
      </c>
      <c r="D36"/>
      <c r="E36" s="48"/>
      <c r="F36" s="48"/>
      <c r="G36" s="48"/>
    </row>
    <row r="37" spans="1:7" ht="15.6" x14ac:dyDescent="0.3">
      <c r="A37" s="64" t="s">
        <v>41</v>
      </c>
      <c r="B37" s="62" t="s">
        <v>408</v>
      </c>
      <c r="C37" s="66">
        <v>309690</v>
      </c>
      <c r="D37"/>
      <c r="E37" s="48"/>
      <c r="F37" s="48"/>
      <c r="G37" s="48"/>
    </row>
    <row r="38" spans="1:7" ht="18" x14ac:dyDescent="0.35">
      <c r="A38" s="64" t="s">
        <v>42</v>
      </c>
      <c r="B38" s="67" t="s">
        <v>380</v>
      </c>
      <c r="C38" s="66">
        <f>SUM(C34:C37)</f>
        <v>647700</v>
      </c>
      <c r="D38" s="79"/>
      <c r="E38" s="59"/>
    </row>
    <row r="39" spans="1:7" ht="18" x14ac:dyDescent="0.35">
      <c r="A39" s="64" t="s">
        <v>43</v>
      </c>
      <c r="B39" s="65" t="s">
        <v>57</v>
      </c>
      <c r="C39" s="66"/>
      <c r="D39" s="79"/>
      <c r="E39" s="59"/>
    </row>
    <row r="40" spans="1:7" ht="15.6" x14ac:dyDescent="0.3">
      <c r="A40" s="64" t="s">
        <v>44</v>
      </c>
      <c r="B40" s="67" t="s">
        <v>152</v>
      </c>
      <c r="C40" s="66"/>
      <c r="D40" s="48"/>
      <c r="E40" s="76"/>
    </row>
    <row r="41" spans="1:7" ht="15.6" x14ac:dyDescent="0.3">
      <c r="A41" s="64" t="s">
        <v>45</v>
      </c>
      <c r="B41" s="62" t="s">
        <v>386</v>
      </c>
      <c r="C41" s="66">
        <v>139700</v>
      </c>
      <c r="D41" s="48"/>
      <c r="E41" s="76"/>
    </row>
    <row r="42" spans="1:7" ht="15.6" x14ac:dyDescent="0.3">
      <c r="A42" s="64" t="s">
        <v>46</v>
      </c>
      <c r="B42" s="80" t="s">
        <v>387</v>
      </c>
      <c r="C42" s="66">
        <v>50000</v>
      </c>
      <c r="D42" s="48"/>
      <c r="E42" s="81"/>
    </row>
    <row r="43" spans="1:7" ht="15.6" x14ac:dyDescent="0.3">
      <c r="A43" s="64" t="s">
        <v>47</v>
      </c>
      <c r="B43" s="62" t="s">
        <v>388</v>
      </c>
      <c r="C43" s="66">
        <v>50000</v>
      </c>
      <c r="D43" s="48"/>
      <c r="E43" s="76"/>
    </row>
    <row r="44" spans="1:7" ht="15.6" x14ac:dyDescent="0.3">
      <c r="A44" s="64" t="s">
        <v>48</v>
      </c>
      <c r="B44" s="80" t="s">
        <v>389</v>
      </c>
      <c r="C44" s="66">
        <v>25000</v>
      </c>
      <c r="D44" s="48"/>
      <c r="E44" s="76"/>
    </row>
    <row r="45" spans="1:7" ht="15.6" x14ac:dyDescent="0.3">
      <c r="A45" s="64" t="s">
        <v>49</v>
      </c>
      <c r="B45" s="80" t="s">
        <v>390</v>
      </c>
      <c r="C45" s="66">
        <v>30300</v>
      </c>
      <c r="D45" s="48"/>
      <c r="E45" s="76"/>
    </row>
    <row r="46" spans="1:7" ht="15.6" x14ac:dyDescent="0.3">
      <c r="A46" s="64" t="s">
        <v>50</v>
      </c>
      <c r="B46" s="62" t="s">
        <v>391</v>
      </c>
      <c r="C46" s="66">
        <v>40000</v>
      </c>
      <c r="D46" s="48"/>
      <c r="E46" s="76"/>
    </row>
    <row r="47" spans="1:7" ht="15.6" x14ac:dyDescent="0.3">
      <c r="A47" s="64" t="s">
        <v>51</v>
      </c>
      <c r="B47" s="80" t="s">
        <v>392</v>
      </c>
      <c r="C47" s="66">
        <v>90000</v>
      </c>
      <c r="D47" s="48"/>
      <c r="E47" s="76"/>
    </row>
    <row r="48" spans="1:7" ht="18" x14ac:dyDescent="0.35">
      <c r="A48" s="64" t="s">
        <v>52</v>
      </c>
      <c r="B48" s="67" t="s">
        <v>380</v>
      </c>
      <c r="C48" s="78">
        <f>SUM(C41:C47)</f>
        <v>425000</v>
      </c>
      <c r="D48" s="79"/>
      <c r="E48" s="59"/>
    </row>
    <row r="49" spans="1:5" ht="18" x14ac:dyDescent="0.35">
      <c r="A49" s="64" t="s">
        <v>53</v>
      </c>
      <c r="B49" s="65" t="s">
        <v>380</v>
      </c>
      <c r="C49" s="82">
        <f>C26+C38+C48</f>
        <v>84300184</v>
      </c>
      <c r="D49" s="59"/>
      <c r="E49" s="59"/>
    </row>
    <row r="50" spans="1:5" ht="18" x14ac:dyDescent="0.35">
      <c r="A50" s="64" t="s">
        <v>126</v>
      </c>
      <c r="B50" s="65" t="s">
        <v>383</v>
      </c>
      <c r="C50" s="82">
        <f>C31</f>
        <v>16388577</v>
      </c>
      <c r="D50" s="59"/>
      <c r="E50" s="59"/>
    </row>
    <row r="51" spans="1:5" ht="18.600000000000001" thickBot="1" x14ac:dyDescent="0.4">
      <c r="A51" s="64" t="s">
        <v>128</v>
      </c>
      <c r="B51" s="83" t="s">
        <v>393</v>
      </c>
      <c r="C51" s="84">
        <f>C49+C50</f>
        <v>100688761</v>
      </c>
      <c r="D51" s="59"/>
      <c r="E51" s="59"/>
    </row>
    <row r="52" spans="1:5" ht="18" x14ac:dyDescent="0.35">
      <c r="B52" s="59"/>
      <c r="C52" s="59"/>
      <c r="D52" s="59"/>
      <c r="E52" s="59"/>
    </row>
    <row r="53" spans="1:5" ht="18" x14ac:dyDescent="0.35">
      <c r="B53" s="59"/>
      <c r="C53" s="59"/>
      <c r="D53" s="59"/>
      <c r="E53" s="59"/>
    </row>
    <row r="54" spans="1:5" ht="18" x14ac:dyDescent="0.35">
      <c r="B54" s="59"/>
      <c r="C54" s="59"/>
      <c r="D54" s="59"/>
      <c r="E54" s="59"/>
    </row>
    <row r="55" spans="1:5" ht="18" x14ac:dyDescent="0.35">
      <c r="B55" s="59"/>
      <c r="C55" s="59"/>
      <c r="D55" s="59"/>
      <c r="E55" s="59"/>
    </row>
    <row r="56" spans="1:5" ht="18" x14ac:dyDescent="0.35">
      <c r="B56" s="59"/>
      <c r="C56" s="59"/>
      <c r="D56" s="59"/>
      <c r="E56" s="59"/>
    </row>
    <row r="57" spans="1:5" ht="18" x14ac:dyDescent="0.35">
      <c r="B57" s="59"/>
      <c r="C57" s="59"/>
      <c r="D57" s="59"/>
      <c r="E57" s="59"/>
    </row>
    <row r="58" spans="1:5" ht="18" x14ac:dyDescent="0.35">
      <c r="B58" s="59"/>
      <c r="C58" s="59"/>
      <c r="D58" s="59"/>
      <c r="E58" s="59"/>
    </row>
    <row r="59" spans="1:5" ht="18" x14ac:dyDescent="0.35">
      <c r="B59" s="59"/>
      <c r="C59" s="59"/>
      <c r="D59" s="59"/>
      <c r="E59" s="59"/>
    </row>
    <row r="60" spans="1:5" ht="18" x14ac:dyDescent="0.35">
      <c r="B60" s="59"/>
      <c r="C60" s="59"/>
      <c r="D60" s="59"/>
      <c r="E60" s="59"/>
    </row>
    <row r="61" spans="1:5" ht="18" x14ac:dyDescent="0.35">
      <c r="B61" s="59"/>
    </row>
    <row r="62" spans="1:5" ht="18" x14ac:dyDescent="0.35">
      <c r="B62" s="59"/>
    </row>
    <row r="63" spans="1:5" ht="18" x14ac:dyDescent="0.35">
      <c r="B63" s="59"/>
    </row>
    <row r="64" spans="1:5" ht="18" x14ac:dyDescent="0.35">
      <c r="B64" s="59"/>
    </row>
    <row r="65" spans="2:2" ht="18" x14ac:dyDescent="0.35">
      <c r="B65" s="59"/>
    </row>
  </sheetData>
  <mergeCells count="1">
    <mergeCell ref="A2:A3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2.M Bevételek és kiadások</vt:lpstr>
      <vt:lpstr>6.M.Felhalmozás</vt:lpstr>
      <vt:lpstr>'2.M Bevételek és kiadások'!Nyomtatási_terület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2021-05-31T21:42:17Z</dcterms:modified>
</cp:coreProperties>
</file>