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4BB0A1AC-53DD-4849-AFCE-290E7A6330B4}" xr6:coauthVersionLast="47" xr6:coauthVersionMax="47" xr10:uidLastSave="{00000000-0000-0000-0000-000000000000}"/>
  <bookViews>
    <workbookView xWindow="-120" yWindow="-120" windowWidth="29040" windowHeight="15840" tabRatio="601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Munka1!$A$1:$K$461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1" i="1" l="1"/>
  <c r="G75" i="1"/>
  <c r="K446" i="1"/>
  <c r="K447" i="1"/>
  <c r="K448" i="1"/>
  <c r="K449" i="1"/>
  <c r="K199" i="1"/>
  <c r="K101" i="1"/>
  <c r="K102" i="1"/>
  <c r="K103" i="1"/>
  <c r="K104" i="1"/>
  <c r="K26" i="1"/>
  <c r="I331" i="1"/>
  <c r="J27" i="1"/>
  <c r="K27" i="1"/>
  <c r="G168" i="1"/>
  <c r="G166" i="1"/>
  <c r="G83" i="1"/>
  <c r="G428" i="1"/>
  <c r="C428" i="1"/>
  <c r="D428" i="1"/>
  <c r="E428" i="1"/>
  <c r="F428" i="1"/>
  <c r="I428" i="1"/>
  <c r="B428" i="1"/>
  <c r="B79" i="1"/>
  <c r="H428" i="1"/>
  <c r="G196" i="1"/>
  <c r="G197" i="1"/>
  <c r="G199" i="1"/>
  <c r="G69" i="1"/>
  <c r="G71" i="1"/>
  <c r="G74" i="1"/>
  <c r="G419" i="1"/>
  <c r="I420" i="1"/>
  <c r="J75" i="1"/>
  <c r="K75" i="1"/>
  <c r="C420" i="1"/>
  <c r="D420" i="1"/>
  <c r="E420" i="1"/>
  <c r="F420" i="1"/>
  <c r="G420" i="1"/>
  <c r="B420" i="1"/>
  <c r="C57" i="1"/>
  <c r="C56" i="1"/>
  <c r="E57" i="1"/>
  <c r="F57" i="1"/>
  <c r="B57" i="1"/>
  <c r="B56" i="1"/>
  <c r="H403" i="1"/>
  <c r="G59" i="1"/>
  <c r="K59" i="1"/>
  <c r="I404" i="1"/>
  <c r="J59" i="1"/>
  <c r="J404" i="1"/>
  <c r="I457" i="1"/>
  <c r="H457" i="1"/>
  <c r="G111" i="1"/>
  <c r="G456" i="1"/>
  <c r="G112" i="1"/>
  <c r="G457" i="1"/>
  <c r="G113" i="1"/>
  <c r="D111" i="1"/>
  <c r="D456" i="1"/>
  <c r="D112" i="1"/>
  <c r="C457" i="1"/>
  <c r="E457" i="1"/>
  <c r="F457" i="1"/>
  <c r="C456" i="1"/>
  <c r="E456" i="1"/>
  <c r="F456" i="1"/>
  <c r="B456" i="1"/>
  <c r="B457" i="1"/>
  <c r="C110" i="1"/>
  <c r="C109" i="1"/>
  <c r="C454" i="1"/>
  <c r="E110" i="1"/>
  <c r="E109" i="1"/>
  <c r="F110" i="1"/>
  <c r="F455" i="1"/>
  <c r="B110" i="1"/>
  <c r="B109" i="1"/>
  <c r="I405" i="1"/>
  <c r="H405" i="1"/>
  <c r="G58" i="1"/>
  <c r="G60" i="1"/>
  <c r="G405" i="1"/>
  <c r="K405" i="1"/>
  <c r="D58" i="1"/>
  <c r="D60" i="1"/>
  <c r="D405" i="1"/>
  <c r="C405" i="1"/>
  <c r="E405" i="1"/>
  <c r="F405" i="1"/>
  <c r="C403" i="1"/>
  <c r="E403" i="1"/>
  <c r="F403" i="1"/>
  <c r="B403" i="1"/>
  <c r="B405" i="1"/>
  <c r="E122" i="1"/>
  <c r="G53" i="1"/>
  <c r="G398" i="1"/>
  <c r="E12" i="1"/>
  <c r="G443" i="1"/>
  <c r="H443" i="1"/>
  <c r="I443" i="1"/>
  <c r="J443" i="1"/>
  <c r="G442" i="1"/>
  <c r="H442" i="1"/>
  <c r="I442" i="1"/>
  <c r="J442" i="1"/>
  <c r="G441" i="1"/>
  <c r="H441" i="1"/>
  <c r="I441" i="1"/>
  <c r="J441" i="1"/>
  <c r="F441" i="1"/>
  <c r="F442" i="1"/>
  <c r="F443" i="1"/>
  <c r="F444" i="1"/>
  <c r="E441" i="1"/>
  <c r="E442" i="1"/>
  <c r="E443" i="1"/>
  <c r="D441" i="1"/>
  <c r="D442" i="1"/>
  <c r="D443" i="1"/>
  <c r="D444" i="1"/>
  <c r="C441" i="1"/>
  <c r="C442" i="1"/>
  <c r="C443" i="1"/>
  <c r="C444" i="1"/>
  <c r="B441" i="1"/>
  <c r="B442" i="1"/>
  <c r="B443" i="1"/>
  <c r="B444" i="1"/>
  <c r="E237" i="1"/>
  <c r="F237" i="1"/>
  <c r="D14" i="1"/>
  <c r="C42" i="1"/>
  <c r="C387" i="1"/>
  <c r="E42" i="1"/>
  <c r="F42" i="1"/>
  <c r="B42" i="1"/>
  <c r="H390" i="1"/>
  <c r="G45" i="1"/>
  <c r="G390" i="1"/>
  <c r="D44" i="1"/>
  <c r="D389" i="1"/>
  <c r="G44" i="1"/>
  <c r="G389" i="1"/>
  <c r="C390" i="1"/>
  <c r="D390" i="1"/>
  <c r="E390" i="1"/>
  <c r="F390" i="1"/>
  <c r="B390" i="1"/>
  <c r="H419" i="1"/>
  <c r="J80" i="1"/>
  <c r="K80" i="1"/>
  <c r="H426" i="1"/>
  <c r="J82" i="1"/>
  <c r="H430" i="1"/>
  <c r="J87" i="1"/>
  <c r="K87" i="1"/>
  <c r="G85" i="1"/>
  <c r="G430" i="1"/>
  <c r="I430" i="1"/>
  <c r="I418" i="1"/>
  <c r="I92" i="1"/>
  <c r="J186" i="1"/>
  <c r="K186" i="1"/>
  <c r="J202" i="1"/>
  <c r="K202" i="1"/>
  <c r="J299" i="1"/>
  <c r="K299" i="1"/>
  <c r="J317" i="1"/>
  <c r="K317" i="1"/>
  <c r="J303" i="1"/>
  <c r="K303" i="1"/>
  <c r="J35" i="1"/>
  <c r="K35" i="1"/>
  <c r="H42" i="1"/>
  <c r="D80" i="1"/>
  <c r="D425" i="1"/>
  <c r="G14" i="1"/>
  <c r="G359" i="1"/>
  <c r="C16" i="1"/>
  <c r="C361" i="1"/>
  <c r="D17" i="1"/>
  <c r="D18" i="1"/>
  <c r="D20" i="1"/>
  <c r="D21" i="1"/>
  <c r="D366" i="1"/>
  <c r="D22" i="1"/>
  <c r="D23" i="1"/>
  <c r="D24" i="1"/>
  <c r="D25" i="1"/>
  <c r="D26" i="1"/>
  <c r="E16" i="1"/>
  <c r="F16" i="1"/>
  <c r="F361" i="1"/>
  <c r="G17" i="1"/>
  <c r="G362" i="1"/>
  <c r="G18" i="1"/>
  <c r="G363" i="1"/>
  <c r="G19" i="1"/>
  <c r="G364" i="1"/>
  <c r="G20" i="1"/>
  <c r="G365" i="1"/>
  <c r="G21" i="1"/>
  <c r="G366" i="1"/>
  <c r="G22" i="1"/>
  <c r="G367" i="1"/>
  <c r="G23" i="1"/>
  <c r="G368" i="1"/>
  <c r="G24" i="1"/>
  <c r="G369" i="1"/>
  <c r="G25" i="1"/>
  <c r="G370" i="1"/>
  <c r="G26" i="1"/>
  <c r="G371" i="1"/>
  <c r="J18" i="1"/>
  <c r="K18" i="1"/>
  <c r="J19" i="1"/>
  <c r="J22" i="1"/>
  <c r="K22" i="1"/>
  <c r="J23" i="1"/>
  <c r="K23" i="1"/>
  <c r="H370" i="1"/>
  <c r="J26" i="1"/>
  <c r="B16" i="1"/>
  <c r="I162" i="1"/>
  <c r="G164" i="1"/>
  <c r="G162" i="1"/>
  <c r="E79" i="1"/>
  <c r="F79" i="1"/>
  <c r="G49" i="1"/>
  <c r="G394" i="1"/>
  <c r="J49" i="1"/>
  <c r="K49" i="1"/>
  <c r="H47" i="1"/>
  <c r="J250" i="1"/>
  <c r="H365" i="1"/>
  <c r="J253" i="1"/>
  <c r="J254" i="1"/>
  <c r="J255" i="1"/>
  <c r="J247" i="1"/>
  <c r="G239" i="1"/>
  <c r="G237" i="1"/>
  <c r="I309" i="1"/>
  <c r="J310" i="1"/>
  <c r="J309" i="1"/>
  <c r="H309" i="1"/>
  <c r="G320" i="1"/>
  <c r="G317" i="1"/>
  <c r="G310" i="1"/>
  <c r="G309" i="1"/>
  <c r="G307" i="1"/>
  <c r="G303" i="1"/>
  <c r="G301" i="1"/>
  <c r="G299" i="1"/>
  <c r="J287" i="1"/>
  <c r="J261" i="1"/>
  <c r="K261" i="1"/>
  <c r="J262" i="1"/>
  <c r="K262" i="1"/>
  <c r="J264" i="1"/>
  <c r="J265" i="1"/>
  <c r="K265" i="1"/>
  <c r="J266" i="1"/>
  <c r="K266" i="1"/>
  <c r="J267" i="1"/>
  <c r="J270" i="1"/>
  <c r="K270" i="1"/>
  <c r="J244" i="1"/>
  <c r="I242" i="1"/>
  <c r="H242" i="1"/>
  <c r="J240" i="1"/>
  <c r="G293" i="1"/>
  <c r="G286" i="1"/>
  <c r="G261" i="1"/>
  <c r="G262" i="1"/>
  <c r="G263" i="1"/>
  <c r="G264" i="1"/>
  <c r="G379" i="1"/>
  <c r="G265" i="1"/>
  <c r="G266" i="1"/>
  <c r="G267" i="1"/>
  <c r="G268" i="1"/>
  <c r="G269" i="1"/>
  <c r="G270" i="1"/>
  <c r="G260" i="1"/>
  <c r="G257" i="1"/>
  <c r="G246" i="1"/>
  <c r="G178" i="1"/>
  <c r="G146" i="1"/>
  <c r="G147" i="1"/>
  <c r="G148" i="1"/>
  <c r="G149" i="1"/>
  <c r="G150" i="1"/>
  <c r="G151" i="1"/>
  <c r="G152" i="1"/>
  <c r="G153" i="1"/>
  <c r="G154" i="1"/>
  <c r="G155" i="1"/>
  <c r="G145" i="1"/>
  <c r="G124" i="1"/>
  <c r="G125" i="1"/>
  <c r="G355" i="1"/>
  <c r="G123" i="1"/>
  <c r="J218" i="1"/>
  <c r="J219" i="1"/>
  <c r="H449" i="1"/>
  <c r="I216" i="1"/>
  <c r="H207" i="1"/>
  <c r="J203" i="1"/>
  <c r="J197" i="1"/>
  <c r="I426" i="1"/>
  <c r="J196" i="1"/>
  <c r="K196" i="1"/>
  <c r="I194" i="1"/>
  <c r="G205" i="1"/>
  <c r="G202" i="1"/>
  <c r="G195" i="1"/>
  <c r="G188" i="1"/>
  <c r="G186" i="1"/>
  <c r="G184" i="1"/>
  <c r="J176" i="1"/>
  <c r="J177" i="1"/>
  <c r="H171" i="1"/>
  <c r="J159" i="1"/>
  <c r="I157" i="1"/>
  <c r="J158" i="1"/>
  <c r="J157" i="1"/>
  <c r="J148" i="1"/>
  <c r="J152" i="1"/>
  <c r="K152" i="1"/>
  <c r="J145" i="1"/>
  <c r="H355" i="1"/>
  <c r="I459" i="1"/>
  <c r="H458" i="1"/>
  <c r="H459" i="1"/>
  <c r="I448" i="1"/>
  <c r="I433" i="1"/>
  <c r="I419" i="1"/>
  <c r="G114" i="1"/>
  <c r="G459" i="1"/>
  <c r="G103" i="1"/>
  <c r="G448" i="1"/>
  <c r="G104" i="1"/>
  <c r="G102" i="1"/>
  <c r="G94" i="1"/>
  <c r="G93" i="1"/>
  <c r="G438" i="1"/>
  <c r="G90" i="1"/>
  <c r="G87" i="1"/>
  <c r="G81" i="1"/>
  <c r="G426" i="1"/>
  <c r="G82" i="1"/>
  <c r="G84" i="1"/>
  <c r="G80" i="1"/>
  <c r="G77" i="1"/>
  <c r="G422" i="1"/>
  <c r="G73" i="1"/>
  <c r="G418" i="1"/>
  <c r="I406" i="1"/>
  <c r="J61" i="1"/>
  <c r="K61" i="1"/>
  <c r="H389" i="1"/>
  <c r="I377" i="1"/>
  <c r="I378" i="1"/>
  <c r="I385" i="1"/>
  <c r="J31" i="1"/>
  <c r="K31" i="1"/>
  <c r="J32" i="1"/>
  <c r="K32" i="1"/>
  <c r="J33" i="1"/>
  <c r="K33" i="1"/>
  <c r="H382" i="1"/>
  <c r="H384" i="1"/>
  <c r="H385" i="1"/>
  <c r="G27" i="1"/>
  <c r="D27" i="1"/>
  <c r="I364" i="1"/>
  <c r="I365" i="1"/>
  <c r="I366" i="1"/>
  <c r="I367" i="1"/>
  <c r="I368" i="1"/>
  <c r="I370" i="1"/>
  <c r="H359" i="1"/>
  <c r="I353" i="1"/>
  <c r="G61" i="1"/>
  <c r="G406" i="1"/>
  <c r="G62" i="1"/>
  <c r="G407" i="1"/>
  <c r="G63" i="1"/>
  <c r="G52" i="1"/>
  <c r="G51" i="1"/>
  <c r="G48" i="1"/>
  <c r="G393" i="1"/>
  <c r="G43" i="1"/>
  <c r="G31" i="1"/>
  <c r="G32" i="1"/>
  <c r="G33" i="1"/>
  <c r="G34" i="1"/>
  <c r="G35" i="1"/>
  <c r="G380" i="1"/>
  <c r="G36" i="1"/>
  <c r="G37" i="1"/>
  <c r="G38" i="1"/>
  <c r="G39" i="1"/>
  <c r="G384" i="1"/>
  <c r="G40" i="1"/>
  <c r="G30" i="1"/>
  <c r="G13" i="1"/>
  <c r="G358" i="1"/>
  <c r="G9" i="1"/>
  <c r="G354" i="1"/>
  <c r="G8" i="1"/>
  <c r="E92" i="1"/>
  <c r="E101" i="1"/>
  <c r="E194" i="1"/>
  <c r="E309" i="1"/>
  <c r="F92" i="1"/>
  <c r="F194" i="1"/>
  <c r="E459" i="1"/>
  <c r="F459" i="1"/>
  <c r="E458" i="1"/>
  <c r="F458" i="1"/>
  <c r="G450" i="1"/>
  <c r="G451" i="1"/>
  <c r="G452" i="1"/>
  <c r="F448" i="1"/>
  <c r="F449" i="1"/>
  <c r="F450" i="1"/>
  <c r="F451" i="1"/>
  <c r="F452" i="1"/>
  <c r="E448" i="1"/>
  <c r="E449" i="1"/>
  <c r="E450" i="1"/>
  <c r="E451" i="1"/>
  <c r="E452" i="1"/>
  <c r="E447" i="1"/>
  <c r="F447" i="1"/>
  <c r="G440" i="1"/>
  <c r="G444" i="1"/>
  <c r="G445" i="1"/>
  <c r="F439" i="1"/>
  <c r="F440" i="1"/>
  <c r="F445" i="1"/>
  <c r="E439" i="1"/>
  <c r="E440" i="1"/>
  <c r="E444" i="1"/>
  <c r="E445" i="1"/>
  <c r="E438" i="1"/>
  <c r="F438" i="1"/>
  <c r="E436" i="1"/>
  <c r="F436" i="1"/>
  <c r="G436" i="1"/>
  <c r="E435" i="1"/>
  <c r="F435" i="1"/>
  <c r="E434" i="1"/>
  <c r="F434" i="1"/>
  <c r="G434" i="1"/>
  <c r="E433" i="1"/>
  <c r="F433" i="1"/>
  <c r="G433" i="1"/>
  <c r="E432" i="1"/>
  <c r="F432" i="1"/>
  <c r="E431" i="1"/>
  <c r="F431" i="1"/>
  <c r="G431" i="1"/>
  <c r="E430" i="1"/>
  <c r="F430" i="1"/>
  <c r="E429" i="1"/>
  <c r="F429" i="1"/>
  <c r="E427" i="1"/>
  <c r="F427" i="1"/>
  <c r="E426" i="1"/>
  <c r="F426" i="1"/>
  <c r="E425" i="1"/>
  <c r="F425" i="1"/>
  <c r="E423" i="1"/>
  <c r="F423" i="1"/>
  <c r="G423" i="1"/>
  <c r="E422" i="1"/>
  <c r="F422" i="1"/>
  <c r="E421" i="1"/>
  <c r="F421" i="1"/>
  <c r="G421" i="1"/>
  <c r="E419" i="1"/>
  <c r="F419" i="1"/>
  <c r="E418" i="1"/>
  <c r="F418" i="1"/>
  <c r="E417" i="1"/>
  <c r="F417" i="1"/>
  <c r="G417" i="1"/>
  <c r="E416" i="1"/>
  <c r="F416" i="1"/>
  <c r="E415" i="1"/>
  <c r="F415" i="1"/>
  <c r="G415" i="1"/>
  <c r="E414" i="1"/>
  <c r="F414" i="1"/>
  <c r="E408" i="1"/>
  <c r="F408" i="1"/>
  <c r="E407" i="1"/>
  <c r="F407" i="1"/>
  <c r="E406" i="1"/>
  <c r="F406" i="1"/>
  <c r="E399" i="1"/>
  <c r="F399" i="1"/>
  <c r="G399" i="1"/>
  <c r="E398" i="1"/>
  <c r="F398" i="1"/>
  <c r="E397" i="1"/>
  <c r="F397" i="1"/>
  <c r="E395" i="1"/>
  <c r="F395" i="1"/>
  <c r="G395" i="1"/>
  <c r="E394" i="1"/>
  <c r="F394" i="1"/>
  <c r="E393" i="1"/>
  <c r="F393" i="1"/>
  <c r="F391" i="1"/>
  <c r="G391" i="1"/>
  <c r="F389" i="1"/>
  <c r="E389" i="1"/>
  <c r="E391" i="1"/>
  <c r="E388" i="1"/>
  <c r="F388" i="1"/>
  <c r="G386" i="1"/>
  <c r="F376" i="1"/>
  <c r="F377" i="1"/>
  <c r="F378" i="1"/>
  <c r="F379" i="1"/>
  <c r="F380" i="1"/>
  <c r="F381" i="1"/>
  <c r="F382" i="1"/>
  <c r="F383" i="1"/>
  <c r="F384" i="1"/>
  <c r="F385" i="1"/>
  <c r="F386" i="1"/>
  <c r="E376" i="1"/>
  <c r="E377" i="1"/>
  <c r="E378" i="1"/>
  <c r="E379" i="1"/>
  <c r="E380" i="1"/>
  <c r="E381" i="1"/>
  <c r="E382" i="1"/>
  <c r="E383" i="1"/>
  <c r="E384" i="1"/>
  <c r="E385" i="1"/>
  <c r="E386" i="1"/>
  <c r="E375" i="1"/>
  <c r="F375" i="1"/>
  <c r="G373" i="1"/>
  <c r="F364" i="1"/>
  <c r="F365" i="1"/>
  <c r="F366" i="1"/>
  <c r="F367" i="1"/>
  <c r="F368" i="1"/>
  <c r="F369" i="1"/>
  <c r="F370" i="1"/>
  <c r="F371" i="1"/>
  <c r="F372" i="1"/>
  <c r="F373" i="1"/>
  <c r="E364" i="1"/>
  <c r="E365" i="1"/>
  <c r="E366" i="1"/>
  <c r="E367" i="1"/>
  <c r="E368" i="1"/>
  <c r="E369" i="1"/>
  <c r="E370" i="1"/>
  <c r="E371" i="1"/>
  <c r="E372" i="1"/>
  <c r="E373" i="1"/>
  <c r="E363" i="1"/>
  <c r="F363" i="1"/>
  <c r="E362" i="1"/>
  <c r="F362" i="1"/>
  <c r="E360" i="1"/>
  <c r="F360" i="1"/>
  <c r="G360" i="1"/>
  <c r="E359" i="1"/>
  <c r="F359" i="1"/>
  <c r="E358" i="1"/>
  <c r="F358" i="1"/>
  <c r="E356" i="1"/>
  <c r="F356" i="1"/>
  <c r="G356" i="1"/>
  <c r="E355" i="1"/>
  <c r="F355" i="1"/>
  <c r="E354" i="1"/>
  <c r="F354" i="1"/>
  <c r="E353" i="1"/>
  <c r="F353" i="1"/>
  <c r="D94" i="1"/>
  <c r="D93" i="1"/>
  <c r="E7" i="1"/>
  <c r="E29" i="1"/>
  <c r="E47" i="1"/>
  <c r="E51" i="1"/>
  <c r="E144" i="1"/>
  <c r="E162" i="1"/>
  <c r="E171" i="1"/>
  <c r="E286" i="1"/>
  <c r="E246" i="1"/>
  <c r="E259" i="1"/>
  <c r="F7" i="1"/>
  <c r="F29" i="1"/>
  <c r="F374" i="1"/>
  <c r="F47" i="1"/>
  <c r="F51" i="1"/>
  <c r="F339" i="1"/>
  <c r="G339" i="1"/>
  <c r="H339" i="1"/>
  <c r="I339" i="1"/>
  <c r="J339" i="1"/>
  <c r="B339" i="1"/>
  <c r="C339" i="1"/>
  <c r="C345" i="1"/>
  <c r="D339" i="1"/>
  <c r="E339" i="1"/>
  <c r="E331" i="1"/>
  <c r="E446" i="1"/>
  <c r="F331" i="1"/>
  <c r="G331" i="1"/>
  <c r="E322" i="1"/>
  <c r="F322" i="1"/>
  <c r="G322" i="1"/>
  <c r="F309" i="1"/>
  <c r="F286" i="1"/>
  <c r="E281" i="1"/>
  <c r="F281" i="1"/>
  <c r="G281" i="1"/>
  <c r="E277" i="1"/>
  <c r="F277" i="1"/>
  <c r="G277" i="1"/>
  <c r="E272" i="1"/>
  <c r="F272" i="1"/>
  <c r="G272" i="1"/>
  <c r="F259" i="1"/>
  <c r="F246" i="1"/>
  <c r="E242" i="1"/>
  <c r="F242" i="1"/>
  <c r="G242" i="1"/>
  <c r="E216" i="1"/>
  <c r="F216" i="1"/>
  <c r="G216" i="1"/>
  <c r="E207" i="1"/>
  <c r="F207" i="1"/>
  <c r="G207" i="1"/>
  <c r="F171" i="1"/>
  <c r="E166" i="1"/>
  <c r="F166" i="1"/>
  <c r="F162" i="1"/>
  <c r="E157" i="1"/>
  <c r="F157" i="1"/>
  <c r="G157" i="1"/>
  <c r="F144" i="1"/>
  <c r="E131" i="1"/>
  <c r="F131" i="1"/>
  <c r="G131" i="1"/>
  <c r="E127" i="1"/>
  <c r="F127" i="1"/>
  <c r="G127" i="1"/>
  <c r="F122" i="1"/>
  <c r="F101" i="1"/>
  <c r="F12" i="1"/>
  <c r="D148" i="1"/>
  <c r="D149" i="1"/>
  <c r="D150" i="1"/>
  <c r="D151" i="1"/>
  <c r="D152" i="1"/>
  <c r="D153" i="1"/>
  <c r="D154" i="1"/>
  <c r="D384" i="1"/>
  <c r="D155" i="1"/>
  <c r="D385" i="1"/>
  <c r="D125" i="1"/>
  <c r="D82" i="1"/>
  <c r="D427" i="1"/>
  <c r="B92" i="1"/>
  <c r="B101" i="1"/>
  <c r="B446" i="1"/>
  <c r="D113" i="1"/>
  <c r="D114" i="1"/>
  <c r="D459" i="1"/>
  <c r="C427" i="1"/>
  <c r="B427" i="1"/>
  <c r="D61" i="1"/>
  <c r="D62" i="1"/>
  <c r="D407" i="1"/>
  <c r="I166" i="1"/>
  <c r="H166" i="1"/>
  <c r="C458" i="1"/>
  <c r="B458" i="1"/>
  <c r="C406" i="1"/>
  <c r="B406" i="1"/>
  <c r="D364" i="1"/>
  <c r="C364" i="1"/>
  <c r="B364" i="1"/>
  <c r="B237" i="1"/>
  <c r="C237" i="1"/>
  <c r="D239" i="1"/>
  <c r="D237" i="1"/>
  <c r="C166" i="1"/>
  <c r="D167" i="1"/>
  <c r="D166" i="1"/>
  <c r="B166" i="1"/>
  <c r="C384" i="1"/>
  <c r="B384" i="1"/>
  <c r="C407" i="1"/>
  <c r="B407" i="1"/>
  <c r="C51" i="1"/>
  <c r="D52" i="1"/>
  <c r="D51" i="1"/>
  <c r="D396" i="1"/>
  <c r="B51" i="1"/>
  <c r="C398" i="1"/>
  <c r="D398" i="1"/>
  <c r="B398" i="1"/>
  <c r="C47" i="1"/>
  <c r="D48" i="1"/>
  <c r="D47" i="1"/>
  <c r="B47" i="1"/>
  <c r="B392" i="1"/>
  <c r="D43" i="1"/>
  <c r="C389" i="1"/>
  <c r="B389" i="1"/>
  <c r="C162" i="1"/>
  <c r="D162" i="1"/>
  <c r="B162" i="1"/>
  <c r="C394" i="1"/>
  <c r="D394" i="1"/>
  <c r="B394" i="1"/>
  <c r="B122" i="1"/>
  <c r="B127" i="1"/>
  <c r="B131" i="1"/>
  <c r="B361" i="1"/>
  <c r="B144" i="1"/>
  <c r="B157" i="1"/>
  <c r="J322" i="1"/>
  <c r="H331" i="1"/>
  <c r="C331" i="1"/>
  <c r="J127" i="1"/>
  <c r="J131" i="1"/>
  <c r="J272" i="1"/>
  <c r="J277" i="1"/>
  <c r="J281" i="1"/>
  <c r="H322" i="1"/>
  <c r="I322" i="1"/>
  <c r="H272" i="1"/>
  <c r="H277" i="1"/>
  <c r="H281" i="1"/>
  <c r="I272" i="1"/>
  <c r="I277" i="1"/>
  <c r="I281" i="1"/>
  <c r="C425" i="1"/>
  <c r="B425" i="1"/>
  <c r="C309" i="1"/>
  <c r="C322" i="1"/>
  <c r="D322" i="1"/>
  <c r="D331" i="1"/>
  <c r="D299" i="1"/>
  <c r="D301" i="1"/>
  <c r="D303" i="1"/>
  <c r="D307" i="1"/>
  <c r="D309" i="1"/>
  <c r="D317" i="1"/>
  <c r="B309" i="1"/>
  <c r="B322" i="1"/>
  <c r="B331" i="1"/>
  <c r="C194" i="1"/>
  <c r="D196" i="1"/>
  <c r="D194" i="1"/>
  <c r="B194" i="1"/>
  <c r="C79" i="1"/>
  <c r="D81" i="1"/>
  <c r="D84" i="1"/>
  <c r="D429" i="1"/>
  <c r="C92" i="1"/>
  <c r="C286" i="1"/>
  <c r="C242" i="1"/>
  <c r="C246" i="1"/>
  <c r="C259" i="1"/>
  <c r="C272" i="1"/>
  <c r="C277" i="1"/>
  <c r="C281" i="1"/>
  <c r="D293" i="1"/>
  <c r="D286" i="1"/>
  <c r="D243" i="1"/>
  <c r="D247" i="1"/>
  <c r="D362" i="1"/>
  <c r="D248" i="1"/>
  <c r="D250" i="1"/>
  <c r="D251" i="1"/>
  <c r="D252" i="1"/>
  <c r="D367" i="1"/>
  <c r="D253" i="1"/>
  <c r="D368" i="1"/>
  <c r="D254" i="1"/>
  <c r="D255" i="1"/>
  <c r="D256" i="1"/>
  <c r="D371" i="1"/>
  <c r="D257" i="1"/>
  <c r="D372" i="1"/>
  <c r="D260" i="1"/>
  <c r="D261" i="1"/>
  <c r="D262" i="1"/>
  <c r="D263" i="1"/>
  <c r="D264" i="1"/>
  <c r="D265" i="1"/>
  <c r="D266" i="1"/>
  <c r="D267" i="1"/>
  <c r="D268" i="1"/>
  <c r="D270" i="1"/>
  <c r="D273" i="1"/>
  <c r="D272" i="1"/>
  <c r="D278" i="1"/>
  <c r="D277" i="1"/>
  <c r="D282" i="1"/>
  <c r="D281" i="1"/>
  <c r="B286" i="1"/>
  <c r="B242" i="1"/>
  <c r="B246" i="1"/>
  <c r="B259" i="1"/>
  <c r="B272" i="1"/>
  <c r="B387" i="1"/>
  <c r="B277" i="1"/>
  <c r="B281" i="1"/>
  <c r="B396" i="1"/>
  <c r="C122" i="1"/>
  <c r="C127" i="1"/>
  <c r="C131" i="1"/>
  <c r="C144" i="1"/>
  <c r="C157" i="1"/>
  <c r="C171" i="1"/>
  <c r="D123" i="1"/>
  <c r="D353" i="1"/>
  <c r="D124" i="1"/>
  <c r="D127" i="1"/>
  <c r="D131" i="1"/>
  <c r="D145" i="1"/>
  <c r="D146" i="1"/>
  <c r="D147" i="1"/>
  <c r="D158" i="1"/>
  <c r="D157" i="1"/>
  <c r="D171" i="1"/>
  <c r="H127" i="1"/>
  <c r="H131" i="1"/>
  <c r="I127" i="1"/>
  <c r="I131" i="1"/>
  <c r="B171" i="1"/>
  <c r="C207" i="1"/>
  <c r="C216" i="1"/>
  <c r="D184" i="1"/>
  <c r="D414" i="1"/>
  <c r="D186" i="1"/>
  <c r="D188" i="1"/>
  <c r="D192" i="1"/>
  <c r="D202" i="1"/>
  <c r="D432" i="1"/>
  <c r="D205" i="1"/>
  <c r="D208" i="1"/>
  <c r="D209" i="1"/>
  <c r="D207" i="1"/>
  <c r="D217" i="1"/>
  <c r="D218" i="1"/>
  <c r="D219" i="1"/>
  <c r="B207" i="1"/>
  <c r="B216" i="1"/>
  <c r="C101" i="1"/>
  <c r="D69" i="1"/>
  <c r="D71" i="1"/>
  <c r="D73" i="1"/>
  <c r="D77" i="1"/>
  <c r="D87" i="1"/>
  <c r="D90" i="1"/>
  <c r="D102" i="1"/>
  <c r="D447" i="1"/>
  <c r="D103" i="1"/>
  <c r="D448" i="1"/>
  <c r="D104" i="1"/>
  <c r="C7" i="1"/>
  <c r="C12" i="1"/>
  <c r="C29" i="1"/>
  <c r="D8" i="1"/>
  <c r="D9" i="1"/>
  <c r="D13" i="1"/>
  <c r="D358" i="1"/>
  <c r="D30" i="1"/>
  <c r="D31" i="1"/>
  <c r="D32" i="1"/>
  <c r="D33" i="1"/>
  <c r="D34" i="1"/>
  <c r="D35" i="1"/>
  <c r="D36" i="1"/>
  <c r="D37" i="1"/>
  <c r="D382" i="1"/>
  <c r="D38" i="1"/>
  <c r="D40" i="1"/>
  <c r="D63" i="1"/>
  <c r="B7" i="1"/>
  <c r="B12" i="1"/>
  <c r="B357" i="1"/>
  <c r="B29" i="1"/>
  <c r="B374" i="1"/>
  <c r="C372" i="1"/>
  <c r="B372" i="1"/>
  <c r="C359" i="1"/>
  <c r="B359" i="1"/>
  <c r="C408" i="1"/>
  <c r="C402" i="1"/>
  <c r="C452" i="1"/>
  <c r="D452" i="1"/>
  <c r="H452" i="1"/>
  <c r="I452" i="1"/>
  <c r="J452" i="1"/>
  <c r="C451" i="1"/>
  <c r="D451" i="1"/>
  <c r="H451" i="1"/>
  <c r="I451" i="1"/>
  <c r="J451" i="1"/>
  <c r="C450" i="1"/>
  <c r="D450" i="1"/>
  <c r="H450" i="1"/>
  <c r="I450" i="1"/>
  <c r="J450" i="1"/>
  <c r="C449" i="1"/>
  <c r="C448" i="1"/>
  <c r="C447" i="1"/>
  <c r="C445" i="1"/>
  <c r="D445" i="1"/>
  <c r="H445" i="1"/>
  <c r="I445" i="1"/>
  <c r="J445" i="1"/>
  <c r="H444" i="1"/>
  <c r="I444" i="1"/>
  <c r="J444" i="1"/>
  <c r="C440" i="1"/>
  <c r="D440" i="1"/>
  <c r="H440" i="1"/>
  <c r="I440" i="1"/>
  <c r="J440" i="1"/>
  <c r="C439" i="1"/>
  <c r="C438" i="1"/>
  <c r="C436" i="1"/>
  <c r="D436" i="1"/>
  <c r="H436" i="1"/>
  <c r="I436" i="1"/>
  <c r="J436" i="1"/>
  <c r="C435" i="1"/>
  <c r="C434" i="1"/>
  <c r="D434" i="1"/>
  <c r="H434" i="1"/>
  <c r="I434" i="1"/>
  <c r="J434" i="1"/>
  <c r="C433" i="1"/>
  <c r="D88" i="1"/>
  <c r="D203" i="1"/>
  <c r="C432" i="1"/>
  <c r="C431" i="1"/>
  <c r="D431" i="1"/>
  <c r="H431" i="1"/>
  <c r="I431" i="1"/>
  <c r="J431" i="1"/>
  <c r="C430" i="1"/>
  <c r="D430" i="1"/>
  <c r="C429" i="1"/>
  <c r="C426" i="1"/>
  <c r="C423" i="1"/>
  <c r="D423" i="1"/>
  <c r="H423" i="1"/>
  <c r="I423" i="1"/>
  <c r="J423" i="1"/>
  <c r="C459" i="1"/>
  <c r="B423" i="1"/>
  <c r="B426" i="1"/>
  <c r="B429" i="1"/>
  <c r="B430" i="1"/>
  <c r="B431" i="1"/>
  <c r="B432" i="1"/>
  <c r="B433" i="1"/>
  <c r="B434" i="1"/>
  <c r="B435" i="1"/>
  <c r="B436" i="1"/>
  <c r="B438" i="1"/>
  <c r="B439" i="1"/>
  <c r="B440" i="1"/>
  <c r="B445" i="1"/>
  <c r="B447" i="1"/>
  <c r="B448" i="1"/>
  <c r="B449" i="1"/>
  <c r="B450" i="1"/>
  <c r="B451" i="1"/>
  <c r="B452" i="1"/>
  <c r="B459" i="1"/>
  <c r="C422" i="1"/>
  <c r="B422" i="1"/>
  <c r="C421" i="1"/>
  <c r="D421" i="1"/>
  <c r="H421" i="1"/>
  <c r="I421" i="1"/>
  <c r="J421" i="1"/>
  <c r="C419" i="1"/>
  <c r="D74" i="1"/>
  <c r="D419" i="1"/>
  <c r="B419" i="1"/>
  <c r="B421" i="1"/>
  <c r="C418" i="1"/>
  <c r="B418" i="1"/>
  <c r="C417" i="1"/>
  <c r="D417" i="1"/>
  <c r="H417" i="1"/>
  <c r="I417" i="1"/>
  <c r="J417" i="1"/>
  <c r="B417" i="1"/>
  <c r="C416" i="1"/>
  <c r="B416" i="1"/>
  <c r="C415" i="1"/>
  <c r="D415" i="1"/>
  <c r="H415" i="1"/>
  <c r="I415" i="1"/>
  <c r="J415" i="1"/>
  <c r="B415" i="1"/>
  <c r="C414" i="1"/>
  <c r="B414" i="1"/>
  <c r="H399" i="1"/>
  <c r="I399" i="1"/>
  <c r="J399" i="1"/>
  <c r="H395" i="1"/>
  <c r="I395" i="1"/>
  <c r="J395" i="1"/>
  <c r="H391" i="1"/>
  <c r="I391" i="1"/>
  <c r="J391" i="1"/>
  <c r="H386" i="1"/>
  <c r="I386" i="1"/>
  <c r="J386" i="1"/>
  <c r="H373" i="1"/>
  <c r="I373" i="1"/>
  <c r="J373" i="1"/>
  <c r="H360" i="1"/>
  <c r="I360" i="1"/>
  <c r="J360" i="1"/>
  <c r="H356" i="1"/>
  <c r="I356" i="1"/>
  <c r="J356" i="1"/>
  <c r="B408" i="1"/>
  <c r="D240" i="1"/>
  <c r="D46" i="1"/>
  <c r="D391" i="1"/>
  <c r="D10" i="1"/>
  <c r="D356" i="1"/>
  <c r="D360" i="1"/>
  <c r="D373" i="1"/>
  <c r="D386" i="1"/>
  <c r="D395" i="1"/>
  <c r="D399" i="1"/>
  <c r="C355" i="1"/>
  <c r="C356" i="1"/>
  <c r="C358" i="1"/>
  <c r="C360" i="1"/>
  <c r="C362" i="1"/>
  <c r="C363" i="1"/>
  <c r="C365" i="1"/>
  <c r="C366" i="1"/>
  <c r="C367" i="1"/>
  <c r="C368" i="1"/>
  <c r="C369" i="1"/>
  <c r="C370" i="1"/>
  <c r="C371" i="1"/>
  <c r="C373" i="1"/>
  <c r="C375" i="1"/>
  <c r="C376" i="1"/>
  <c r="C377" i="1"/>
  <c r="C378" i="1"/>
  <c r="C379" i="1"/>
  <c r="C380" i="1"/>
  <c r="C381" i="1"/>
  <c r="C382" i="1"/>
  <c r="C383" i="1"/>
  <c r="C385" i="1"/>
  <c r="C386" i="1"/>
  <c r="C391" i="1"/>
  <c r="C393" i="1"/>
  <c r="C395" i="1"/>
  <c r="C397" i="1"/>
  <c r="C399" i="1"/>
  <c r="B365" i="1"/>
  <c r="B366" i="1"/>
  <c r="B367" i="1"/>
  <c r="B368" i="1"/>
  <c r="B369" i="1"/>
  <c r="B370" i="1"/>
  <c r="B371" i="1"/>
  <c r="B373" i="1"/>
  <c r="B375" i="1"/>
  <c r="B376" i="1"/>
  <c r="B377" i="1"/>
  <c r="B378" i="1"/>
  <c r="B379" i="1"/>
  <c r="B380" i="1"/>
  <c r="B381" i="1"/>
  <c r="B382" i="1"/>
  <c r="B383" i="1"/>
  <c r="B385" i="1"/>
  <c r="B386" i="1"/>
  <c r="B391" i="1"/>
  <c r="B393" i="1"/>
  <c r="B395" i="1"/>
  <c r="B397" i="1"/>
  <c r="B399" i="1"/>
  <c r="B353" i="1"/>
  <c r="C353" i="1"/>
  <c r="B355" i="1"/>
  <c r="B356" i="1"/>
  <c r="B358" i="1"/>
  <c r="B360" i="1"/>
  <c r="B362" i="1"/>
  <c r="B363" i="1"/>
  <c r="B354" i="1"/>
  <c r="C354" i="1"/>
  <c r="B388" i="1"/>
  <c r="C388" i="1"/>
  <c r="I47" i="1"/>
  <c r="I392" i="1"/>
  <c r="G47" i="1"/>
  <c r="D242" i="1"/>
  <c r="G449" i="1"/>
  <c r="I439" i="1"/>
  <c r="H435" i="1"/>
  <c r="H439" i="1"/>
  <c r="C338" i="1"/>
  <c r="I393" i="1"/>
  <c r="H162" i="1"/>
  <c r="J53" i="1"/>
  <c r="K53" i="1"/>
  <c r="H456" i="1"/>
  <c r="E455" i="1"/>
  <c r="G403" i="1"/>
  <c r="J81" i="1"/>
  <c r="K81" i="1"/>
  <c r="J147" i="1"/>
  <c r="K147" i="1"/>
  <c r="J25" i="1"/>
  <c r="J370" i="1"/>
  <c r="D457" i="1"/>
  <c r="G458" i="1"/>
  <c r="B455" i="1"/>
  <c r="J74" i="1"/>
  <c r="J419" i="1"/>
  <c r="K419" i="1"/>
  <c r="J199" i="1"/>
  <c r="J249" i="1"/>
  <c r="I397" i="1"/>
  <c r="J268" i="1"/>
  <c r="I389" i="1"/>
  <c r="I372" i="1"/>
  <c r="I425" i="1"/>
  <c r="I456" i="1"/>
  <c r="I408" i="1"/>
  <c r="I57" i="1"/>
  <c r="I402" i="1"/>
  <c r="J238" i="1"/>
  <c r="H110" i="1"/>
  <c r="H455" i="1"/>
  <c r="I380" i="1"/>
  <c r="J60" i="1"/>
  <c r="K60" i="1"/>
  <c r="J20" i="1"/>
  <c r="K20" i="1"/>
  <c r="H404" i="1"/>
  <c r="I403" i="1"/>
  <c r="J114" i="1"/>
  <c r="J459" i="1"/>
  <c r="K459" i="1"/>
  <c r="H101" i="1"/>
  <c r="H16" i="1"/>
  <c r="J73" i="1"/>
  <c r="H429" i="1"/>
  <c r="D403" i="1"/>
  <c r="J125" i="1"/>
  <c r="K125" i="1"/>
  <c r="J153" i="1"/>
  <c r="J195" i="1"/>
  <c r="J209" i="1"/>
  <c r="J291" i="1"/>
  <c r="J163" i="1"/>
  <c r="J293" i="1"/>
  <c r="K293" i="1"/>
  <c r="H7" i="1"/>
  <c r="H418" i="1"/>
  <c r="H448" i="1"/>
  <c r="J71" i="1"/>
  <c r="K71" i="1"/>
  <c r="J111" i="1"/>
  <c r="K111" i="1"/>
  <c r="J456" i="1"/>
  <c r="K456" i="1"/>
  <c r="D110" i="1"/>
  <c r="D455" i="1"/>
  <c r="I381" i="1"/>
  <c r="I447" i="1"/>
  <c r="I122" i="1"/>
  <c r="H144" i="1"/>
  <c r="H378" i="1"/>
  <c r="I376" i="1"/>
  <c r="J192" i="1"/>
  <c r="J208" i="1"/>
  <c r="J251" i="1"/>
  <c r="J164" i="1"/>
  <c r="J394" i="1"/>
  <c r="K394" i="1"/>
  <c r="H366" i="1"/>
  <c r="I110" i="1"/>
  <c r="I455" i="1"/>
  <c r="J104" i="1"/>
  <c r="J449" i="1"/>
  <c r="I286" i="1"/>
  <c r="H194" i="1"/>
  <c r="J58" i="1"/>
  <c r="K58" i="1"/>
  <c r="J112" i="1"/>
  <c r="K112" i="1"/>
  <c r="J102" i="1"/>
  <c r="J9" i="1"/>
  <c r="K9" i="1"/>
  <c r="D438" i="1"/>
  <c r="J292" i="1"/>
  <c r="J286" i="1"/>
  <c r="K286" i="1"/>
  <c r="H447" i="1"/>
  <c r="J113" i="1"/>
  <c r="K113" i="1"/>
  <c r="J21" i="1"/>
  <c r="K21" i="1"/>
  <c r="J366" i="1"/>
  <c r="K366" i="1"/>
  <c r="J146" i="1"/>
  <c r="K146" i="1"/>
  <c r="J8" i="1"/>
  <c r="K8" i="1"/>
  <c r="H369" i="1"/>
  <c r="F109" i="1"/>
  <c r="F454" i="1"/>
  <c r="J123" i="1"/>
  <c r="H416" i="1"/>
  <c r="J154" i="1"/>
  <c r="J150" i="1"/>
  <c r="K150" i="1"/>
  <c r="I394" i="1"/>
  <c r="J178" i="1"/>
  <c r="K178" i="1"/>
  <c r="J188" i="1"/>
  <c r="K188" i="1"/>
  <c r="H57" i="1"/>
  <c r="H402" i="1"/>
  <c r="I171" i="1"/>
  <c r="I384" i="1"/>
  <c r="I427" i="1"/>
  <c r="I237" i="1"/>
  <c r="J252" i="1"/>
  <c r="I363" i="1"/>
  <c r="J248" i="1"/>
  <c r="F56" i="1"/>
  <c r="F401" i="1"/>
  <c r="F402" i="1"/>
  <c r="J85" i="1"/>
  <c r="J430" i="1"/>
  <c r="D397" i="1"/>
  <c r="E392" i="1"/>
  <c r="H379" i="1"/>
  <c r="J149" i="1"/>
  <c r="G171" i="1"/>
  <c r="J239" i="1"/>
  <c r="H237" i="1"/>
  <c r="H354" i="1"/>
  <c r="I355" i="1"/>
  <c r="J320" i="1"/>
  <c r="I435" i="1"/>
  <c r="H92" i="1"/>
  <c r="H438" i="1"/>
  <c r="J93" i="1"/>
  <c r="I79" i="1"/>
  <c r="I429" i="1"/>
  <c r="J84" i="1"/>
  <c r="K84" i="1"/>
  <c r="I398" i="1"/>
  <c r="J168" i="1"/>
  <c r="J166" i="1"/>
  <c r="J260" i="1"/>
  <c r="E437" i="1"/>
  <c r="I369" i="1"/>
  <c r="J24" i="1"/>
  <c r="K24" i="1"/>
  <c r="H29" i="1"/>
  <c r="J30" i="1"/>
  <c r="K30" i="1"/>
  <c r="H383" i="1"/>
  <c r="J38" i="1"/>
  <c r="K38" i="1"/>
  <c r="I379" i="1"/>
  <c r="I388" i="1"/>
  <c r="I42" i="1"/>
  <c r="J43" i="1"/>
  <c r="K43" i="1"/>
  <c r="I407" i="1"/>
  <c r="I416" i="1"/>
  <c r="J301" i="1"/>
  <c r="K301" i="1"/>
  <c r="H381" i="1"/>
  <c r="J36" i="1"/>
  <c r="K36" i="1"/>
  <c r="I390" i="1"/>
  <c r="J45" i="1"/>
  <c r="J390" i="1"/>
  <c r="J17" i="1"/>
  <c r="K17" i="1"/>
  <c r="I16" i="1"/>
  <c r="I362" i="1"/>
  <c r="H157" i="1"/>
  <c r="H433" i="1"/>
  <c r="H286" i="1"/>
  <c r="J48" i="1"/>
  <c r="K48" i="1"/>
  <c r="H393" i="1"/>
  <c r="H363" i="1"/>
  <c r="H79" i="1"/>
  <c r="I371" i="1"/>
  <c r="I382" i="1"/>
  <c r="I449" i="1"/>
  <c r="J256" i="1"/>
  <c r="H362" i="1"/>
  <c r="J184" i="1"/>
  <c r="K184" i="1"/>
  <c r="J88" i="1"/>
  <c r="J433" i="1"/>
  <c r="H425" i="1"/>
  <c r="J205" i="1"/>
  <c r="J263" i="1"/>
  <c r="J307" i="1"/>
  <c r="I432" i="1"/>
  <c r="I414" i="1"/>
  <c r="I101" i="1"/>
  <c r="I383" i="1"/>
  <c r="I246" i="1"/>
  <c r="I422" i="1"/>
  <c r="D406" i="1"/>
  <c r="B55" i="1"/>
  <c r="I359" i="1"/>
  <c r="I12" i="1"/>
  <c r="I458" i="1"/>
  <c r="B437" i="1"/>
  <c r="D449" i="1"/>
  <c r="H358" i="1"/>
  <c r="J13" i="1"/>
  <c r="K13" i="1"/>
  <c r="H51" i="1"/>
  <c r="H396" i="1"/>
  <c r="H397" i="1"/>
  <c r="H408" i="1"/>
  <c r="J63" i="1"/>
  <c r="K63" i="1"/>
  <c r="I259" i="1"/>
  <c r="J103" i="1"/>
  <c r="E402" i="1"/>
  <c r="E56" i="1"/>
  <c r="E401" i="1"/>
  <c r="B108" i="1"/>
  <c r="J243" i="1"/>
  <c r="J242" i="1"/>
  <c r="I358" i="1"/>
  <c r="H353" i="1"/>
  <c r="D359" i="1"/>
  <c r="C455" i="1"/>
  <c r="D42" i="1"/>
  <c r="D387" i="1"/>
  <c r="G432" i="1"/>
  <c r="I144" i="1"/>
  <c r="J151" i="1"/>
  <c r="K151" i="1"/>
  <c r="I207" i="1"/>
  <c r="J90" i="1"/>
  <c r="J435" i="1"/>
  <c r="K435" i="1"/>
  <c r="J37" i="1"/>
  <c r="K37" i="1"/>
  <c r="J40" i="1"/>
  <c r="K40" i="1"/>
  <c r="J34" i="1"/>
  <c r="K34" i="1"/>
  <c r="H406" i="1"/>
  <c r="J155" i="1"/>
  <c r="K155" i="1"/>
  <c r="H368" i="1"/>
  <c r="H364" i="1"/>
  <c r="J39" i="1"/>
  <c r="K39" i="1"/>
  <c r="H246" i="1"/>
  <c r="H388" i="1"/>
  <c r="H420" i="1"/>
  <c r="H259" i="1"/>
  <c r="H374" i="1"/>
  <c r="J257" i="1"/>
  <c r="K257" i="1"/>
  <c r="J372" i="1"/>
  <c r="K372" i="1"/>
  <c r="H372" i="1"/>
  <c r="H398" i="1"/>
  <c r="H380" i="1"/>
  <c r="H377" i="1"/>
  <c r="H376" i="1"/>
  <c r="H375" i="1"/>
  <c r="H12" i="1"/>
  <c r="H357" i="1"/>
  <c r="H56" i="1"/>
  <c r="H401" i="1"/>
  <c r="J331" i="1"/>
  <c r="E387" i="1"/>
  <c r="J448" i="1"/>
  <c r="B352" i="1"/>
  <c r="C396" i="1"/>
  <c r="G396" i="1"/>
  <c r="D122" i="1"/>
  <c r="I446" i="1"/>
  <c r="J362" i="1"/>
  <c r="K362" i="1"/>
  <c r="G397" i="1"/>
  <c r="G110" i="1"/>
  <c r="D433" i="1"/>
  <c r="D381" i="1"/>
  <c r="D354" i="1"/>
  <c r="D416" i="1"/>
  <c r="B223" i="1"/>
  <c r="B230" i="1"/>
  <c r="C446" i="1"/>
  <c r="C401" i="1"/>
  <c r="C357" i="1"/>
  <c r="C392" i="1"/>
  <c r="C285" i="1"/>
  <c r="C294" i="1"/>
  <c r="E338" i="1"/>
  <c r="E345" i="1"/>
  <c r="F352" i="1"/>
  <c r="D439" i="1"/>
  <c r="G429" i="1"/>
  <c r="B64" i="1"/>
  <c r="E55" i="1"/>
  <c r="D101" i="1"/>
  <c r="I361" i="1"/>
  <c r="D259" i="1"/>
  <c r="B424" i="1"/>
  <c r="F108" i="1"/>
  <c r="F453" i="1"/>
  <c r="D369" i="1"/>
  <c r="J47" i="1"/>
  <c r="K47" i="1"/>
  <c r="B402" i="1"/>
  <c r="B338" i="1"/>
  <c r="B345" i="1"/>
  <c r="J426" i="1"/>
  <c r="K426" i="1"/>
  <c r="F446" i="1"/>
  <c r="D12" i="1"/>
  <c r="J416" i="1"/>
  <c r="K416" i="1"/>
  <c r="J438" i="1"/>
  <c r="J237" i="1"/>
  <c r="J101" i="1"/>
  <c r="D380" i="1"/>
  <c r="D370" i="1"/>
  <c r="F170" i="1"/>
  <c r="F179" i="1"/>
  <c r="F396" i="1"/>
  <c r="F437" i="1"/>
  <c r="E285" i="1"/>
  <c r="E294" i="1"/>
  <c r="F338" i="1"/>
  <c r="F345" i="1"/>
  <c r="E108" i="1"/>
  <c r="E454" i="1"/>
  <c r="E115" i="1"/>
  <c r="B454" i="1"/>
  <c r="B115" i="1"/>
  <c r="D16" i="1"/>
  <c r="J358" i="1"/>
  <c r="K358" i="1"/>
  <c r="D7" i="1"/>
  <c r="D352" i="1"/>
  <c r="J110" i="1"/>
  <c r="K110" i="1"/>
  <c r="H387" i="1"/>
  <c r="J429" i="1"/>
  <c r="K429" i="1"/>
  <c r="J408" i="1"/>
  <c r="K408" i="1"/>
  <c r="D426" i="1"/>
  <c r="D383" i="1"/>
  <c r="D29" i="1"/>
  <c r="D144" i="1"/>
  <c r="C223" i="1"/>
  <c r="C230" i="1"/>
  <c r="E374" i="1"/>
  <c r="F223" i="1"/>
  <c r="F230" i="1"/>
  <c r="G383" i="1"/>
  <c r="J406" i="1"/>
  <c r="K406" i="1"/>
  <c r="G79" i="1"/>
  <c r="G122" i="1"/>
  <c r="G385" i="1"/>
  <c r="G381" i="1"/>
  <c r="G259" i="1"/>
  <c r="G285" i="1"/>
  <c r="J355" i="1"/>
  <c r="K355" i="1"/>
  <c r="E361" i="1"/>
  <c r="D365" i="1"/>
  <c r="D57" i="1"/>
  <c r="B460" i="1"/>
  <c r="D355" i="1"/>
  <c r="D388" i="1"/>
  <c r="J57" i="1"/>
  <c r="H437" i="1"/>
  <c r="J7" i="1"/>
  <c r="K7" i="1"/>
  <c r="D79" i="1"/>
  <c r="D357" i="1"/>
  <c r="D379" i="1"/>
  <c r="D422" i="1"/>
  <c r="D435" i="1"/>
  <c r="C374" i="1"/>
  <c r="C437" i="1"/>
  <c r="E396" i="1"/>
  <c r="G435" i="1"/>
  <c r="J194" i="1"/>
  <c r="K194" i="1"/>
  <c r="G144" i="1"/>
  <c r="G338" i="1"/>
  <c r="G345" i="1"/>
  <c r="I338" i="1"/>
  <c r="I345" i="1"/>
  <c r="J368" i="1"/>
  <c r="K368" i="1"/>
  <c r="I285" i="1"/>
  <c r="I294" i="1"/>
  <c r="D170" i="1"/>
  <c r="D179" i="1"/>
  <c r="B453" i="1"/>
  <c r="G16" i="1"/>
  <c r="G361" i="1"/>
  <c r="H424" i="1"/>
  <c r="I387" i="1"/>
  <c r="G109" i="1"/>
  <c r="G454" i="1"/>
  <c r="G372" i="1"/>
  <c r="D392" i="1"/>
  <c r="D375" i="1"/>
  <c r="B285" i="1"/>
  <c r="B294" i="1"/>
  <c r="D92" i="1"/>
  <c r="D437" i="1"/>
  <c r="I357" i="1"/>
  <c r="F387" i="1"/>
  <c r="F285" i="1"/>
  <c r="F294" i="1"/>
  <c r="I424" i="1"/>
  <c r="J383" i="1"/>
  <c r="K383" i="1"/>
  <c r="J378" i="1"/>
  <c r="K378" i="1"/>
  <c r="J369" i="1"/>
  <c r="K369" i="1"/>
  <c r="J367" i="1"/>
  <c r="K367" i="1"/>
  <c r="J246" i="1"/>
  <c r="K246" i="1"/>
  <c r="J371" i="1"/>
  <c r="K371" i="1"/>
  <c r="J364" i="1"/>
  <c r="J363" i="1"/>
  <c r="K363" i="1"/>
  <c r="I437" i="1"/>
  <c r="I223" i="1"/>
  <c r="I230" i="1"/>
  <c r="J207" i="1"/>
  <c r="J427" i="1"/>
  <c r="I170" i="1"/>
  <c r="I179" i="1"/>
  <c r="J398" i="1"/>
  <c r="K398" i="1"/>
  <c r="J162" i="1"/>
  <c r="H392" i="1"/>
  <c r="J388" i="1"/>
  <c r="K388" i="1"/>
  <c r="J382" i="1"/>
  <c r="K382" i="1"/>
  <c r="J384" i="1"/>
  <c r="K384" i="1"/>
  <c r="J380" i="1"/>
  <c r="K380" i="1"/>
  <c r="I109" i="1"/>
  <c r="I454" i="1"/>
  <c r="I108" i="1"/>
  <c r="I56" i="1"/>
  <c r="I401" i="1"/>
  <c r="J16" i="1"/>
  <c r="K16" i="1"/>
  <c r="J353" i="1"/>
  <c r="K353" i="1"/>
  <c r="G294" i="1"/>
  <c r="C108" i="1"/>
  <c r="C424" i="1"/>
  <c r="G447" i="1"/>
  <c r="G101" i="1"/>
  <c r="G446" i="1"/>
  <c r="J217" i="1"/>
  <c r="H216" i="1"/>
  <c r="H223" i="1"/>
  <c r="H230" i="1"/>
  <c r="H422" i="1"/>
  <c r="J77" i="1"/>
  <c r="J422" i="1"/>
  <c r="K422" i="1"/>
  <c r="G375" i="1"/>
  <c r="H427" i="1"/>
  <c r="H371" i="1"/>
  <c r="E424" i="1"/>
  <c r="E223" i="1"/>
  <c r="J52" i="1"/>
  <c r="K52" i="1"/>
  <c r="I51" i="1"/>
  <c r="I396" i="1"/>
  <c r="J62" i="1"/>
  <c r="K62" i="1"/>
  <c r="H407" i="1"/>
  <c r="H122" i="1"/>
  <c r="H170" i="1"/>
  <c r="J124" i="1"/>
  <c r="K124" i="1"/>
  <c r="J122" i="1"/>
  <c r="K122" i="1"/>
  <c r="D458" i="1"/>
  <c r="D109" i="1"/>
  <c r="D454" i="1"/>
  <c r="H432" i="1"/>
  <c r="G425" i="1"/>
  <c r="G392" i="1"/>
  <c r="D408" i="1"/>
  <c r="B401" i="1"/>
  <c r="D393" i="1"/>
  <c r="H394" i="1"/>
  <c r="G7" i="1"/>
  <c r="G352" i="1"/>
  <c r="D378" i="1"/>
  <c r="D376" i="1"/>
  <c r="C170" i="1"/>
  <c r="C179" i="1"/>
  <c r="E357" i="1"/>
  <c r="E170" i="1"/>
  <c r="E179" i="1"/>
  <c r="F392" i="1"/>
  <c r="G388" i="1"/>
  <c r="G42" i="1"/>
  <c r="G387" i="1"/>
  <c r="G408" i="1"/>
  <c r="I7" i="1"/>
  <c r="I354" i="1"/>
  <c r="G194" i="1"/>
  <c r="G424" i="1"/>
  <c r="G427" i="1"/>
  <c r="H414" i="1"/>
  <c r="J69" i="1"/>
  <c r="J414" i="1"/>
  <c r="K414" i="1"/>
  <c r="G353" i="1"/>
  <c r="I375" i="1"/>
  <c r="I29" i="1"/>
  <c r="I374" i="1"/>
  <c r="H367" i="1"/>
  <c r="D377" i="1"/>
  <c r="D55" i="1"/>
  <c r="H108" i="1"/>
  <c r="H361" i="1"/>
  <c r="I438" i="1"/>
  <c r="H338" i="1"/>
  <c r="H345" i="1"/>
  <c r="J172" i="1"/>
  <c r="J171" i="1"/>
  <c r="K171" i="1"/>
  <c r="G12" i="1"/>
  <c r="G357" i="1"/>
  <c r="G414" i="1"/>
  <c r="G455" i="1"/>
  <c r="J44" i="1"/>
  <c r="C55" i="1"/>
  <c r="C352" i="1"/>
  <c r="D418" i="1"/>
  <c r="D216" i="1"/>
  <c r="D446" i="1"/>
  <c r="D363" i="1"/>
  <c r="D246" i="1"/>
  <c r="D285" i="1"/>
  <c r="D294" i="1"/>
  <c r="D338" i="1"/>
  <c r="D345" i="1"/>
  <c r="B170" i="1"/>
  <c r="F55" i="1"/>
  <c r="G439" i="1"/>
  <c r="G92" i="1"/>
  <c r="G437" i="1"/>
  <c r="G382" i="1"/>
  <c r="G378" i="1"/>
  <c r="J381" i="1"/>
  <c r="K381" i="1"/>
  <c r="F424" i="1"/>
  <c r="J83" i="1"/>
  <c r="K83" i="1"/>
  <c r="F357" i="1"/>
  <c r="J94" i="1"/>
  <c r="K94" i="1"/>
  <c r="J338" i="1"/>
  <c r="K338" i="1"/>
  <c r="J385" i="1"/>
  <c r="K385" i="1"/>
  <c r="G377" i="1"/>
  <c r="J376" i="1"/>
  <c r="K376" i="1"/>
  <c r="J259" i="1"/>
  <c r="K259" i="1"/>
  <c r="G376" i="1"/>
  <c r="H285" i="1"/>
  <c r="H294" i="1"/>
  <c r="J432" i="1"/>
  <c r="K432" i="1"/>
  <c r="G416" i="1"/>
  <c r="E352" i="1"/>
  <c r="E400" i="1"/>
  <c r="J425" i="1"/>
  <c r="K425" i="1"/>
  <c r="J79" i="1"/>
  <c r="K79" i="1"/>
  <c r="J397" i="1"/>
  <c r="K397" i="1"/>
  <c r="J14" i="1"/>
  <c r="J359" i="1"/>
  <c r="K359" i="1"/>
  <c r="J56" i="1"/>
  <c r="J407" i="1"/>
  <c r="K407" i="1"/>
  <c r="G29" i="1"/>
  <c r="G374" i="1"/>
  <c r="J29" i="1"/>
  <c r="K29" i="1"/>
  <c r="J377" i="1"/>
  <c r="K377" i="1"/>
  <c r="G223" i="1"/>
  <c r="G230" i="1"/>
  <c r="G170" i="1"/>
  <c r="G179" i="1"/>
  <c r="D374" i="1"/>
  <c r="J354" i="1"/>
  <c r="K354" i="1"/>
  <c r="D108" i="1"/>
  <c r="D424" i="1"/>
  <c r="D402" i="1"/>
  <c r="D56" i="1"/>
  <c r="D401" i="1"/>
  <c r="J109" i="1"/>
  <c r="K109" i="1"/>
  <c r="J455" i="1"/>
  <c r="K455" i="1"/>
  <c r="J216" i="1"/>
  <c r="J447" i="1"/>
  <c r="H446" i="1"/>
  <c r="J402" i="1"/>
  <c r="J389" i="1"/>
  <c r="J42" i="1"/>
  <c r="J387" i="1"/>
  <c r="K387" i="1"/>
  <c r="I55" i="1"/>
  <c r="I400" i="1"/>
  <c r="I352" i="1"/>
  <c r="D400" i="1"/>
  <c r="D64" i="1"/>
  <c r="D409" i="1"/>
  <c r="E230" i="1"/>
  <c r="E460" i="1"/>
  <c r="E453" i="1"/>
  <c r="C453" i="1"/>
  <c r="C115" i="1"/>
  <c r="C460" i="1"/>
  <c r="D115" i="1"/>
  <c r="G108" i="1"/>
  <c r="G115" i="1"/>
  <c r="G460" i="1"/>
  <c r="F64" i="1"/>
  <c r="F409" i="1"/>
  <c r="F400" i="1"/>
  <c r="C400" i="1"/>
  <c r="C64" i="1"/>
  <c r="C409" i="1"/>
  <c r="D361" i="1"/>
  <c r="B179" i="1"/>
  <c r="B409" i="1"/>
  <c r="B400" i="1"/>
  <c r="D223" i="1"/>
  <c r="J424" i="1"/>
  <c r="K424" i="1"/>
  <c r="G55" i="1"/>
  <c r="J446" i="1"/>
  <c r="J223" i="1"/>
  <c r="K223" i="1"/>
  <c r="D230" i="1"/>
  <c r="D460" i="1"/>
  <c r="D453" i="1"/>
  <c r="G400" i="1"/>
  <c r="K90" i="1"/>
  <c r="I115" i="1"/>
  <c r="J428" i="1"/>
  <c r="K428" i="1"/>
  <c r="K77" i="1"/>
  <c r="J420" i="1"/>
  <c r="K420" i="1"/>
  <c r="K74" i="1"/>
  <c r="J401" i="1"/>
  <c r="J405" i="1"/>
  <c r="J403" i="1"/>
  <c r="K403" i="1"/>
  <c r="J51" i="1"/>
  <c r="J392" i="1"/>
  <c r="K392" i="1"/>
  <c r="J393" i="1"/>
  <c r="K393" i="1"/>
  <c r="K42" i="1"/>
  <c r="J379" i="1"/>
  <c r="K379" i="1"/>
  <c r="J375" i="1"/>
  <c r="K375" i="1"/>
  <c r="J365" i="1"/>
  <c r="K365" i="1"/>
  <c r="J361" i="1"/>
  <c r="K361" i="1"/>
  <c r="I64" i="1"/>
  <c r="I409" i="1"/>
  <c r="K14" i="1"/>
  <c r="J12" i="1"/>
  <c r="J357" i="1"/>
  <c r="K357" i="1"/>
  <c r="H55" i="1"/>
  <c r="H64" i="1"/>
  <c r="J55" i="1"/>
  <c r="J352" i="1"/>
  <c r="K352" i="1"/>
  <c r="H352" i="1"/>
  <c r="K51" i="1"/>
  <c r="K12" i="1"/>
  <c r="J64" i="1"/>
  <c r="K55" i="1"/>
  <c r="J345" i="1"/>
  <c r="K345" i="1"/>
  <c r="J285" i="1"/>
  <c r="K285" i="1"/>
  <c r="J418" i="1"/>
  <c r="K418" i="1"/>
  <c r="I453" i="1"/>
  <c r="J230" i="1"/>
  <c r="K230" i="1"/>
  <c r="I460" i="1"/>
  <c r="H453" i="1"/>
  <c r="K166" i="1"/>
  <c r="J396" i="1"/>
  <c r="K396" i="1"/>
  <c r="K168" i="1"/>
  <c r="J144" i="1"/>
  <c r="K144" i="1"/>
  <c r="K145" i="1"/>
  <c r="H179" i="1"/>
  <c r="H409" i="1"/>
  <c r="H400" i="1"/>
  <c r="G453" i="1"/>
  <c r="F115" i="1"/>
  <c r="F460" i="1"/>
  <c r="K73" i="1"/>
  <c r="K69" i="1"/>
  <c r="J92" i="1"/>
  <c r="J439" i="1"/>
  <c r="K439" i="1"/>
  <c r="K114" i="1"/>
  <c r="J458" i="1"/>
  <c r="K458" i="1"/>
  <c r="J457" i="1"/>
  <c r="K457" i="1"/>
  <c r="J454" i="1"/>
  <c r="K454" i="1"/>
  <c r="H109" i="1"/>
  <c r="J294" i="1"/>
  <c r="K294" i="1"/>
  <c r="J170" i="1"/>
  <c r="K170" i="1"/>
  <c r="J374" i="1"/>
  <c r="K374" i="1"/>
  <c r="K92" i="1"/>
  <c r="J437" i="1"/>
  <c r="K437" i="1"/>
  <c r="J108" i="1"/>
  <c r="H454" i="1"/>
  <c r="H115" i="1"/>
  <c r="H460" i="1"/>
  <c r="J400" i="1"/>
  <c r="K400" i="1"/>
  <c r="J179" i="1"/>
  <c r="K179" i="1"/>
  <c r="J453" i="1"/>
  <c r="K453" i="1"/>
  <c r="K108" i="1"/>
  <c r="J115" i="1"/>
  <c r="J409" i="1"/>
  <c r="K115" i="1"/>
  <c r="J460" i="1"/>
  <c r="K460" i="1"/>
  <c r="G57" i="1"/>
  <c r="G402" i="1"/>
  <c r="K402" i="1"/>
  <c r="K57" i="1"/>
  <c r="G56" i="1"/>
  <c r="G64" i="1"/>
  <c r="G409" i="1"/>
  <c r="K409" i="1"/>
  <c r="E64" i="1"/>
  <c r="E409" i="1"/>
  <c r="K56" i="1"/>
  <c r="G401" i="1"/>
  <c r="K401" i="1"/>
  <c r="K64" i="1"/>
</calcChain>
</file>

<file path=xl/sharedStrings.xml><?xml version="1.0" encoding="utf-8"?>
<sst xmlns="http://schemas.openxmlformats.org/spreadsheetml/2006/main" count="449" uniqueCount="103">
  <si>
    <t>Bevételek</t>
  </si>
  <si>
    <t>Kiadások</t>
  </si>
  <si>
    <t>Személyi juttatások</t>
  </si>
  <si>
    <t>Felújítások</t>
  </si>
  <si>
    <t>Beruházások</t>
  </si>
  <si>
    <t>Tartalékok</t>
  </si>
  <si>
    <t>Szolgáltatások ellenértéke</t>
  </si>
  <si>
    <t>Pótlékok, bírságok</t>
  </si>
  <si>
    <t>Talajterhelési díj</t>
  </si>
  <si>
    <t>Általános tartalék</t>
  </si>
  <si>
    <t>Működési céltartalék</t>
  </si>
  <si>
    <t>Felhalmozási céltartalék</t>
  </si>
  <si>
    <t>Kötelező feladatok</t>
  </si>
  <si>
    <t>Önként vállalt feladatok</t>
  </si>
  <si>
    <t>Munkaadókat terhelő járulékok és szoc hjár adó</t>
  </si>
  <si>
    <t>E Ft</t>
  </si>
  <si>
    <t>4. melléklet</t>
  </si>
  <si>
    <t>Közhatalmi bevételek</t>
  </si>
  <si>
    <t xml:space="preserve">Költségvetési bevételek </t>
  </si>
  <si>
    <t>Finanszírozási bevételek</t>
  </si>
  <si>
    <t>Tárgyévi bevételek</t>
  </si>
  <si>
    <t xml:space="preserve">Költségvetési kiadások </t>
  </si>
  <si>
    <t xml:space="preserve">Finanszírozási kiadások </t>
  </si>
  <si>
    <t>Tárgyévi kiadások</t>
  </si>
  <si>
    <t>Dologi kiadások</t>
  </si>
  <si>
    <t>Ellátottak pénzbeli juttatásai</t>
  </si>
  <si>
    <t>Egyéb működési célú kiadások</t>
  </si>
  <si>
    <t>Egyéb felhalmozási célú kiadások</t>
  </si>
  <si>
    <t>Önkormányzatok működési támogatása</t>
  </si>
  <si>
    <t>Egyéb működési célú támogatások áht-n belülről</t>
  </si>
  <si>
    <t>Felhalmozási célú önkormányzati támogatások</t>
  </si>
  <si>
    <t>Termőföld bérbeadásából származó bevétel</t>
  </si>
  <si>
    <t>Építményadó</t>
  </si>
  <si>
    <t>Telekadó</t>
  </si>
  <si>
    <t>Iparűzési adó</t>
  </si>
  <si>
    <t>Gépjárműadó adó</t>
  </si>
  <si>
    <t>Idegenforgalmi adó tartózkodás után</t>
  </si>
  <si>
    <t>Környezetvédelmi bírság</t>
  </si>
  <si>
    <t>Működési bevételek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</si>
  <si>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</si>
  <si>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</si>
  <si>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</si>
  <si>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</si>
  <si>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</si>
  <si>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</si>
  <si>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</si>
  <si>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befektetések bevételei</t>
  </si>
  <si>
    <t>Egyéb működési bevételek</t>
  </si>
  <si>
    <t>Felhalmozási bevételek</t>
  </si>
  <si>
    <t>Ingatlanok értékesítése</t>
  </si>
  <si>
    <t>Működési célú átvett pénzeszközök</t>
  </si>
  <si>
    <t>Működési kölcsönök visszatérülése áht-n kívülről</t>
  </si>
  <si>
    <t xml:space="preserve">Felhalmozási célú átvett pénzeszközök </t>
  </si>
  <si>
    <t>Felhalmozási célú kölcsönök visszatérülése áht-n kívülről</t>
  </si>
  <si>
    <t>Egyéb működési célú támogatások áht-n belülre</t>
  </si>
  <si>
    <t>Egyéb működési célú támogatások áht-n kívülre</t>
  </si>
  <si>
    <t>ebből részesedések beszerzése</t>
  </si>
  <si>
    <t>Egyéb felhalmozási célú támogatások áht-n belülre</t>
  </si>
  <si>
    <t>Egyéb felhalmozási célú támogatások áht-n kívülre</t>
  </si>
  <si>
    <t>Finanszírozási kiadások</t>
  </si>
  <si>
    <t>Működési célú támogatások áht-n belülről</t>
  </si>
  <si>
    <t>Felhalmozási célú támogatások áht-n belülről</t>
  </si>
  <si>
    <t>Előző év költségvetési maradványának igénybevétele</t>
  </si>
  <si>
    <t>Összesen</t>
  </si>
  <si>
    <t>Hosszú lejáratú hitelek, kölcsönök felvétele</t>
  </si>
  <si>
    <t>Egyéb felhalmozási célú támogatások bevétele áht-n belül</t>
  </si>
  <si>
    <t>Egyéb közhatalmi bevételek</t>
  </si>
  <si>
    <t xml:space="preserve">  ebből értékesített te. áfa befizetése</t>
  </si>
  <si>
    <t>Hosszú lejáratú hitelek, kölcsönök törlesztése</t>
  </si>
  <si>
    <t>Elvonások és befizetések</t>
  </si>
  <si>
    <t>Államháztartáson belüli megelőlegzések visszafizetése</t>
  </si>
  <si>
    <t>Egyéb működési célú átvett pénzeszközök</t>
  </si>
  <si>
    <t>Biztosító által fizetett kártérítés</t>
  </si>
  <si>
    <t>Egyéb tárgyi eszközök értékesítése</t>
  </si>
  <si>
    <t>Egyéb felhalmozási célú átvett pénzeszközök</t>
  </si>
  <si>
    <t>Államháztartáson belüli megelőlegzések</t>
  </si>
  <si>
    <t>Magánszemélyek kommunális adója</t>
  </si>
  <si>
    <t xml:space="preserve">Műk. célú garancia és kezességváll-ból szárm kifiz áht-n kívülre </t>
  </si>
  <si>
    <t xml:space="preserve"> - ebből Nemzeti Egészségbiztosítási Alapkezelő támogatása</t>
  </si>
  <si>
    <t>Működési célú visszatérítendő támogatások áht-n kívülre</t>
  </si>
  <si>
    <t>Részesedések értékesítése</t>
  </si>
  <si>
    <t>Likviditási célú hitelek, kölcsönök felvétele püi vállalkozástól</t>
  </si>
  <si>
    <t>Likviditási célú hitelek, kölcsönök törlesztése püi vállalkozásnak</t>
  </si>
  <si>
    <t>2020. évi tervezett bevételek ÖNKORMÁNYZAT</t>
  </si>
  <si>
    <t>1/2020.(I.28.) önk.rendelet eredeti ei.</t>
  </si>
  <si>
    <t>2020. évi tervezett bevételek GAZDASÁGI SZERVEZETTEL NEM RENDELKEZŐ INTÉZMÉNYEK</t>
  </si>
  <si>
    <t>2020. évi tervezett kiadások GAZDASÁGI SZERVEZETTEL NEM RENDELKEZŐ INTÉZMÉNYEK</t>
  </si>
  <si>
    <t>2020. évi tervezett bevételek GAZDASÁGI SZERVEZETTEL RENDELKEZŐ INTÉZMÉNYEK</t>
  </si>
  <si>
    <t>2020. évi tervezett kiadások GAZDASÁGI SZERVEZETTEL RENDELKEZŐ INTÉZMÉNYEK</t>
  </si>
  <si>
    <t>2020. évi tervezett bevételek KOMÁROM VÁROS ÖSSZESEN</t>
  </si>
  <si>
    <t>2020. évi tervezett kiadások KOMÁROM VÁROS ÖSSZESEN</t>
  </si>
  <si>
    <t xml:space="preserve"> ebből: Raiffeisen Bank hitel törlesztés</t>
  </si>
  <si>
    <t xml:space="preserve">             MKB hitel törlesztés</t>
  </si>
  <si>
    <t xml:space="preserve"> ebből: Raiffeisen Bank hitel felvétel (hitel1)</t>
  </si>
  <si>
    <t xml:space="preserve">             Raiffeisen Bank hitel felvétel (hitel3)</t>
  </si>
  <si>
    <t xml:space="preserve">             MKB hitel felvétel (hitel2)</t>
  </si>
  <si>
    <t xml:space="preserve">             beruházások, felújítások fizetendő fordított adója</t>
  </si>
  <si>
    <t>Működési célú visszafizetendő kölcsönök nyújtása áht-n kívülre</t>
  </si>
  <si>
    <t>Teljesítés</t>
  </si>
  <si>
    <t>Teljesítés %-a</t>
  </si>
  <si>
    <t xml:space="preserve">Komárom Város Önkormányzata és az általa irányított költségvetési szervek 2020. évi bevételei és kiadásai </t>
  </si>
  <si>
    <t>10/2021. (V.29.) önk rend módosított ei</t>
  </si>
  <si>
    <t>11/2021.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</si>
</sst>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3" fontId="4" fillId="0" borderId="3" xfId="0" applyNumberFormat="1" applyFont="1" applyBorder="1"/>
    <xf numFmtId="3" fontId="4" fillId="0" borderId="0" xfId="0" applyNumberFormat="1" applyFon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5" fillId="0" borderId="0" xfId="0" applyFont="1"/>
    <xf numFmtId="0" fontId="5" fillId="0" borderId="2" xfId="0" applyFont="1" applyBorder="1"/>
    <xf numFmtId="3" fontId="5" fillId="0" borderId="3" xfId="0" applyNumberFormat="1" applyFont="1" applyBorder="1"/>
    <xf numFmtId="3" fontId="5" fillId="0" borderId="0" xfId="0" applyNumberFormat="1" applyFont="1" applyBorder="1"/>
    <xf numFmtId="3" fontId="5" fillId="0" borderId="0" xfId="0" applyNumberFormat="1" applyFont="1"/>
    <xf numFmtId="0" fontId="5" fillId="0" borderId="3" xfId="0" applyFont="1" applyBorder="1"/>
    <xf numFmtId="0" fontId="6" fillId="0" borderId="2" xfId="0" applyFon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0" fontId="5" fillId="0" borderId="4" xfId="0" applyFont="1" applyBorder="1"/>
    <xf numFmtId="3" fontId="5" fillId="0" borderId="4" xfId="0" applyNumberFormat="1" applyFont="1" applyBorder="1"/>
    <xf numFmtId="0" fontId="5" fillId="0" borderId="0" xfId="0" applyFont="1" applyBorder="1"/>
    <xf numFmtId="0" fontId="5" fillId="0" borderId="2" xfId="0" applyFont="1" applyFill="1" applyBorder="1"/>
    <xf numFmtId="0" fontId="4" fillId="0" borderId="2" xfId="0" applyFont="1" applyFill="1" applyBorder="1"/>
    <xf numFmtId="0" fontId="5" fillId="0" borderId="7" xfId="0" applyFont="1" applyBorder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0" fontId="4" fillId="0" borderId="10" xfId="0" applyFont="1" applyBorder="1"/>
    <xf numFmtId="0" fontId="4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3" fontId="4" fillId="0" borderId="7" xfId="0" applyNumberFormat="1" applyFont="1" applyBorder="1"/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10" xfId="0" applyNumberFormat="1" applyFont="1" applyBorder="1"/>
    <xf numFmtId="3" fontId="4" fillId="0" borderId="11" xfId="0" applyNumberFormat="1" applyFont="1" applyBorder="1"/>
    <xf numFmtId="3" fontId="5" fillId="0" borderId="2" xfId="0" applyNumberFormat="1" applyFont="1" applyBorder="1"/>
    <xf numFmtId="3" fontId="6" fillId="0" borderId="2" xfId="0" applyNumberFormat="1" applyFont="1" applyBorder="1"/>
    <xf numFmtId="3" fontId="4" fillId="0" borderId="2" xfId="0" applyNumberFormat="1" applyFont="1" applyBorder="1"/>
    <xf numFmtId="0" fontId="5" fillId="0" borderId="3" xfId="0" applyFont="1" applyFill="1" applyBorder="1"/>
    <xf numFmtId="3" fontId="4" fillId="0" borderId="12" xfId="0" applyNumberFormat="1" applyFont="1" applyBorder="1"/>
    <xf numFmtId="3" fontId="4" fillId="0" borderId="13" xfId="0" applyNumberFormat="1" applyFont="1" applyBorder="1" applyAlignment="1">
      <alignment horizontal="right" vertical="center" wrapText="1"/>
    </xf>
    <xf numFmtId="3" fontId="7" fillId="0" borderId="3" xfId="0" applyNumberFormat="1" applyFont="1" applyBorder="1"/>
    <xf numFmtId="3" fontId="6" fillId="0" borderId="4" xfId="0" applyNumberFormat="1" applyFont="1" applyBorder="1"/>
    <xf numFmtId="3" fontId="4" fillId="0" borderId="8" xfId="0" applyNumberFormat="1" applyFont="1" applyBorder="1"/>
    <xf numFmtId="0" fontId="4" fillId="0" borderId="5" xfId="0" applyFont="1" applyBorder="1"/>
    <xf numFmtId="0" fontId="4" fillId="0" borderId="3" xfId="0" applyFont="1" applyFill="1" applyBorder="1"/>
    <xf numFmtId="3" fontId="5" fillId="0" borderId="7" xfId="0" applyNumberFormat="1" applyFont="1" applyBorder="1"/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3" fontId="4" fillId="0" borderId="9" xfId="0" applyNumberFormat="1" applyFont="1" applyBorder="1"/>
    <xf numFmtId="0" fontId="1" fillId="0" borderId="0" xfId="0" applyFont="1" applyBorder="1"/>
    <xf numFmtId="0" fontId="6" fillId="0" borderId="2" xfId="0" applyFont="1" applyBorder="1" applyAlignment="1">
      <alignment vertical="center" wrapText="1"/>
    </xf>
    <xf numFmtId="3" fontId="1" fillId="0" borderId="0" xfId="0" applyNumberFormat="1" applyFont="1"/>
    <xf numFmtId="10" fontId="5" fillId="0" borderId="5" xfId="0" applyNumberFormat="1" applyFont="1" applyBorder="1"/>
    <xf numFmtId="10" fontId="5" fillId="0" borderId="3" xfId="0" applyNumberFormat="1" applyFont="1" applyBorder="1"/>
    <xf numFmtId="10" fontId="5" fillId="0" borderId="7" xfId="0" applyNumberFormat="1" applyFont="1" applyBorder="1"/>
    <xf numFmtId="10" fontId="5" fillId="0" borderId="1" xfId="0" applyNumberFormat="1" applyFont="1" applyBorder="1"/>
    <xf numFmtId="0" fontId="6" fillId="3" borderId="2" xfId="0" applyFont="1" applyFill="1" applyBorder="1" applyAlignment="1">
      <alignment vertical="center" wrapText="1"/>
    </xf>
    <xf numFmtId="3" fontId="6" fillId="3" borderId="3" xfId="0" applyNumberFormat="1" applyFont="1" applyFill="1" applyBorder="1"/>
    <xf numFmtId="3" fontId="6" fillId="3" borderId="0" xfId="0" applyNumberFormat="1" applyFont="1" applyFill="1" applyBorder="1"/>
    <xf numFmtId="10" fontId="5" fillId="3" borderId="3" xfId="0" applyNumberFormat="1" applyFont="1" applyFill="1" applyBorder="1"/>
    <xf numFmtId="0" fontId="5" fillId="3" borderId="2" xfId="0" applyFont="1" applyFill="1" applyBorder="1"/>
    <xf numFmtId="3" fontId="5" fillId="3" borderId="3" xfId="0" applyNumberFormat="1" applyFont="1" applyFill="1" applyBorder="1"/>
    <xf numFmtId="3" fontId="5" fillId="3" borderId="0" xfId="0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2"/>
  <sheetViews>
    <sheetView tabSelected="1" topLeftCell="A436" zoomScaleNormal="100" workbookViewId="0">
      <selection activeCell="E412" sqref="E412:G412"/>
    </sheetView>
  </sheetViews>
  <sheetFormatPr defaultRowHeight="12.75" x14ac:dyDescent="0.2"/>
  <cols>
    <col min="1" max="1" width="51.85546875" style="1" bestFit="1" customWidth="1"/>
    <col min="2" max="3" width="10.7109375" style="1" customWidth="1"/>
    <col min="4" max="7" width="11.140625" style="1" customWidth="1"/>
    <col min="8" max="10" width="10.7109375" style="1" customWidth="1"/>
    <col min="11" max="11" width="10.42578125" style="1" customWidth="1"/>
    <col min="12" max="16384" width="9.140625" style="1"/>
  </cols>
  <sheetData>
    <row r="1" spans="1:11" x14ac:dyDescent="0.2">
      <c r="K1" s="2" t="s">
        <v>16</v>
      </c>
    </row>
    <row r="2" spans="1:11" x14ac:dyDescent="0.2">
      <c r="A2" s="89" t="s">
        <v>100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x14ac:dyDescent="0.2">
      <c r="K3" s="3" t="s">
        <v>15</v>
      </c>
    </row>
    <row r="4" spans="1:11" ht="14.25" customHeight="1" x14ac:dyDescent="0.2">
      <c r="A4" s="79" t="s">
        <v>0</v>
      </c>
      <c r="B4" s="91" t="s">
        <v>83</v>
      </c>
      <c r="C4" s="92"/>
      <c r="D4" s="92"/>
      <c r="E4" s="92"/>
      <c r="F4" s="92"/>
      <c r="G4" s="92"/>
      <c r="H4" s="92"/>
      <c r="I4" s="92"/>
      <c r="J4" s="92"/>
      <c r="K4" s="93"/>
    </row>
    <row r="5" spans="1:11" ht="24.75" customHeight="1" x14ac:dyDescent="0.2">
      <c r="A5" s="85"/>
      <c r="B5" s="84" t="s">
        <v>12</v>
      </c>
      <c r="C5" s="84" t="s">
        <v>13</v>
      </c>
      <c r="D5" s="83" t="s">
        <v>84</v>
      </c>
      <c r="E5" s="81" t="s">
        <v>101</v>
      </c>
      <c r="F5" s="81"/>
      <c r="G5" s="81"/>
      <c r="H5" s="81" t="s">
        <v>98</v>
      </c>
      <c r="I5" s="81"/>
      <c r="J5" s="81"/>
      <c r="K5" s="79" t="s">
        <v>99</v>
      </c>
    </row>
    <row r="6" spans="1:11" ht="33" customHeight="1" x14ac:dyDescent="0.2">
      <c r="A6" s="80"/>
      <c r="B6" s="82"/>
      <c r="C6" s="82"/>
      <c r="D6" s="84"/>
      <c r="E6" s="4" t="s">
        <v>12</v>
      </c>
      <c r="F6" s="4" t="s">
        <v>13</v>
      </c>
      <c r="G6" s="4" t="s">
        <v>63</v>
      </c>
      <c r="H6" s="4" t="s">
        <v>12</v>
      </c>
      <c r="I6" s="4" t="s">
        <v>13</v>
      </c>
      <c r="J6" s="4" t="s">
        <v>63</v>
      </c>
      <c r="K6" s="80"/>
    </row>
    <row r="7" spans="1:11" x14ac:dyDescent="0.2">
      <c r="A7" s="5" t="s">
        <v>60</v>
      </c>
      <c r="B7" s="6">
        <f t="shared" ref="B7:J7" si="0">SUM(B8:B9)</f>
        <v>886274</v>
      </c>
      <c r="C7" s="7">
        <f t="shared" si="0"/>
        <v>6610</v>
      </c>
      <c r="D7" s="6">
        <f t="shared" si="0"/>
        <v>892884</v>
      </c>
      <c r="E7" s="6">
        <f t="shared" si="0"/>
        <v>1168300</v>
      </c>
      <c r="F7" s="6">
        <f t="shared" si="0"/>
        <v>6840</v>
      </c>
      <c r="G7" s="6">
        <f t="shared" si="0"/>
        <v>1175140</v>
      </c>
      <c r="H7" s="9">
        <f t="shared" si="0"/>
        <v>1168300</v>
      </c>
      <c r="I7" s="10">
        <f t="shared" si="0"/>
        <v>6840</v>
      </c>
      <c r="J7" s="9">
        <f t="shared" si="0"/>
        <v>1175140</v>
      </c>
      <c r="K7" s="69">
        <f>SUM(J7/G7)</f>
        <v>1</v>
      </c>
    </row>
    <row r="8" spans="1:11" x14ac:dyDescent="0.2">
      <c r="A8" s="12" t="s">
        <v>28</v>
      </c>
      <c r="B8" s="13">
        <v>870092</v>
      </c>
      <c r="C8" s="14"/>
      <c r="D8" s="13">
        <f>SUM(B8:C8)</f>
        <v>870092</v>
      </c>
      <c r="E8" s="13">
        <v>994519</v>
      </c>
      <c r="F8" s="14"/>
      <c r="G8" s="13">
        <f>SUM(E8:F8)</f>
        <v>994519</v>
      </c>
      <c r="H8" s="13">
        <v>994519</v>
      </c>
      <c r="I8" s="13"/>
      <c r="J8" s="13">
        <f>SUM(H8:I8)</f>
        <v>994519</v>
      </c>
      <c r="K8" s="69">
        <f>SUM(J8/G8)</f>
        <v>1</v>
      </c>
    </row>
    <row r="9" spans="1:11" x14ac:dyDescent="0.2">
      <c r="A9" s="12" t="s">
        <v>29</v>
      </c>
      <c r="B9" s="13">
        <v>16182</v>
      </c>
      <c r="C9" s="14">
        <v>6610</v>
      </c>
      <c r="D9" s="13">
        <f>SUM(B9:C9)</f>
        <v>22792</v>
      </c>
      <c r="E9" s="13">
        <v>173781</v>
      </c>
      <c r="F9" s="14">
        <v>6840</v>
      </c>
      <c r="G9" s="13">
        <f>SUM(E9:F9)</f>
        <v>180621</v>
      </c>
      <c r="H9" s="13">
        <v>173781</v>
      </c>
      <c r="I9" s="13">
        <v>6840</v>
      </c>
      <c r="J9" s="13">
        <f>SUM(H9:I9)</f>
        <v>180621</v>
      </c>
      <c r="K9" s="69">
        <f t="shared" ref="K9:K64" si="1">SUM(J9/G9)</f>
        <v>1</v>
      </c>
    </row>
    <row r="10" spans="1:11" x14ac:dyDescent="0.2">
      <c r="A10" s="17" t="s">
        <v>78</v>
      </c>
      <c r="B10" s="18"/>
      <c r="C10" s="19"/>
      <c r="D10" s="18">
        <f>SUM(B10:C10)</f>
        <v>0</v>
      </c>
      <c r="E10" s="18"/>
      <c r="F10" s="19"/>
      <c r="G10" s="18"/>
      <c r="H10" s="16"/>
      <c r="I10" s="20"/>
      <c r="J10" s="16"/>
      <c r="K10" s="69"/>
    </row>
    <row r="11" spans="1:11" x14ac:dyDescent="0.2">
      <c r="A11" s="5"/>
      <c r="B11" s="6"/>
      <c r="C11" s="7"/>
      <c r="D11" s="6"/>
      <c r="E11" s="6"/>
      <c r="F11" s="7"/>
      <c r="G11" s="6"/>
      <c r="H11" s="16"/>
      <c r="I11" s="20"/>
      <c r="J11" s="16"/>
      <c r="K11" s="69"/>
    </row>
    <row r="12" spans="1:11" x14ac:dyDescent="0.2">
      <c r="A12" s="5" t="s">
        <v>61</v>
      </c>
      <c r="B12" s="6">
        <f>SUM(B13:B14)</f>
        <v>557625</v>
      </c>
      <c r="C12" s="6">
        <f t="shared" ref="C12:J12" si="2">SUM(C13:C14)</f>
        <v>0</v>
      </c>
      <c r="D12" s="6">
        <f t="shared" si="2"/>
        <v>557625</v>
      </c>
      <c r="E12" s="6">
        <f t="shared" si="2"/>
        <v>15009657</v>
      </c>
      <c r="F12" s="6">
        <f t="shared" si="2"/>
        <v>7500</v>
      </c>
      <c r="G12" s="6">
        <f t="shared" si="2"/>
        <v>15017157</v>
      </c>
      <c r="H12" s="6">
        <f t="shared" si="2"/>
        <v>15009656</v>
      </c>
      <c r="I12" s="8">
        <f t="shared" si="2"/>
        <v>7500</v>
      </c>
      <c r="J12" s="6">
        <f t="shared" si="2"/>
        <v>15017156</v>
      </c>
      <c r="K12" s="69">
        <f t="shared" si="1"/>
        <v>0.99999993340949955</v>
      </c>
    </row>
    <row r="13" spans="1:11" x14ac:dyDescent="0.2">
      <c r="A13" s="12" t="s">
        <v>30</v>
      </c>
      <c r="B13" s="13"/>
      <c r="C13" s="14"/>
      <c r="D13" s="13">
        <f>SUM(B13:C13)</f>
        <v>0</v>
      </c>
      <c r="E13" s="13">
        <v>1399760</v>
      </c>
      <c r="F13" s="14"/>
      <c r="G13" s="13">
        <f>SUM(E13:F13)</f>
        <v>1399760</v>
      </c>
      <c r="H13" s="13">
        <v>1399759</v>
      </c>
      <c r="I13" s="13"/>
      <c r="J13" s="13">
        <f>SUM(H13:I13)</f>
        <v>1399759</v>
      </c>
      <c r="K13" s="69">
        <f t="shared" si="1"/>
        <v>0.99999928559181572</v>
      </c>
    </row>
    <row r="14" spans="1:11" x14ac:dyDescent="0.2">
      <c r="A14" s="12" t="s">
        <v>65</v>
      </c>
      <c r="B14" s="13">
        <v>557625</v>
      </c>
      <c r="C14" s="14"/>
      <c r="D14" s="13">
        <f>SUM(B14:C14)</f>
        <v>557625</v>
      </c>
      <c r="E14" s="13">
        <v>13609897</v>
      </c>
      <c r="F14" s="14">
        <v>7500</v>
      </c>
      <c r="G14" s="13">
        <f>SUM(E14:F14)</f>
        <v>13617397</v>
      </c>
      <c r="H14" s="13">
        <v>13609897</v>
      </c>
      <c r="I14" s="13">
        <v>7500</v>
      </c>
      <c r="J14" s="13">
        <f>SUM(H14:I14)</f>
        <v>13617397</v>
      </c>
      <c r="K14" s="69">
        <f t="shared" si="1"/>
        <v>1</v>
      </c>
    </row>
    <row r="15" spans="1:11" x14ac:dyDescent="0.2">
      <c r="A15" s="12"/>
      <c r="B15" s="13"/>
      <c r="C15" s="14"/>
      <c r="D15" s="13"/>
      <c r="E15" s="13"/>
      <c r="F15" s="14"/>
      <c r="G15" s="13"/>
      <c r="H15" s="16"/>
      <c r="I15" s="20"/>
      <c r="J15" s="16"/>
      <c r="K15" s="69"/>
    </row>
    <row r="16" spans="1:11" x14ac:dyDescent="0.2">
      <c r="A16" s="5" t="s">
        <v>17</v>
      </c>
      <c r="B16" s="6">
        <f>SUM(B17:B27)</f>
        <v>3679820</v>
      </c>
      <c r="C16" s="6">
        <f t="shared" ref="C16:J16" si="3">SUM(C17:C27)</f>
        <v>0</v>
      </c>
      <c r="D16" s="6">
        <f t="shared" si="3"/>
        <v>3679820</v>
      </c>
      <c r="E16" s="6">
        <f t="shared" si="3"/>
        <v>3487006</v>
      </c>
      <c r="F16" s="6">
        <f t="shared" si="3"/>
        <v>0</v>
      </c>
      <c r="G16" s="6">
        <f t="shared" si="3"/>
        <v>3487006</v>
      </c>
      <c r="H16" s="6">
        <f t="shared" si="3"/>
        <v>3487006</v>
      </c>
      <c r="I16" s="6">
        <f t="shared" si="3"/>
        <v>0</v>
      </c>
      <c r="J16" s="6">
        <f t="shared" si="3"/>
        <v>3487006</v>
      </c>
      <c r="K16" s="69">
        <f t="shared" si="1"/>
        <v>1</v>
      </c>
    </row>
    <row r="17" spans="1:11" x14ac:dyDescent="0.2">
      <c r="A17" s="12" t="s">
        <v>31</v>
      </c>
      <c r="B17" s="13">
        <v>120</v>
      </c>
      <c r="C17" s="14"/>
      <c r="D17" s="13">
        <f>SUM(B17:C17)</f>
        <v>120</v>
      </c>
      <c r="E17" s="13">
        <v>29</v>
      </c>
      <c r="F17" s="14"/>
      <c r="G17" s="13">
        <f>SUM(E17:F17)</f>
        <v>29</v>
      </c>
      <c r="H17" s="13">
        <v>29</v>
      </c>
      <c r="I17" s="13"/>
      <c r="J17" s="13">
        <f>SUM(H17:I17)</f>
        <v>29</v>
      </c>
      <c r="K17" s="69">
        <f t="shared" si="1"/>
        <v>1</v>
      </c>
    </row>
    <row r="18" spans="1:11" x14ac:dyDescent="0.2">
      <c r="A18" s="12" t="s">
        <v>32</v>
      </c>
      <c r="B18" s="13">
        <v>300000</v>
      </c>
      <c r="C18" s="14"/>
      <c r="D18" s="13">
        <f t="shared" ref="D18:D30" si="4">SUM(B18:C18)</f>
        <v>300000</v>
      </c>
      <c r="E18" s="13">
        <v>303666</v>
      </c>
      <c r="F18" s="14"/>
      <c r="G18" s="13">
        <f t="shared" ref="G18:G27" si="5">SUM(E18:F18)</f>
        <v>303666</v>
      </c>
      <c r="H18" s="13">
        <v>303666</v>
      </c>
      <c r="I18" s="13"/>
      <c r="J18" s="13">
        <f t="shared" ref="J18:J27" si="6">SUM(H18:I18)</f>
        <v>303666</v>
      </c>
      <c r="K18" s="69">
        <f t="shared" si="1"/>
        <v>1</v>
      </c>
    </row>
    <row r="19" spans="1:11" x14ac:dyDescent="0.2">
      <c r="A19" s="16" t="s">
        <v>76</v>
      </c>
      <c r="B19" s="13"/>
      <c r="C19" s="14"/>
      <c r="D19" s="13"/>
      <c r="E19" s="13"/>
      <c r="F19" s="14"/>
      <c r="G19" s="13">
        <f t="shared" si="5"/>
        <v>0</v>
      </c>
      <c r="H19" s="13"/>
      <c r="I19" s="13"/>
      <c r="J19" s="13">
        <f t="shared" si="6"/>
        <v>0</v>
      </c>
      <c r="K19" s="69"/>
    </row>
    <row r="20" spans="1:11" x14ac:dyDescent="0.2">
      <c r="A20" s="12" t="s">
        <v>33</v>
      </c>
      <c r="B20" s="13">
        <v>290000</v>
      </c>
      <c r="C20" s="14"/>
      <c r="D20" s="13">
        <f t="shared" si="4"/>
        <v>290000</v>
      </c>
      <c r="E20" s="13">
        <v>386729</v>
      </c>
      <c r="F20" s="14"/>
      <c r="G20" s="13">
        <f t="shared" si="5"/>
        <v>386729</v>
      </c>
      <c r="H20" s="13">
        <v>386729</v>
      </c>
      <c r="I20" s="13"/>
      <c r="J20" s="13">
        <f t="shared" si="6"/>
        <v>386729</v>
      </c>
      <c r="K20" s="69">
        <f t="shared" si="1"/>
        <v>1</v>
      </c>
    </row>
    <row r="21" spans="1:11" x14ac:dyDescent="0.2">
      <c r="A21" s="12" t="s">
        <v>34</v>
      </c>
      <c r="B21" s="13">
        <v>3000000</v>
      </c>
      <c r="C21" s="14"/>
      <c r="D21" s="13">
        <f t="shared" si="4"/>
        <v>3000000</v>
      </c>
      <c r="E21" s="13">
        <v>2709459</v>
      </c>
      <c r="F21" s="14"/>
      <c r="G21" s="13">
        <f t="shared" si="5"/>
        <v>2709459</v>
      </c>
      <c r="H21" s="13">
        <v>2709459</v>
      </c>
      <c r="I21" s="13"/>
      <c r="J21" s="13">
        <f t="shared" si="6"/>
        <v>2709459</v>
      </c>
      <c r="K21" s="69">
        <f t="shared" si="1"/>
        <v>1</v>
      </c>
    </row>
    <row r="22" spans="1:11" x14ac:dyDescent="0.2">
      <c r="A22" s="12" t="s">
        <v>35</v>
      </c>
      <c r="B22" s="13">
        <v>70000</v>
      </c>
      <c r="C22" s="14"/>
      <c r="D22" s="13">
        <f t="shared" si="4"/>
        <v>70000</v>
      </c>
      <c r="E22" s="13">
        <v>2560</v>
      </c>
      <c r="F22" s="14"/>
      <c r="G22" s="13">
        <f t="shared" si="5"/>
        <v>2560</v>
      </c>
      <c r="H22" s="13">
        <v>2560</v>
      </c>
      <c r="I22" s="13"/>
      <c r="J22" s="13">
        <f t="shared" si="6"/>
        <v>2560</v>
      </c>
      <c r="K22" s="69">
        <f t="shared" si="1"/>
        <v>1</v>
      </c>
    </row>
    <row r="23" spans="1:11" x14ac:dyDescent="0.2">
      <c r="A23" s="12" t="s">
        <v>36</v>
      </c>
      <c r="B23" s="13">
        <v>16000</v>
      </c>
      <c r="C23" s="14"/>
      <c r="D23" s="13">
        <f t="shared" si="4"/>
        <v>16000</v>
      </c>
      <c r="E23" s="13">
        <v>4136</v>
      </c>
      <c r="F23" s="14"/>
      <c r="G23" s="13">
        <f t="shared" si="5"/>
        <v>4136</v>
      </c>
      <c r="H23" s="13">
        <v>4136</v>
      </c>
      <c r="I23" s="13"/>
      <c r="J23" s="13">
        <f t="shared" si="6"/>
        <v>4136</v>
      </c>
      <c r="K23" s="69">
        <f t="shared" si="1"/>
        <v>1</v>
      </c>
    </row>
    <row r="24" spans="1:11" x14ac:dyDescent="0.2">
      <c r="A24" s="12" t="s">
        <v>8</v>
      </c>
      <c r="B24" s="13">
        <v>1700</v>
      </c>
      <c r="C24" s="14"/>
      <c r="D24" s="13">
        <f t="shared" si="4"/>
        <v>1700</v>
      </c>
      <c r="E24" s="13">
        <v>1626</v>
      </c>
      <c r="F24" s="14"/>
      <c r="G24" s="13">
        <f t="shared" si="5"/>
        <v>1626</v>
      </c>
      <c r="H24" s="13">
        <v>1626</v>
      </c>
      <c r="I24" s="13"/>
      <c r="J24" s="13">
        <f t="shared" si="6"/>
        <v>1626</v>
      </c>
      <c r="K24" s="69">
        <f t="shared" si="1"/>
        <v>1</v>
      </c>
    </row>
    <row r="25" spans="1:11" x14ac:dyDescent="0.2">
      <c r="A25" s="12" t="s">
        <v>37</v>
      </c>
      <c r="B25" s="13"/>
      <c r="C25" s="14"/>
      <c r="D25" s="13">
        <f t="shared" si="4"/>
        <v>0</v>
      </c>
      <c r="E25" s="13"/>
      <c r="F25" s="14"/>
      <c r="G25" s="13">
        <f t="shared" si="5"/>
        <v>0</v>
      </c>
      <c r="H25" s="13"/>
      <c r="I25" s="13"/>
      <c r="J25" s="13">
        <f t="shared" si="6"/>
        <v>0</v>
      </c>
      <c r="K25" s="69"/>
    </row>
    <row r="26" spans="1:11" x14ac:dyDescent="0.2">
      <c r="A26" s="12" t="s">
        <v>7</v>
      </c>
      <c r="B26" s="13">
        <v>2000</v>
      </c>
      <c r="C26" s="14"/>
      <c r="D26" s="13">
        <f t="shared" si="4"/>
        <v>2000</v>
      </c>
      <c r="E26" s="13">
        <v>78002</v>
      </c>
      <c r="F26" s="14"/>
      <c r="G26" s="13">
        <f t="shared" si="5"/>
        <v>78002</v>
      </c>
      <c r="H26" s="13">
        <v>78002</v>
      </c>
      <c r="I26" s="13"/>
      <c r="J26" s="13">
        <f t="shared" si="6"/>
        <v>78002</v>
      </c>
      <c r="K26" s="69">
        <f t="shared" si="1"/>
        <v>1</v>
      </c>
    </row>
    <row r="27" spans="1:11" x14ac:dyDescent="0.2">
      <c r="A27" s="12" t="s">
        <v>66</v>
      </c>
      <c r="B27" s="13"/>
      <c r="C27" s="14"/>
      <c r="D27" s="13">
        <f t="shared" si="4"/>
        <v>0</v>
      </c>
      <c r="E27" s="13">
        <v>799</v>
      </c>
      <c r="F27" s="14"/>
      <c r="G27" s="13">
        <f t="shared" si="5"/>
        <v>799</v>
      </c>
      <c r="H27" s="13">
        <v>799</v>
      </c>
      <c r="I27" s="13"/>
      <c r="J27" s="13">
        <f t="shared" si="6"/>
        <v>799</v>
      </c>
      <c r="K27" s="69">
        <f t="shared" si="1"/>
        <v>1</v>
      </c>
    </row>
    <row r="28" spans="1:11" x14ac:dyDescent="0.2">
      <c r="A28" s="12"/>
      <c r="B28" s="13"/>
      <c r="C28" s="14"/>
      <c r="D28" s="13"/>
      <c r="E28" s="13"/>
      <c r="F28" s="14"/>
      <c r="G28" s="13"/>
      <c r="H28" s="16"/>
      <c r="I28" s="20"/>
      <c r="J28" s="16"/>
      <c r="K28" s="69"/>
    </row>
    <row r="29" spans="1:11" x14ac:dyDescent="0.2">
      <c r="A29" s="5" t="s">
        <v>38</v>
      </c>
      <c r="B29" s="6">
        <f t="shared" ref="B29:J29" si="7">SUM(B30:B40)</f>
        <v>2443355</v>
      </c>
      <c r="C29" s="7">
        <f t="shared" si="7"/>
        <v>539</v>
      </c>
      <c r="D29" s="6">
        <f t="shared" si="7"/>
        <v>2443894</v>
      </c>
      <c r="E29" s="6">
        <f t="shared" si="7"/>
        <v>1550534</v>
      </c>
      <c r="F29" s="6">
        <f t="shared" si="7"/>
        <v>671</v>
      </c>
      <c r="G29" s="6">
        <f t="shared" si="7"/>
        <v>1551205</v>
      </c>
      <c r="H29" s="6">
        <f t="shared" si="7"/>
        <v>651038</v>
      </c>
      <c r="I29" s="8">
        <f t="shared" si="7"/>
        <v>728</v>
      </c>
      <c r="J29" s="6">
        <f t="shared" si="7"/>
        <v>651766</v>
      </c>
      <c r="K29" s="69">
        <f t="shared" si="1"/>
        <v>0.42016754716494598</v>
      </c>
    </row>
    <row r="30" spans="1:11" x14ac:dyDescent="0.2">
      <c r="A30" s="12" t="s">
        <v>39</v>
      </c>
      <c r="B30" s="13"/>
      <c r="C30" s="14"/>
      <c r="D30" s="13">
        <f t="shared" si="4"/>
        <v>0</v>
      </c>
      <c r="E30" s="13">
        <v>1536</v>
      </c>
      <c r="F30" s="14"/>
      <c r="G30" s="13">
        <f>SUM(E30:F30)</f>
        <v>1536</v>
      </c>
      <c r="H30" s="13">
        <v>1536</v>
      </c>
      <c r="I30" s="13"/>
      <c r="J30" s="13">
        <f>SUM(H30:I30)</f>
        <v>1536</v>
      </c>
      <c r="K30" s="69">
        <f t="shared" si="1"/>
        <v>1</v>
      </c>
    </row>
    <row r="31" spans="1:11" x14ac:dyDescent="0.2">
      <c r="A31" s="12" t="s">
        <v>6</v>
      </c>
      <c r="B31" s="13">
        <v>55390</v>
      </c>
      <c r="C31" s="14">
        <v>485</v>
      </c>
      <c r="D31" s="13">
        <f>SUM(B31:C31)</f>
        <v>55875</v>
      </c>
      <c r="E31" s="13">
        <v>68792</v>
      </c>
      <c r="F31" s="14">
        <v>617</v>
      </c>
      <c r="G31" s="13">
        <f t="shared" ref="G31:G40" si="8">SUM(E31:F31)</f>
        <v>69409</v>
      </c>
      <c r="H31" s="13">
        <v>68793</v>
      </c>
      <c r="I31" s="13">
        <v>617</v>
      </c>
      <c r="J31" s="13">
        <f t="shared" ref="J31:J40" si="9">SUM(H31:I31)</f>
        <v>69410</v>
      </c>
      <c r="K31" s="69">
        <f t="shared" si="1"/>
        <v>1.0000144073535133</v>
      </c>
    </row>
    <row r="32" spans="1:11" x14ac:dyDescent="0.2">
      <c r="A32" s="12" t="s">
        <v>40</v>
      </c>
      <c r="B32" s="13">
        <v>8260</v>
      </c>
      <c r="C32" s="14"/>
      <c r="D32" s="13">
        <f t="shared" ref="D32:D40" si="10">SUM(B32:C32)</f>
        <v>8260</v>
      </c>
      <c r="E32" s="13">
        <v>2099</v>
      </c>
      <c r="F32" s="14"/>
      <c r="G32" s="13">
        <f t="shared" si="8"/>
        <v>2099</v>
      </c>
      <c r="H32" s="13">
        <v>2099</v>
      </c>
      <c r="I32" s="13"/>
      <c r="J32" s="13">
        <f t="shared" si="9"/>
        <v>2099</v>
      </c>
      <c r="K32" s="69">
        <f t="shared" si="1"/>
        <v>1</v>
      </c>
    </row>
    <row r="33" spans="1:11" x14ac:dyDescent="0.2">
      <c r="A33" s="12" t="s">
        <v>41</v>
      </c>
      <c r="B33" s="13">
        <v>186418</v>
      </c>
      <c r="C33" s="14"/>
      <c r="D33" s="13">
        <f t="shared" si="10"/>
        <v>186418</v>
      </c>
      <c r="E33" s="13">
        <v>118768</v>
      </c>
      <c r="F33" s="14"/>
      <c r="G33" s="13">
        <f t="shared" si="8"/>
        <v>118768</v>
      </c>
      <c r="H33" s="13">
        <v>118768</v>
      </c>
      <c r="I33" s="13"/>
      <c r="J33" s="13">
        <f t="shared" si="9"/>
        <v>118768</v>
      </c>
      <c r="K33" s="69">
        <f t="shared" si="1"/>
        <v>1</v>
      </c>
    </row>
    <row r="34" spans="1:11" x14ac:dyDescent="0.2">
      <c r="A34" s="12" t="s">
        <v>42</v>
      </c>
      <c r="B34" s="13">
        <v>161486</v>
      </c>
      <c r="C34" s="14"/>
      <c r="D34" s="13">
        <f t="shared" si="10"/>
        <v>161486</v>
      </c>
      <c r="E34" s="13">
        <v>148581</v>
      </c>
      <c r="F34" s="14"/>
      <c r="G34" s="13">
        <f t="shared" si="8"/>
        <v>148581</v>
      </c>
      <c r="H34" s="13">
        <v>148582</v>
      </c>
      <c r="I34" s="13"/>
      <c r="J34" s="13">
        <f t="shared" si="9"/>
        <v>148582</v>
      </c>
      <c r="K34" s="69">
        <f t="shared" si="1"/>
        <v>1.0000067303356419</v>
      </c>
    </row>
    <row r="35" spans="1:11" x14ac:dyDescent="0.2">
      <c r="A35" s="12" t="s">
        <v>43</v>
      </c>
      <c r="B35" s="13">
        <v>1890614</v>
      </c>
      <c r="C35" s="14">
        <v>54</v>
      </c>
      <c r="D35" s="13">
        <f t="shared" si="10"/>
        <v>1890668</v>
      </c>
      <c r="E35" s="13">
        <v>1094473</v>
      </c>
      <c r="F35" s="14">
        <v>54</v>
      </c>
      <c r="G35" s="13">
        <f t="shared" si="8"/>
        <v>1094527</v>
      </c>
      <c r="H35" s="13">
        <v>194974</v>
      </c>
      <c r="I35" s="13">
        <v>111</v>
      </c>
      <c r="J35" s="13">
        <f t="shared" si="9"/>
        <v>195085</v>
      </c>
      <c r="K35" s="69">
        <f t="shared" si="1"/>
        <v>0.17823680914221393</v>
      </c>
    </row>
    <row r="36" spans="1:11" x14ac:dyDescent="0.2">
      <c r="A36" s="23" t="s">
        <v>44</v>
      </c>
      <c r="B36" s="13">
        <v>141137</v>
      </c>
      <c r="C36" s="14"/>
      <c r="D36" s="13">
        <f t="shared" si="10"/>
        <v>141137</v>
      </c>
      <c r="E36" s="13">
        <v>86103</v>
      </c>
      <c r="F36" s="14"/>
      <c r="G36" s="13">
        <f t="shared" si="8"/>
        <v>86103</v>
      </c>
      <c r="H36" s="13">
        <v>86103</v>
      </c>
      <c r="I36" s="13"/>
      <c r="J36" s="13">
        <f t="shared" si="9"/>
        <v>86103</v>
      </c>
      <c r="K36" s="69">
        <f t="shared" si="1"/>
        <v>1</v>
      </c>
    </row>
    <row r="37" spans="1:11" x14ac:dyDescent="0.2">
      <c r="A37" s="23" t="s">
        <v>45</v>
      </c>
      <c r="B37" s="13">
        <v>50</v>
      </c>
      <c r="C37" s="14"/>
      <c r="D37" s="13">
        <f t="shared" si="10"/>
        <v>50</v>
      </c>
      <c r="E37" s="13">
        <v>881</v>
      </c>
      <c r="F37" s="14"/>
      <c r="G37" s="13">
        <f t="shared" si="8"/>
        <v>881</v>
      </c>
      <c r="H37" s="13">
        <v>881</v>
      </c>
      <c r="I37" s="13"/>
      <c r="J37" s="13">
        <f t="shared" si="9"/>
        <v>881</v>
      </c>
      <c r="K37" s="69">
        <f t="shared" si="1"/>
        <v>1</v>
      </c>
    </row>
    <row r="38" spans="1:11" x14ac:dyDescent="0.2">
      <c r="A38" s="12" t="s">
        <v>46</v>
      </c>
      <c r="B38" s="6"/>
      <c r="C38" s="7"/>
      <c r="D38" s="13">
        <f t="shared" si="10"/>
        <v>0</v>
      </c>
      <c r="E38" s="13">
        <v>18625</v>
      </c>
      <c r="F38" s="14"/>
      <c r="G38" s="13">
        <f t="shared" si="8"/>
        <v>18625</v>
      </c>
      <c r="H38" s="13">
        <v>18625</v>
      </c>
      <c r="I38" s="13"/>
      <c r="J38" s="13">
        <f t="shared" si="9"/>
        <v>18625</v>
      </c>
      <c r="K38" s="69">
        <f t="shared" si="1"/>
        <v>1</v>
      </c>
    </row>
    <row r="39" spans="1:11" x14ac:dyDescent="0.2">
      <c r="A39" s="12" t="s">
        <v>72</v>
      </c>
      <c r="B39" s="6"/>
      <c r="C39" s="7"/>
      <c r="D39" s="13"/>
      <c r="E39" s="13">
        <v>1186</v>
      </c>
      <c r="F39" s="14"/>
      <c r="G39" s="13">
        <f t="shared" si="8"/>
        <v>1186</v>
      </c>
      <c r="H39" s="13">
        <v>1186</v>
      </c>
      <c r="I39" s="13"/>
      <c r="J39" s="13">
        <f t="shared" si="9"/>
        <v>1186</v>
      </c>
      <c r="K39" s="69">
        <f t="shared" si="1"/>
        <v>1</v>
      </c>
    </row>
    <row r="40" spans="1:11" x14ac:dyDescent="0.2">
      <c r="A40" s="23" t="s">
        <v>47</v>
      </c>
      <c r="B40" s="13"/>
      <c r="C40" s="14"/>
      <c r="D40" s="13">
        <f t="shared" si="10"/>
        <v>0</v>
      </c>
      <c r="E40" s="13">
        <v>9490</v>
      </c>
      <c r="F40" s="14"/>
      <c r="G40" s="13">
        <f t="shared" si="8"/>
        <v>9490</v>
      </c>
      <c r="H40" s="13">
        <v>9491</v>
      </c>
      <c r="I40" s="13"/>
      <c r="J40" s="13">
        <f t="shared" si="9"/>
        <v>9491</v>
      </c>
      <c r="K40" s="69">
        <f t="shared" si="1"/>
        <v>1.0001053740779768</v>
      </c>
    </row>
    <row r="41" spans="1:11" x14ac:dyDescent="0.2">
      <c r="A41" s="12"/>
      <c r="B41" s="13"/>
      <c r="C41" s="14"/>
      <c r="D41" s="13"/>
      <c r="E41" s="13"/>
      <c r="F41" s="14"/>
      <c r="G41" s="13"/>
      <c r="H41" s="16"/>
      <c r="I41" s="20"/>
      <c r="J41" s="16"/>
      <c r="K41" s="69"/>
    </row>
    <row r="42" spans="1:11" x14ac:dyDescent="0.2">
      <c r="A42" s="24" t="s">
        <v>48</v>
      </c>
      <c r="B42" s="6">
        <f>SUM(B43:B45)</f>
        <v>6717070</v>
      </c>
      <c r="C42" s="6">
        <f t="shared" ref="C42:J42" si="11">SUM(C43:C45)</f>
        <v>0</v>
      </c>
      <c r="D42" s="6">
        <f t="shared" si="11"/>
        <v>6717070</v>
      </c>
      <c r="E42" s="6">
        <f t="shared" si="11"/>
        <v>3851734</v>
      </c>
      <c r="F42" s="6">
        <f t="shared" si="11"/>
        <v>0</v>
      </c>
      <c r="G42" s="6">
        <f t="shared" si="11"/>
        <v>3851734</v>
      </c>
      <c r="H42" s="6">
        <f t="shared" si="11"/>
        <v>563386</v>
      </c>
      <c r="I42" s="6">
        <f t="shared" si="11"/>
        <v>0</v>
      </c>
      <c r="J42" s="6">
        <f t="shared" si="11"/>
        <v>563386</v>
      </c>
      <c r="K42" s="69">
        <f t="shared" si="1"/>
        <v>0.14626814831969187</v>
      </c>
    </row>
    <row r="43" spans="1:11" x14ac:dyDescent="0.2">
      <c r="A43" s="12" t="s">
        <v>49</v>
      </c>
      <c r="B43" s="13">
        <v>6717070</v>
      </c>
      <c r="C43" s="14"/>
      <c r="D43" s="13">
        <f>SUM(B43:C43)</f>
        <v>6717070</v>
      </c>
      <c r="E43" s="13">
        <v>3851734</v>
      </c>
      <c r="F43" s="14"/>
      <c r="G43" s="13">
        <f>SUM(E43:F43)</f>
        <v>3851734</v>
      </c>
      <c r="H43" s="13">
        <v>563386</v>
      </c>
      <c r="I43" s="13"/>
      <c r="J43" s="13">
        <f>SUM(H43:I43)</f>
        <v>563386</v>
      </c>
      <c r="K43" s="69">
        <f t="shared" si="1"/>
        <v>0.14626814831969187</v>
      </c>
    </row>
    <row r="44" spans="1:11" x14ac:dyDescent="0.2">
      <c r="A44" s="16" t="s">
        <v>73</v>
      </c>
      <c r="B44" s="13"/>
      <c r="C44" s="14"/>
      <c r="D44" s="13">
        <f>SUM(B44:C44)</f>
        <v>0</v>
      </c>
      <c r="E44" s="13"/>
      <c r="F44" s="14"/>
      <c r="G44" s="13">
        <f>SUM(E44:F44)</f>
        <v>0</v>
      </c>
      <c r="H44" s="13"/>
      <c r="I44" s="13"/>
      <c r="J44" s="13">
        <f>SUM(H44:I44)</f>
        <v>0</v>
      </c>
      <c r="K44" s="69"/>
    </row>
    <row r="45" spans="1:11" x14ac:dyDescent="0.2">
      <c r="A45" s="12" t="s">
        <v>80</v>
      </c>
      <c r="B45" s="13"/>
      <c r="C45" s="14"/>
      <c r="D45" s="13"/>
      <c r="E45" s="13"/>
      <c r="F45" s="14"/>
      <c r="G45" s="13">
        <f>SUM(E45:F45)</f>
        <v>0</v>
      </c>
      <c r="H45" s="13"/>
      <c r="I45" s="13"/>
      <c r="J45" s="13">
        <f>SUM(H45:I45)</f>
        <v>0</v>
      </c>
      <c r="K45" s="69"/>
    </row>
    <row r="46" spans="1:11" x14ac:dyDescent="0.2">
      <c r="A46" s="12"/>
      <c r="B46" s="13"/>
      <c r="C46" s="14"/>
      <c r="D46" s="13">
        <f>SUM(B46:C46)</f>
        <v>0</v>
      </c>
      <c r="E46" s="13"/>
      <c r="F46" s="14"/>
      <c r="G46" s="13"/>
      <c r="H46" s="16"/>
      <c r="I46" s="20"/>
      <c r="J46" s="16"/>
      <c r="K46" s="69"/>
    </row>
    <row r="47" spans="1:11" x14ac:dyDescent="0.2">
      <c r="A47" s="24" t="s">
        <v>50</v>
      </c>
      <c r="B47" s="6">
        <f>SUM(B48:B49)</f>
        <v>0</v>
      </c>
      <c r="C47" s="6">
        <f t="shared" ref="C47:J47" si="12">SUM(C48:C49)</f>
        <v>30000</v>
      </c>
      <c r="D47" s="6">
        <f t="shared" si="12"/>
        <v>30000</v>
      </c>
      <c r="E47" s="6">
        <f t="shared" si="12"/>
        <v>32938</v>
      </c>
      <c r="F47" s="6">
        <f t="shared" si="12"/>
        <v>30000</v>
      </c>
      <c r="G47" s="6">
        <f t="shared" si="12"/>
        <v>62938</v>
      </c>
      <c r="H47" s="6">
        <f t="shared" si="12"/>
        <v>32938</v>
      </c>
      <c r="I47" s="6">
        <f t="shared" si="12"/>
        <v>30000</v>
      </c>
      <c r="J47" s="6">
        <f t="shared" si="12"/>
        <v>62938</v>
      </c>
      <c r="K47" s="69">
        <f t="shared" si="1"/>
        <v>1</v>
      </c>
    </row>
    <row r="48" spans="1:11" x14ac:dyDescent="0.2">
      <c r="A48" s="12" t="s">
        <v>51</v>
      </c>
      <c r="B48" s="13"/>
      <c r="C48" s="14">
        <v>30000</v>
      </c>
      <c r="D48" s="13">
        <f>SUM(B48:C48)</f>
        <v>30000</v>
      </c>
      <c r="E48" s="13"/>
      <c r="F48" s="14">
        <v>30000</v>
      </c>
      <c r="G48" s="13">
        <f>SUM(E48:F48)</f>
        <v>30000</v>
      </c>
      <c r="H48" s="13"/>
      <c r="I48" s="13">
        <v>30000</v>
      </c>
      <c r="J48" s="13">
        <f>SUM(H48:I48)</f>
        <v>30000</v>
      </c>
      <c r="K48" s="69">
        <f t="shared" si="1"/>
        <v>1</v>
      </c>
    </row>
    <row r="49" spans="1:13" x14ac:dyDescent="0.2">
      <c r="A49" s="12" t="s">
        <v>71</v>
      </c>
      <c r="B49" s="13"/>
      <c r="C49" s="14"/>
      <c r="D49" s="13"/>
      <c r="E49" s="13">
        <v>32938</v>
      </c>
      <c r="F49" s="14"/>
      <c r="G49" s="13">
        <f>SUM(E49:F49)</f>
        <v>32938</v>
      </c>
      <c r="H49" s="13">
        <v>32938</v>
      </c>
      <c r="I49" s="13"/>
      <c r="J49" s="13">
        <f>SUM(H49:I49)</f>
        <v>32938</v>
      </c>
      <c r="K49" s="69">
        <f t="shared" si="1"/>
        <v>1</v>
      </c>
    </row>
    <row r="50" spans="1:13" x14ac:dyDescent="0.2">
      <c r="A50" s="5"/>
      <c r="B50" s="6"/>
      <c r="C50" s="7"/>
      <c r="D50" s="6"/>
      <c r="E50" s="6"/>
      <c r="F50" s="7"/>
      <c r="G50" s="6"/>
      <c r="H50" s="16"/>
      <c r="I50" s="20"/>
      <c r="J50" s="16"/>
      <c r="K50" s="69"/>
    </row>
    <row r="51" spans="1:13" x14ac:dyDescent="0.2">
      <c r="A51" s="24" t="s">
        <v>52</v>
      </c>
      <c r="B51" s="6">
        <f>SUM(B52:B53)</f>
        <v>0</v>
      </c>
      <c r="C51" s="6">
        <f t="shared" ref="C51:J51" si="13">SUM(C52:C53)</f>
        <v>4521</v>
      </c>
      <c r="D51" s="6">
        <f t="shared" si="13"/>
        <v>4521</v>
      </c>
      <c r="E51" s="6">
        <f t="shared" si="13"/>
        <v>54409</v>
      </c>
      <c r="F51" s="6">
        <f t="shared" si="13"/>
        <v>4353</v>
      </c>
      <c r="G51" s="6">
        <f t="shared" si="13"/>
        <v>58762</v>
      </c>
      <c r="H51" s="6">
        <f t="shared" si="13"/>
        <v>54409</v>
      </c>
      <c r="I51" s="6">
        <f t="shared" si="13"/>
        <v>4353</v>
      </c>
      <c r="J51" s="6">
        <f t="shared" si="13"/>
        <v>58762</v>
      </c>
      <c r="K51" s="69">
        <f t="shared" si="1"/>
        <v>1</v>
      </c>
    </row>
    <row r="52" spans="1:13" x14ac:dyDescent="0.2">
      <c r="A52" s="12" t="s">
        <v>53</v>
      </c>
      <c r="B52" s="13"/>
      <c r="C52" s="14">
        <v>4521</v>
      </c>
      <c r="D52" s="13">
        <f>SUM(B52:C52)</f>
        <v>4521</v>
      </c>
      <c r="E52" s="13"/>
      <c r="F52" s="14">
        <v>4190</v>
      </c>
      <c r="G52" s="13">
        <f>SUM(E52:F52)</f>
        <v>4190</v>
      </c>
      <c r="H52" s="13"/>
      <c r="I52" s="13">
        <v>4189</v>
      </c>
      <c r="J52" s="13">
        <f>SUM(H52:I52)</f>
        <v>4189</v>
      </c>
      <c r="K52" s="69">
        <f t="shared" si="1"/>
        <v>0.99976133651551313</v>
      </c>
    </row>
    <row r="53" spans="1:13" x14ac:dyDescent="0.2">
      <c r="A53" s="16" t="s">
        <v>74</v>
      </c>
      <c r="B53" s="13"/>
      <c r="C53" s="14"/>
      <c r="D53" s="13"/>
      <c r="E53" s="13">
        <v>54409</v>
      </c>
      <c r="F53" s="14">
        <v>163</v>
      </c>
      <c r="G53" s="13">
        <f>SUM(E53:F53)</f>
        <v>54572</v>
      </c>
      <c r="H53" s="13">
        <v>54409</v>
      </c>
      <c r="I53" s="13">
        <v>164</v>
      </c>
      <c r="J53" s="13">
        <f>SUM(H53:I53)</f>
        <v>54573</v>
      </c>
      <c r="K53" s="69">
        <f t="shared" si="1"/>
        <v>1.0000183244154512</v>
      </c>
    </row>
    <row r="54" spans="1:13" x14ac:dyDescent="0.2">
      <c r="A54" s="16"/>
      <c r="B54" s="13"/>
      <c r="C54" s="13"/>
      <c r="D54" s="6"/>
      <c r="E54" s="6"/>
      <c r="F54" s="7"/>
      <c r="G54" s="6"/>
      <c r="H54" s="25"/>
      <c r="I54" s="20"/>
      <c r="J54" s="16"/>
      <c r="K54" s="69"/>
    </row>
    <row r="55" spans="1:13" ht="12.75" customHeight="1" x14ac:dyDescent="0.2">
      <c r="A55" s="26" t="s">
        <v>18</v>
      </c>
      <c r="B55" s="27">
        <f t="shared" ref="B55:J55" si="14">SUM(B7,B12,B16,B29,B42,B47,B51)</f>
        <v>14284144</v>
      </c>
      <c r="C55" s="27">
        <f t="shared" si="14"/>
        <v>41670</v>
      </c>
      <c r="D55" s="27">
        <f t="shared" si="14"/>
        <v>14325814</v>
      </c>
      <c r="E55" s="27">
        <f t="shared" si="14"/>
        <v>25154578</v>
      </c>
      <c r="F55" s="27">
        <f t="shared" si="14"/>
        <v>49364</v>
      </c>
      <c r="G55" s="27">
        <f t="shared" si="14"/>
        <v>25203942</v>
      </c>
      <c r="H55" s="29">
        <f t="shared" si="14"/>
        <v>20966733</v>
      </c>
      <c r="I55" s="27">
        <f t="shared" si="14"/>
        <v>49421</v>
      </c>
      <c r="J55" s="27">
        <f t="shared" si="14"/>
        <v>21016154</v>
      </c>
      <c r="K55" s="71">
        <f t="shared" si="1"/>
        <v>0.83384392806490348</v>
      </c>
    </row>
    <row r="56" spans="1:13" x14ac:dyDescent="0.2">
      <c r="A56" s="30" t="s">
        <v>19</v>
      </c>
      <c r="B56" s="6">
        <f>SUM(B57,B61:B63)</f>
        <v>2004846</v>
      </c>
      <c r="C56" s="6">
        <f t="shared" ref="C56:J56" si="15">SUM(C57,C61:C63)</f>
        <v>0</v>
      </c>
      <c r="D56" s="6">
        <f t="shared" si="15"/>
        <v>2004846</v>
      </c>
      <c r="E56" s="6">
        <f t="shared" si="15"/>
        <v>3990966</v>
      </c>
      <c r="F56" s="6">
        <f t="shared" si="15"/>
        <v>0</v>
      </c>
      <c r="G56" s="6">
        <f>SUM(G57,G61:G63)</f>
        <v>3990966</v>
      </c>
      <c r="H56" s="6">
        <f t="shared" si="15"/>
        <v>3740972</v>
      </c>
      <c r="I56" s="6">
        <f t="shared" si="15"/>
        <v>0</v>
      </c>
      <c r="J56" s="6">
        <f t="shared" si="15"/>
        <v>3740972</v>
      </c>
      <c r="K56" s="69">
        <f t="shared" si="1"/>
        <v>0.93736002762238513</v>
      </c>
    </row>
    <row r="57" spans="1:13" x14ac:dyDescent="0.2">
      <c r="A57" s="31" t="s">
        <v>64</v>
      </c>
      <c r="B57" s="13">
        <f>SUM(B58:B60)</f>
        <v>1504846</v>
      </c>
      <c r="C57" s="13">
        <f t="shared" ref="C57:J57" si="16">SUM(C58:C60)</f>
        <v>0</v>
      </c>
      <c r="D57" s="13">
        <f t="shared" si="16"/>
        <v>1504846</v>
      </c>
      <c r="E57" s="13">
        <f t="shared" si="16"/>
        <v>1554176</v>
      </c>
      <c r="F57" s="13">
        <f t="shared" si="16"/>
        <v>0</v>
      </c>
      <c r="G57" s="13">
        <f t="shared" si="16"/>
        <v>1554176</v>
      </c>
      <c r="H57" s="13">
        <f t="shared" si="16"/>
        <v>1304182</v>
      </c>
      <c r="I57" s="13">
        <f t="shared" si="16"/>
        <v>0</v>
      </c>
      <c r="J57" s="13">
        <f t="shared" si="16"/>
        <v>1304182</v>
      </c>
      <c r="K57" s="69">
        <f t="shared" si="1"/>
        <v>0.83914691772360406</v>
      </c>
      <c r="M57" s="67"/>
    </row>
    <row r="58" spans="1:13" x14ac:dyDescent="0.2">
      <c r="A58" s="72" t="s">
        <v>93</v>
      </c>
      <c r="B58" s="73">
        <v>270679</v>
      </c>
      <c r="C58" s="73"/>
      <c r="D58" s="73">
        <f>SUM(B58:C58)</f>
        <v>270679</v>
      </c>
      <c r="E58" s="73">
        <v>149986</v>
      </c>
      <c r="F58" s="74"/>
      <c r="G58" s="73">
        <f t="shared" ref="G58:G63" si="17">SUM(E58:F58)</f>
        <v>149986</v>
      </c>
      <c r="H58" s="73">
        <v>120692</v>
      </c>
      <c r="I58" s="73"/>
      <c r="J58" s="73">
        <f t="shared" ref="J58:J63" si="18">SUM(H58:I58)</f>
        <v>120692</v>
      </c>
      <c r="K58" s="75">
        <f t="shared" si="1"/>
        <v>0.80468843758750819</v>
      </c>
    </row>
    <row r="59" spans="1:13" x14ac:dyDescent="0.2">
      <c r="A59" s="72" t="s">
        <v>94</v>
      </c>
      <c r="B59" s="73"/>
      <c r="C59" s="73"/>
      <c r="D59" s="73"/>
      <c r="E59" s="73">
        <v>220700</v>
      </c>
      <c r="F59" s="74"/>
      <c r="G59" s="73">
        <f t="shared" si="17"/>
        <v>220700</v>
      </c>
      <c r="H59" s="73"/>
      <c r="I59" s="73"/>
      <c r="J59" s="73">
        <f t="shared" si="18"/>
        <v>0</v>
      </c>
      <c r="K59" s="75">
        <f t="shared" si="1"/>
        <v>0</v>
      </c>
    </row>
    <row r="60" spans="1:13" x14ac:dyDescent="0.2">
      <c r="A60" s="72" t="s">
        <v>95</v>
      </c>
      <c r="B60" s="73">
        <v>1234167</v>
      </c>
      <c r="C60" s="73"/>
      <c r="D60" s="73">
        <f>SUM(B60:C60)</f>
        <v>1234167</v>
      </c>
      <c r="E60" s="73">
        <v>1183490</v>
      </c>
      <c r="F60" s="74"/>
      <c r="G60" s="73">
        <f t="shared" si="17"/>
        <v>1183490</v>
      </c>
      <c r="H60" s="73">
        <v>1183490</v>
      </c>
      <c r="I60" s="73"/>
      <c r="J60" s="73">
        <f t="shared" si="18"/>
        <v>1183490</v>
      </c>
      <c r="K60" s="75">
        <f t="shared" si="1"/>
        <v>1</v>
      </c>
    </row>
    <row r="61" spans="1:13" x14ac:dyDescent="0.2">
      <c r="A61" s="31" t="s">
        <v>81</v>
      </c>
      <c r="B61" s="13">
        <v>500000</v>
      </c>
      <c r="C61" s="13"/>
      <c r="D61" s="13">
        <f>SUM(B61:C61)</f>
        <v>500000</v>
      </c>
      <c r="E61" s="13">
        <v>1262039</v>
      </c>
      <c r="F61" s="14"/>
      <c r="G61" s="13">
        <f t="shared" si="17"/>
        <v>1262039</v>
      </c>
      <c r="H61" s="13">
        <v>1262039</v>
      </c>
      <c r="I61" s="13"/>
      <c r="J61" s="13">
        <f t="shared" si="18"/>
        <v>1262039</v>
      </c>
      <c r="K61" s="69">
        <f t="shared" si="1"/>
        <v>1</v>
      </c>
    </row>
    <row r="62" spans="1:13" x14ac:dyDescent="0.2">
      <c r="A62" s="31" t="s">
        <v>75</v>
      </c>
      <c r="B62" s="13"/>
      <c r="C62" s="13"/>
      <c r="D62" s="13">
        <f>SUM(B62:C62)</f>
        <v>0</v>
      </c>
      <c r="E62" s="13">
        <v>155943</v>
      </c>
      <c r="F62" s="14"/>
      <c r="G62" s="13">
        <f t="shared" si="17"/>
        <v>155943</v>
      </c>
      <c r="H62" s="13">
        <v>155943</v>
      </c>
      <c r="I62" s="13"/>
      <c r="J62" s="13">
        <f t="shared" si="18"/>
        <v>155943</v>
      </c>
      <c r="K62" s="69">
        <f t="shared" si="1"/>
        <v>1</v>
      </c>
    </row>
    <row r="63" spans="1:13" x14ac:dyDescent="0.2">
      <c r="A63" s="31" t="s">
        <v>62</v>
      </c>
      <c r="B63" s="13"/>
      <c r="C63" s="13"/>
      <c r="D63" s="13">
        <f>SUM(B63:C63)</f>
        <v>0</v>
      </c>
      <c r="E63" s="13">
        <v>1018808</v>
      </c>
      <c r="F63" s="14"/>
      <c r="G63" s="13">
        <f t="shared" si="17"/>
        <v>1018808</v>
      </c>
      <c r="H63" s="13">
        <v>1018808</v>
      </c>
      <c r="I63" s="13"/>
      <c r="J63" s="13">
        <f t="shared" si="18"/>
        <v>1018808</v>
      </c>
      <c r="K63" s="69">
        <f t="shared" si="1"/>
        <v>1</v>
      </c>
    </row>
    <row r="64" spans="1:13" x14ac:dyDescent="0.2">
      <c r="A64" s="32" t="s">
        <v>20</v>
      </c>
      <c r="B64" s="33">
        <f>SUM(B55,B56)</f>
        <v>16288990</v>
      </c>
      <c r="C64" s="33">
        <f t="shared" ref="C64:J64" si="19">SUM(C55,C56)</f>
        <v>41670</v>
      </c>
      <c r="D64" s="33">
        <f t="shared" si="19"/>
        <v>16330660</v>
      </c>
      <c r="E64" s="33">
        <f t="shared" si="19"/>
        <v>29145544</v>
      </c>
      <c r="F64" s="33">
        <f t="shared" si="19"/>
        <v>49364</v>
      </c>
      <c r="G64" s="33">
        <f t="shared" si="19"/>
        <v>29194908</v>
      </c>
      <c r="H64" s="33">
        <f t="shared" si="19"/>
        <v>24707705</v>
      </c>
      <c r="I64" s="33">
        <f t="shared" si="19"/>
        <v>49421</v>
      </c>
      <c r="J64" s="33">
        <f t="shared" si="19"/>
        <v>24757126</v>
      </c>
      <c r="K64" s="71">
        <f t="shared" si="1"/>
        <v>0.84799465715048661</v>
      </c>
    </row>
    <row r="65" spans="1:11" x14ac:dyDescent="0.2">
      <c r="A65" s="35"/>
      <c r="B65" s="36"/>
      <c r="C65" s="36"/>
      <c r="D65" s="36"/>
      <c r="E65" s="36"/>
      <c r="F65" s="36"/>
      <c r="G65" s="36"/>
      <c r="H65" s="36"/>
      <c r="I65" s="36"/>
      <c r="J65" s="36"/>
      <c r="K65" s="11"/>
    </row>
    <row r="66" spans="1:11" ht="14.25" customHeight="1" x14ac:dyDescent="0.2">
      <c r="A66" s="86" t="s">
        <v>1</v>
      </c>
      <c r="B66" s="91" t="s">
        <v>83</v>
      </c>
      <c r="C66" s="92"/>
      <c r="D66" s="92"/>
      <c r="E66" s="92"/>
      <c r="F66" s="92"/>
      <c r="G66" s="92"/>
      <c r="H66" s="92"/>
      <c r="I66" s="92"/>
      <c r="J66" s="92"/>
      <c r="K66" s="93"/>
    </row>
    <row r="67" spans="1:11" ht="24.75" customHeight="1" x14ac:dyDescent="0.2">
      <c r="A67" s="87"/>
      <c r="B67" s="84" t="s">
        <v>12</v>
      </c>
      <c r="C67" s="84" t="s">
        <v>13</v>
      </c>
      <c r="D67" s="83" t="s">
        <v>84</v>
      </c>
      <c r="E67" s="81" t="s">
        <v>102</v>
      </c>
      <c r="F67" s="81"/>
      <c r="G67" s="81"/>
      <c r="H67" s="81" t="s">
        <v>98</v>
      </c>
      <c r="I67" s="81"/>
      <c r="J67" s="81"/>
      <c r="K67" s="79" t="s">
        <v>99</v>
      </c>
    </row>
    <row r="68" spans="1:11" ht="33" customHeight="1" x14ac:dyDescent="0.2">
      <c r="A68" s="88"/>
      <c r="B68" s="82"/>
      <c r="C68" s="82"/>
      <c r="D68" s="84"/>
      <c r="E68" s="4" t="s">
        <v>12</v>
      </c>
      <c r="F68" s="4" t="s">
        <v>13</v>
      </c>
      <c r="G68" s="4" t="s">
        <v>63</v>
      </c>
      <c r="H68" s="4" t="s">
        <v>12</v>
      </c>
      <c r="I68" s="4" t="s">
        <v>13</v>
      </c>
      <c r="J68" s="4" t="s">
        <v>63</v>
      </c>
      <c r="K68" s="80"/>
    </row>
    <row r="69" spans="1:11" x14ac:dyDescent="0.2">
      <c r="A69" s="37" t="s">
        <v>2</v>
      </c>
      <c r="B69" s="9">
        <v>157185</v>
      </c>
      <c r="C69" s="9">
        <v>111059</v>
      </c>
      <c r="D69" s="10">
        <f>SUM(B69:C69)</f>
        <v>268244</v>
      </c>
      <c r="E69" s="9">
        <v>146417</v>
      </c>
      <c r="F69" s="9">
        <v>76141</v>
      </c>
      <c r="G69" s="8">
        <f>SUM(E69:F69)</f>
        <v>222558</v>
      </c>
      <c r="H69" s="9">
        <v>124197</v>
      </c>
      <c r="I69" s="9">
        <v>73300</v>
      </c>
      <c r="J69" s="9">
        <f>SUM(H69:I69)</f>
        <v>197497</v>
      </c>
      <c r="K69" s="69">
        <f>SUM(J69/G69)</f>
        <v>0.88739564518013281</v>
      </c>
    </row>
    <row r="70" spans="1:11" x14ac:dyDescent="0.2">
      <c r="A70" s="12"/>
      <c r="B70" s="13"/>
      <c r="C70" s="13"/>
      <c r="D70" s="8"/>
      <c r="E70" s="13"/>
      <c r="F70" s="13"/>
      <c r="G70" s="8"/>
      <c r="H70" s="6"/>
      <c r="I70" s="6"/>
      <c r="J70" s="6"/>
      <c r="K70" s="69"/>
    </row>
    <row r="71" spans="1:11" x14ac:dyDescent="0.2">
      <c r="A71" s="5" t="s">
        <v>14</v>
      </c>
      <c r="B71" s="6">
        <v>24342</v>
      </c>
      <c r="C71" s="6">
        <v>35652</v>
      </c>
      <c r="D71" s="8">
        <f>SUM(B71:C71)</f>
        <v>59994</v>
      </c>
      <c r="E71" s="6">
        <v>19977</v>
      </c>
      <c r="F71" s="6">
        <v>23055</v>
      </c>
      <c r="G71" s="8">
        <f>SUM(E71:F71)</f>
        <v>43032</v>
      </c>
      <c r="H71" s="6">
        <v>14108</v>
      </c>
      <c r="I71" s="6">
        <v>21506</v>
      </c>
      <c r="J71" s="6">
        <f>SUM(H71:I71)</f>
        <v>35614</v>
      </c>
      <c r="K71" s="69">
        <f>SUM(J71/G71)</f>
        <v>0.82761665737125856</v>
      </c>
    </row>
    <row r="72" spans="1:11" x14ac:dyDescent="0.2">
      <c r="A72" s="12"/>
      <c r="B72" s="13"/>
      <c r="C72" s="13"/>
      <c r="D72" s="8"/>
      <c r="E72" s="13"/>
      <c r="F72" s="13"/>
      <c r="G72" s="8"/>
      <c r="H72" s="6"/>
      <c r="I72" s="6"/>
      <c r="J72" s="6"/>
      <c r="K72" s="69"/>
    </row>
    <row r="73" spans="1:11" x14ac:dyDescent="0.2">
      <c r="A73" s="5" t="s">
        <v>24</v>
      </c>
      <c r="B73" s="6">
        <v>3888908</v>
      </c>
      <c r="C73" s="6">
        <v>49177</v>
      </c>
      <c r="D73" s="8">
        <f>SUM(B73:C73)</f>
        <v>3938085</v>
      </c>
      <c r="E73" s="6">
        <v>3726061</v>
      </c>
      <c r="F73" s="6">
        <v>35021</v>
      </c>
      <c r="G73" s="8">
        <f>SUM(E73:F73)</f>
        <v>3761082</v>
      </c>
      <c r="H73" s="6">
        <v>881456</v>
      </c>
      <c r="I73" s="6">
        <v>19221</v>
      </c>
      <c r="J73" s="6">
        <f>SUM(H73:I73)</f>
        <v>900677</v>
      </c>
      <c r="K73" s="69">
        <f t="shared" ref="K73:K115" si="20">SUM(J73/G73)</f>
        <v>0.23947284318714668</v>
      </c>
    </row>
    <row r="74" spans="1:11" x14ac:dyDescent="0.2">
      <c r="A74" s="12" t="s">
        <v>67</v>
      </c>
      <c r="B74" s="13">
        <v>1813609</v>
      </c>
      <c r="C74" s="13"/>
      <c r="D74" s="21">
        <f>SUM(B74:C74)</f>
        <v>1813609</v>
      </c>
      <c r="E74" s="13">
        <v>1039968</v>
      </c>
      <c r="F74" s="13"/>
      <c r="G74" s="21">
        <f>SUM(E74:F74)</f>
        <v>1039968</v>
      </c>
      <c r="H74" s="13">
        <v>15535</v>
      </c>
      <c r="I74" s="13"/>
      <c r="J74" s="13">
        <f>SUM(H74:I74)</f>
        <v>15535</v>
      </c>
      <c r="K74" s="69">
        <f t="shared" si="20"/>
        <v>1.4937959629527063E-2</v>
      </c>
    </row>
    <row r="75" spans="1:11" x14ac:dyDescent="0.2">
      <c r="A75" s="12" t="s">
        <v>96</v>
      </c>
      <c r="B75" s="13"/>
      <c r="C75" s="13"/>
      <c r="D75" s="21"/>
      <c r="E75" s="13">
        <v>1617705</v>
      </c>
      <c r="F75" s="13"/>
      <c r="G75" s="21">
        <f>SUM(E75:F75)</f>
        <v>1617705</v>
      </c>
      <c r="H75" s="13">
        <v>120446</v>
      </c>
      <c r="I75" s="13"/>
      <c r="J75" s="13">
        <f>SUM(H75:I75)</f>
        <v>120446</v>
      </c>
      <c r="K75" s="69">
        <f t="shared" si="20"/>
        <v>7.4454860434998965E-2</v>
      </c>
    </row>
    <row r="76" spans="1:11" x14ac:dyDescent="0.2">
      <c r="A76" s="5"/>
      <c r="B76" s="6"/>
      <c r="C76" s="6"/>
      <c r="D76" s="8"/>
      <c r="E76" s="6"/>
      <c r="F76" s="6"/>
      <c r="G76" s="8"/>
      <c r="H76" s="6"/>
      <c r="I76" s="6"/>
      <c r="J76" s="6"/>
      <c r="K76" s="69"/>
    </row>
    <row r="77" spans="1:11" x14ac:dyDescent="0.2">
      <c r="A77" s="5" t="s">
        <v>25</v>
      </c>
      <c r="B77" s="6">
        <v>32850</v>
      </c>
      <c r="C77" s="6">
        <v>172089</v>
      </c>
      <c r="D77" s="8">
        <f>SUM(B77:C77)</f>
        <v>204939</v>
      </c>
      <c r="E77" s="6">
        <v>16034</v>
      </c>
      <c r="F77" s="6">
        <v>39802</v>
      </c>
      <c r="G77" s="8">
        <f>SUM(E77:F77)</f>
        <v>55836</v>
      </c>
      <c r="H77" s="6">
        <v>15405</v>
      </c>
      <c r="I77" s="6">
        <v>39595</v>
      </c>
      <c r="J77" s="6">
        <f>SUM(H77:I77)</f>
        <v>55000</v>
      </c>
      <c r="K77" s="69">
        <f t="shared" si="20"/>
        <v>0.9850275807722616</v>
      </c>
    </row>
    <row r="78" spans="1:11" x14ac:dyDescent="0.2">
      <c r="A78" s="12"/>
      <c r="B78" s="13"/>
      <c r="C78" s="13"/>
      <c r="D78" s="21"/>
      <c r="E78" s="13"/>
      <c r="F78" s="13"/>
      <c r="G78" s="21"/>
      <c r="H78" s="6"/>
      <c r="I78" s="6"/>
      <c r="J78" s="6"/>
      <c r="K78" s="69"/>
    </row>
    <row r="79" spans="1:11" x14ac:dyDescent="0.2">
      <c r="A79" s="5" t="s">
        <v>26</v>
      </c>
      <c r="B79" s="6">
        <f>SUM(B80:B85)</f>
        <v>1556179</v>
      </c>
      <c r="C79" s="6">
        <f t="shared" ref="C79:J79" si="21">SUM(C80:C85)</f>
        <v>978082</v>
      </c>
      <c r="D79" s="6">
        <f t="shared" si="21"/>
        <v>2534261</v>
      </c>
      <c r="E79" s="6">
        <f t="shared" si="21"/>
        <v>1327673</v>
      </c>
      <c r="F79" s="6">
        <f t="shared" si="21"/>
        <v>742859</v>
      </c>
      <c r="G79" s="6">
        <f t="shared" si="21"/>
        <v>2070532</v>
      </c>
      <c r="H79" s="6">
        <f t="shared" si="21"/>
        <v>1174587</v>
      </c>
      <c r="I79" s="6">
        <f t="shared" si="21"/>
        <v>729795</v>
      </c>
      <c r="J79" s="6">
        <f t="shared" si="21"/>
        <v>1904382</v>
      </c>
      <c r="K79" s="69">
        <f t="shared" si="20"/>
        <v>0.91975492288938299</v>
      </c>
    </row>
    <row r="80" spans="1:11" x14ac:dyDescent="0.2">
      <c r="A80" s="12" t="s">
        <v>69</v>
      </c>
      <c r="B80" s="13">
        <v>187610</v>
      </c>
      <c r="C80" s="13"/>
      <c r="D80" s="21">
        <f>SUM(B80:C80)</f>
        <v>187610</v>
      </c>
      <c r="E80" s="13">
        <v>158154</v>
      </c>
      <c r="F80" s="13"/>
      <c r="G80" s="21">
        <f t="shared" ref="G80:G85" si="22">SUM(E80:F80)</f>
        <v>158154</v>
      </c>
      <c r="H80" s="13">
        <v>158153</v>
      </c>
      <c r="I80" s="13"/>
      <c r="J80" s="13">
        <f t="shared" ref="J80:J85" si="23">SUM(H80:I80)</f>
        <v>158153</v>
      </c>
      <c r="K80" s="69">
        <f t="shared" si="20"/>
        <v>0.99999367704895226</v>
      </c>
    </row>
    <row r="81" spans="1:16" x14ac:dyDescent="0.2">
      <c r="A81" s="16" t="s">
        <v>54</v>
      </c>
      <c r="B81" s="13">
        <v>37069</v>
      </c>
      <c r="C81" s="13">
        <v>76887</v>
      </c>
      <c r="D81" s="21">
        <f>SUM(B81:C81)</f>
        <v>113956</v>
      </c>
      <c r="E81" s="13">
        <v>38577</v>
      </c>
      <c r="F81" s="13">
        <v>79413</v>
      </c>
      <c r="G81" s="21">
        <f t="shared" si="22"/>
        <v>117990</v>
      </c>
      <c r="H81" s="13">
        <v>36831</v>
      </c>
      <c r="I81" s="13">
        <v>74970</v>
      </c>
      <c r="J81" s="13">
        <f t="shared" si="23"/>
        <v>111801</v>
      </c>
      <c r="K81" s="69">
        <f t="shared" si="20"/>
        <v>0.94754640223747777</v>
      </c>
      <c r="M81" s="67"/>
      <c r="P81" s="67">
        <f>SUM(H80:H81)</f>
        <v>194984</v>
      </c>
    </row>
    <row r="82" spans="1:16" x14ac:dyDescent="0.2">
      <c r="A82" s="16" t="s">
        <v>77</v>
      </c>
      <c r="B82" s="13"/>
      <c r="C82" s="13">
        <v>44164</v>
      </c>
      <c r="D82" s="21">
        <f>SUM(B82:C82)</f>
        <v>44164</v>
      </c>
      <c r="E82" s="13"/>
      <c r="F82" s="13"/>
      <c r="G82" s="21">
        <f t="shared" si="22"/>
        <v>0</v>
      </c>
      <c r="H82" s="13"/>
      <c r="I82" s="13"/>
      <c r="J82" s="13">
        <f t="shared" si="23"/>
        <v>0</v>
      </c>
      <c r="K82" s="69"/>
    </row>
    <row r="83" spans="1:16" x14ac:dyDescent="0.2">
      <c r="A83" s="16" t="s">
        <v>97</v>
      </c>
      <c r="B83" s="13"/>
      <c r="C83" s="13"/>
      <c r="D83" s="21"/>
      <c r="E83" s="13"/>
      <c r="F83" s="13">
        <v>18600</v>
      </c>
      <c r="G83" s="21">
        <f t="shared" si="22"/>
        <v>18600</v>
      </c>
      <c r="H83" s="13"/>
      <c r="I83" s="13">
        <v>18600</v>
      </c>
      <c r="J83" s="13">
        <f t="shared" si="23"/>
        <v>18600</v>
      </c>
      <c r="K83" s="69">
        <f t="shared" si="20"/>
        <v>1</v>
      </c>
    </row>
    <row r="84" spans="1:16" x14ac:dyDescent="0.2">
      <c r="A84" s="16" t="s">
        <v>55</v>
      </c>
      <c r="B84" s="13">
        <v>1331500</v>
      </c>
      <c r="C84" s="13">
        <v>857031</v>
      </c>
      <c r="D84" s="21">
        <f>SUM(B84:C84)</f>
        <v>2188531</v>
      </c>
      <c r="E84" s="13">
        <v>1130942</v>
      </c>
      <c r="F84" s="13">
        <v>644846</v>
      </c>
      <c r="G84" s="21">
        <f t="shared" si="22"/>
        <v>1775788</v>
      </c>
      <c r="H84" s="13">
        <v>979603</v>
      </c>
      <c r="I84" s="13">
        <v>636225</v>
      </c>
      <c r="J84" s="13">
        <f t="shared" si="23"/>
        <v>1615828</v>
      </c>
      <c r="K84" s="69">
        <f t="shared" si="20"/>
        <v>0.90992167984016115</v>
      </c>
    </row>
    <row r="85" spans="1:16" x14ac:dyDescent="0.2">
      <c r="A85" s="23" t="s">
        <v>79</v>
      </c>
      <c r="B85" s="13"/>
      <c r="C85" s="13"/>
      <c r="D85" s="21"/>
      <c r="E85" s="21"/>
      <c r="F85" s="21"/>
      <c r="G85" s="21">
        <f t="shared" si="22"/>
        <v>0</v>
      </c>
      <c r="H85" s="13"/>
      <c r="I85" s="13"/>
      <c r="J85" s="13">
        <f t="shared" si="23"/>
        <v>0</v>
      </c>
      <c r="K85" s="69"/>
    </row>
    <row r="86" spans="1:16" x14ac:dyDescent="0.2">
      <c r="A86" s="12"/>
      <c r="B86" s="6"/>
      <c r="C86" s="6"/>
      <c r="D86" s="8"/>
      <c r="E86" s="8"/>
      <c r="F86" s="8"/>
      <c r="G86" s="8"/>
      <c r="H86" s="6"/>
      <c r="I86" s="6"/>
      <c r="J86" s="6"/>
      <c r="K86" s="69"/>
    </row>
    <row r="87" spans="1:16" x14ac:dyDescent="0.2">
      <c r="A87" s="5" t="s">
        <v>4</v>
      </c>
      <c r="B87" s="6">
        <v>5388090</v>
      </c>
      <c r="C87" s="6">
        <v>3325</v>
      </c>
      <c r="D87" s="8">
        <f>SUM(B87:C87)</f>
        <v>5391415</v>
      </c>
      <c r="E87" s="6">
        <v>18754036</v>
      </c>
      <c r="F87" s="6">
        <v>8617</v>
      </c>
      <c r="G87" s="8">
        <f>SUM(E87:F87)</f>
        <v>18762653</v>
      </c>
      <c r="H87" s="6">
        <v>7880910</v>
      </c>
      <c r="I87" s="6">
        <v>8456</v>
      </c>
      <c r="J87" s="6">
        <f>SUM(H87:I87)</f>
        <v>7889366</v>
      </c>
      <c r="K87" s="69">
        <f t="shared" si="20"/>
        <v>0.42048243390740103</v>
      </c>
    </row>
    <row r="88" spans="1:16" x14ac:dyDescent="0.2">
      <c r="A88" s="17" t="s">
        <v>56</v>
      </c>
      <c r="B88" s="18"/>
      <c r="C88" s="18"/>
      <c r="D88" s="18">
        <f>SUM(B88:C88)</f>
        <v>0</v>
      </c>
      <c r="E88" s="18"/>
      <c r="F88" s="18"/>
      <c r="G88" s="18"/>
      <c r="H88" s="18"/>
      <c r="I88" s="18"/>
      <c r="J88" s="18">
        <f>SUM(H88:I88)</f>
        <v>0</v>
      </c>
      <c r="K88" s="69"/>
    </row>
    <row r="89" spans="1:16" x14ac:dyDescent="0.2">
      <c r="A89" s="12"/>
      <c r="B89" s="6"/>
      <c r="C89" s="6"/>
      <c r="D89" s="21"/>
      <c r="E89" s="6"/>
      <c r="F89" s="6"/>
      <c r="G89" s="21"/>
      <c r="H89" s="6"/>
      <c r="I89" s="6"/>
      <c r="J89" s="6"/>
      <c r="K89" s="69"/>
    </row>
    <row r="90" spans="1:16" x14ac:dyDescent="0.2">
      <c r="A90" s="5" t="s">
        <v>3</v>
      </c>
      <c r="B90" s="6">
        <v>178005</v>
      </c>
      <c r="C90" s="6"/>
      <c r="D90" s="8">
        <f>SUM(B90:C90)</f>
        <v>178005</v>
      </c>
      <c r="E90" s="6">
        <v>252198</v>
      </c>
      <c r="F90" s="6"/>
      <c r="G90" s="8">
        <f>SUM(E90:F90)</f>
        <v>252198</v>
      </c>
      <c r="H90" s="6">
        <v>176283</v>
      </c>
      <c r="I90" s="6"/>
      <c r="J90" s="6">
        <f>SUM(H90:I90)</f>
        <v>176283</v>
      </c>
      <c r="K90" s="69">
        <f t="shared" si="20"/>
        <v>0.69898651059881522</v>
      </c>
    </row>
    <row r="91" spans="1:16" x14ac:dyDescent="0.2">
      <c r="A91" s="12"/>
      <c r="B91" s="6"/>
      <c r="C91" s="13"/>
      <c r="D91" s="8"/>
      <c r="E91" s="8"/>
      <c r="F91" s="8"/>
      <c r="G91" s="8"/>
      <c r="H91" s="6"/>
      <c r="I91" s="6"/>
      <c r="J91" s="6"/>
      <c r="K91" s="69"/>
    </row>
    <row r="92" spans="1:16" x14ac:dyDescent="0.2">
      <c r="A92" s="38" t="s">
        <v>27</v>
      </c>
      <c r="B92" s="6">
        <f>SUM(B93:B96)</f>
        <v>32331</v>
      </c>
      <c r="C92" s="6">
        <f t="shared" ref="C92:J92" si="24">SUM(C93:C96)</f>
        <v>100804</v>
      </c>
      <c r="D92" s="6">
        <f t="shared" si="24"/>
        <v>133135</v>
      </c>
      <c r="E92" s="6">
        <f t="shared" si="24"/>
        <v>32331</v>
      </c>
      <c r="F92" s="6">
        <f t="shared" si="24"/>
        <v>84613</v>
      </c>
      <c r="G92" s="6">
        <f t="shared" si="24"/>
        <v>116944</v>
      </c>
      <c r="H92" s="6">
        <f t="shared" si="24"/>
        <v>32330</v>
      </c>
      <c r="I92" s="6">
        <f t="shared" si="24"/>
        <v>84548</v>
      </c>
      <c r="J92" s="6">
        <f t="shared" si="24"/>
        <v>116878</v>
      </c>
      <c r="K92" s="69">
        <f t="shared" si="20"/>
        <v>0.99943562730879743</v>
      </c>
    </row>
    <row r="93" spans="1:16" x14ac:dyDescent="0.2">
      <c r="A93" s="16" t="s">
        <v>57</v>
      </c>
      <c r="B93" s="13"/>
      <c r="C93" s="13"/>
      <c r="D93" s="21">
        <f>SUM(B93:C93)</f>
        <v>0</v>
      </c>
      <c r="E93" s="13"/>
      <c r="F93" s="13"/>
      <c r="G93" s="21">
        <f>SUM(E93:F93)</f>
        <v>0</v>
      </c>
      <c r="H93" s="13"/>
      <c r="I93" s="13"/>
      <c r="J93" s="13">
        <f>SUM(H93:I93)</f>
        <v>0</v>
      </c>
      <c r="K93" s="69"/>
    </row>
    <row r="94" spans="1:16" x14ac:dyDescent="0.2">
      <c r="A94" s="16" t="s">
        <v>58</v>
      </c>
      <c r="B94" s="13">
        <v>32331</v>
      </c>
      <c r="C94" s="13">
        <v>100804</v>
      </c>
      <c r="D94" s="21">
        <f>SUM(B94:C94)</f>
        <v>133135</v>
      </c>
      <c r="E94" s="13">
        <v>32331</v>
      </c>
      <c r="F94" s="13">
        <v>84613</v>
      </c>
      <c r="G94" s="21">
        <f>SUM(E94:F94)</f>
        <v>116944</v>
      </c>
      <c r="H94" s="13">
        <v>32330</v>
      </c>
      <c r="I94" s="13">
        <v>84548</v>
      </c>
      <c r="J94" s="13">
        <f>SUM(H94:I94)</f>
        <v>116878</v>
      </c>
      <c r="K94" s="69">
        <f t="shared" si="20"/>
        <v>0.99943562730879743</v>
      </c>
    </row>
    <row r="95" spans="1:16" x14ac:dyDescent="0.2">
      <c r="A95" s="23"/>
      <c r="B95" s="6"/>
      <c r="C95" s="6"/>
      <c r="D95" s="21"/>
      <c r="E95" s="21"/>
      <c r="F95" s="21"/>
      <c r="G95" s="21"/>
      <c r="H95" s="6"/>
      <c r="I95" s="6"/>
      <c r="J95" s="6"/>
      <c r="K95" s="69"/>
    </row>
    <row r="96" spans="1:16" x14ac:dyDescent="0.2">
      <c r="A96" s="23"/>
      <c r="B96" s="39"/>
      <c r="C96" s="39"/>
      <c r="D96" s="21"/>
      <c r="E96" s="21"/>
      <c r="F96" s="21"/>
      <c r="G96" s="21"/>
      <c r="H96" s="6"/>
      <c r="I96" s="6"/>
      <c r="J96" s="6"/>
      <c r="K96" s="69"/>
    </row>
    <row r="97" spans="1:11" x14ac:dyDescent="0.2">
      <c r="A97" s="5"/>
      <c r="B97" s="6"/>
      <c r="C97" s="6"/>
      <c r="D97" s="8"/>
      <c r="E97" s="8"/>
      <c r="F97" s="8"/>
      <c r="G97" s="8"/>
      <c r="H97" s="6"/>
      <c r="I97" s="6"/>
      <c r="J97" s="6"/>
      <c r="K97" s="69"/>
    </row>
    <row r="98" spans="1:11" x14ac:dyDescent="0.2">
      <c r="A98" s="12"/>
      <c r="B98" s="6"/>
      <c r="C98" s="6"/>
      <c r="D98" s="8"/>
      <c r="E98" s="8"/>
      <c r="F98" s="8"/>
      <c r="G98" s="8"/>
      <c r="H98" s="6"/>
      <c r="I98" s="6"/>
      <c r="J98" s="6"/>
      <c r="K98" s="69"/>
    </row>
    <row r="99" spans="1:11" x14ac:dyDescent="0.2">
      <c r="A99" s="12"/>
      <c r="B99" s="6"/>
      <c r="C99" s="6"/>
      <c r="D99" s="8"/>
      <c r="E99" s="8"/>
      <c r="F99" s="8"/>
      <c r="G99" s="8"/>
      <c r="H99" s="6"/>
      <c r="I99" s="6"/>
      <c r="J99" s="6"/>
      <c r="K99" s="69"/>
    </row>
    <row r="100" spans="1:11" x14ac:dyDescent="0.2">
      <c r="A100" s="12"/>
      <c r="B100" s="6"/>
      <c r="C100" s="6"/>
      <c r="D100" s="8"/>
      <c r="E100" s="8"/>
      <c r="F100" s="8"/>
      <c r="G100" s="8"/>
      <c r="H100" s="6"/>
      <c r="I100" s="6"/>
      <c r="J100" s="6"/>
      <c r="K100" s="69"/>
    </row>
    <row r="101" spans="1:11" x14ac:dyDescent="0.2">
      <c r="A101" s="30" t="s">
        <v>5</v>
      </c>
      <c r="B101" s="6">
        <f t="shared" ref="B101:J101" si="25">SUM(B102:B104)</f>
        <v>271503</v>
      </c>
      <c r="C101" s="6">
        <f t="shared" si="25"/>
        <v>0</v>
      </c>
      <c r="D101" s="8">
        <f t="shared" si="25"/>
        <v>271503</v>
      </c>
      <c r="E101" s="8">
        <f t="shared" si="25"/>
        <v>97799</v>
      </c>
      <c r="F101" s="8">
        <f t="shared" si="25"/>
        <v>0</v>
      </c>
      <c r="G101" s="8">
        <f t="shared" si="25"/>
        <v>97799</v>
      </c>
      <c r="H101" s="8">
        <f t="shared" si="25"/>
        <v>0</v>
      </c>
      <c r="I101" s="8">
        <f t="shared" si="25"/>
        <v>0</v>
      </c>
      <c r="J101" s="8">
        <f t="shared" si="25"/>
        <v>0</v>
      </c>
      <c r="K101" s="69">
        <f t="shared" si="20"/>
        <v>0</v>
      </c>
    </row>
    <row r="102" spans="1:11" x14ac:dyDescent="0.2">
      <c r="A102" s="40" t="s">
        <v>9</v>
      </c>
      <c r="B102" s="41">
        <v>209003</v>
      </c>
      <c r="C102" s="41"/>
      <c r="D102" s="42">
        <f>SUM(B102:C102)</f>
        <v>209003</v>
      </c>
      <c r="E102" s="42">
        <v>73659</v>
      </c>
      <c r="F102" s="42"/>
      <c r="G102" s="42">
        <f>SUM(E102:F102)</f>
        <v>73659</v>
      </c>
      <c r="H102" s="41"/>
      <c r="I102" s="41"/>
      <c r="J102" s="41">
        <f>SUM(H102:I102)</f>
        <v>0</v>
      </c>
      <c r="K102" s="69">
        <f t="shared" si="20"/>
        <v>0</v>
      </c>
    </row>
    <row r="103" spans="1:11" x14ac:dyDescent="0.2">
      <c r="A103" s="31" t="s">
        <v>10</v>
      </c>
      <c r="B103" s="13">
        <v>19000</v>
      </c>
      <c r="C103" s="13"/>
      <c r="D103" s="21">
        <f>SUM(B103:C103)</f>
        <v>19000</v>
      </c>
      <c r="E103" s="21">
        <v>18705</v>
      </c>
      <c r="F103" s="21"/>
      <c r="G103" s="21">
        <f>SUM(E103:F103)</f>
        <v>18705</v>
      </c>
      <c r="H103" s="13"/>
      <c r="I103" s="13"/>
      <c r="J103" s="13">
        <f>SUM(H103:I103)</f>
        <v>0</v>
      </c>
      <c r="K103" s="69">
        <f t="shared" si="20"/>
        <v>0</v>
      </c>
    </row>
    <row r="104" spans="1:11" x14ac:dyDescent="0.2">
      <c r="A104" s="31" t="s">
        <v>11</v>
      </c>
      <c r="B104" s="13">
        <v>43500</v>
      </c>
      <c r="C104" s="13"/>
      <c r="D104" s="21">
        <f>SUM(B104:C104)</f>
        <v>43500</v>
      </c>
      <c r="E104" s="21">
        <v>5435</v>
      </c>
      <c r="F104" s="21"/>
      <c r="G104" s="21">
        <f>SUM(E104:F104)</f>
        <v>5435</v>
      </c>
      <c r="H104" s="13"/>
      <c r="I104" s="13"/>
      <c r="J104" s="13">
        <f>SUM(H104:I104)</f>
        <v>0</v>
      </c>
      <c r="K104" s="69">
        <f t="shared" si="20"/>
        <v>0</v>
      </c>
    </row>
    <row r="105" spans="1:11" x14ac:dyDescent="0.2">
      <c r="A105" s="5"/>
      <c r="B105" s="13"/>
      <c r="C105" s="13"/>
      <c r="D105" s="8"/>
      <c r="E105" s="8"/>
      <c r="F105" s="8"/>
      <c r="G105" s="8"/>
      <c r="H105" s="6"/>
      <c r="I105" s="6"/>
      <c r="J105" s="6"/>
      <c r="K105" s="69"/>
    </row>
    <row r="106" spans="1:11" x14ac:dyDescent="0.2">
      <c r="A106" s="5"/>
      <c r="B106" s="13"/>
      <c r="C106" s="13"/>
      <c r="D106" s="8"/>
      <c r="E106" s="8"/>
      <c r="F106" s="8"/>
      <c r="G106" s="8"/>
      <c r="H106" s="6"/>
      <c r="I106" s="6"/>
      <c r="J106" s="6"/>
      <c r="K106" s="69"/>
    </row>
    <row r="107" spans="1:11" x14ac:dyDescent="0.2">
      <c r="A107" s="5"/>
      <c r="B107" s="13"/>
      <c r="C107" s="13"/>
      <c r="D107" s="8"/>
      <c r="E107" s="8"/>
      <c r="F107" s="8"/>
      <c r="G107" s="8"/>
      <c r="H107" s="43"/>
      <c r="I107" s="6"/>
      <c r="J107" s="6"/>
      <c r="K107" s="69"/>
    </row>
    <row r="108" spans="1:11" x14ac:dyDescent="0.2">
      <c r="A108" s="44" t="s">
        <v>21</v>
      </c>
      <c r="B108" s="45">
        <f t="shared" ref="B108:J108" si="26">SUM(B69,B71,B73,B77,B79,B87,B90,B92,B101)</f>
        <v>11529393</v>
      </c>
      <c r="C108" s="45">
        <f t="shared" si="26"/>
        <v>1450188</v>
      </c>
      <c r="D108" s="45">
        <f t="shared" si="26"/>
        <v>12979581</v>
      </c>
      <c r="E108" s="45">
        <f t="shared" si="26"/>
        <v>24372526</v>
      </c>
      <c r="F108" s="45">
        <f t="shared" si="26"/>
        <v>1010108</v>
      </c>
      <c r="G108" s="45">
        <f t="shared" si="26"/>
        <v>25382634</v>
      </c>
      <c r="H108" s="45">
        <f t="shared" si="26"/>
        <v>10299276</v>
      </c>
      <c r="I108" s="45">
        <f t="shared" si="26"/>
        <v>976421</v>
      </c>
      <c r="J108" s="45">
        <f t="shared" si="26"/>
        <v>11275697</v>
      </c>
      <c r="K108" s="71">
        <f t="shared" si="20"/>
        <v>0.44422879831935486</v>
      </c>
    </row>
    <row r="109" spans="1:11" x14ac:dyDescent="0.2">
      <c r="A109" s="5" t="s">
        <v>59</v>
      </c>
      <c r="B109" s="9">
        <f>SUM(B110,B113:B114)</f>
        <v>766940</v>
      </c>
      <c r="C109" s="9">
        <f>SUM(C110,C113:C114)</f>
        <v>0</v>
      </c>
      <c r="D109" s="9">
        <f>SUM(D110,D113:D114)</f>
        <v>766940</v>
      </c>
      <c r="E109" s="9">
        <f t="shared" ref="E109:J109" si="27">SUM(E110,E113:E114)</f>
        <v>1630010</v>
      </c>
      <c r="F109" s="9">
        <f t="shared" si="27"/>
        <v>0</v>
      </c>
      <c r="G109" s="9">
        <f t="shared" si="27"/>
        <v>1630010</v>
      </c>
      <c r="H109" s="9">
        <f t="shared" si="27"/>
        <v>1630010</v>
      </c>
      <c r="I109" s="9">
        <f t="shared" si="27"/>
        <v>0</v>
      </c>
      <c r="J109" s="9">
        <f t="shared" si="27"/>
        <v>1630010</v>
      </c>
      <c r="K109" s="69">
        <f t="shared" si="20"/>
        <v>1</v>
      </c>
    </row>
    <row r="110" spans="1:11" x14ac:dyDescent="0.2">
      <c r="A110" s="76" t="s">
        <v>68</v>
      </c>
      <c r="B110" s="77">
        <f>SUM(B111:B112)</f>
        <v>232891</v>
      </c>
      <c r="C110" s="77">
        <f t="shared" ref="C110:J110" si="28">SUM(C111:C112)</f>
        <v>0</v>
      </c>
      <c r="D110" s="77">
        <f t="shared" si="28"/>
        <v>232891</v>
      </c>
      <c r="E110" s="77">
        <f t="shared" si="28"/>
        <v>232891</v>
      </c>
      <c r="F110" s="77">
        <f t="shared" si="28"/>
        <v>0</v>
      </c>
      <c r="G110" s="77">
        <f>SUM(G111:G112)</f>
        <v>232891</v>
      </c>
      <c r="H110" s="77">
        <f t="shared" si="28"/>
        <v>232891</v>
      </c>
      <c r="I110" s="77">
        <f t="shared" si="28"/>
        <v>0</v>
      </c>
      <c r="J110" s="77">
        <f t="shared" si="28"/>
        <v>232891</v>
      </c>
      <c r="K110" s="75">
        <f t="shared" si="20"/>
        <v>1</v>
      </c>
    </row>
    <row r="111" spans="1:11" x14ac:dyDescent="0.2">
      <c r="A111" s="72" t="s">
        <v>91</v>
      </c>
      <c r="B111" s="73">
        <v>69798</v>
      </c>
      <c r="C111" s="74"/>
      <c r="D111" s="73">
        <f>SUM(B111:C111)</f>
        <v>69798</v>
      </c>
      <c r="E111" s="73">
        <v>69798</v>
      </c>
      <c r="F111" s="73"/>
      <c r="G111" s="73">
        <f>SUM(E111:F111)</f>
        <v>69798</v>
      </c>
      <c r="H111" s="73">
        <v>69798</v>
      </c>
      <c r="I111" s="73"/>
      <c r="J111" s="73">
        <f>SUM(H111:I111)</f>
        <v>69798</v>
      </c>
      <c r="K111" s="75">
        <f t="shared" si="20"/>
        <v>1</v>
      </c>
    </row>
    <row r="112" spans="1:11" x14ac:dyDescent="0.2">
      <c r="A112" s="72" t="s">
        <v>92</v>
      </c>
      <c r="B112" s="73">
        <v>163093</v>
      </c>
      <c r="C112" s="74"/>
      <c r="D112" s="73">
        <f>SUM(B112:C112)</f>
        <v>163093</v>
      </c>
      <c r="E112" s="73">
        <v>163093</v>
      </c>
      <c r="F112" s="73"/>
      <c r="G112" s="73">
        <f>SUM(E112:F112)</f>
        <v>163093</v>
      </c>
      <c r="H112" s="73">
        <v>163093</v>
      </c>
      <c r="I112" s="73"/>
      <c r="J112" s="73">
        <f>SUM(H112:I112)</f>
        <v>163093</v>
      </c>
      <c r="K112" s="75">
        <f t="shared" si="20"/>
        <v>1</v>
      </c>
    </row>
    <row r="113" spans="1:11" x14ac:dyDescent="0.2">
      <c r="A113" s="76" t="s">
        <v>82</v>
      </c>
      <c r="B113" s="77">
        <v>500000</v>
      </c>
      <c r="C113" s="78"/>
      <c r="D113" s="77">
        <f>SUM(B113:C113)</f>
        <v>500000</v>
      </c>
      <c r="E113" s="77">
        <v>1262039</v>
      </c>
      <c r="F113" s="77"/>
      <c r="G113" s="77">
        <f>SUM(E113:F113)</f>
        <v>1262039</v>
      </c>
      <c r="H113" s="77">
        <v>1262039</v>
      </c>
      <c r="I113" s="77"/>
      <c r="J113" s="77">
        <f>SUM(H113:I113)</f>
        <v>1262039</v>
      </c>
      <c r="K113" s="75">
        <f t="shared" si="20"/>
        <v>1</v>
      </c>
    </row>
    <row r="114" spans="1:11" x14ac:dyDescent="0.2">
      <c r="A114" s="12" t="s">
        <v>70</v>
      </c>
      <c r="B114" s="61">
        <v>34049</v>
      </c>
      <c r="C114" s="14"/>
      <c r="D114" s="13">
        <f>SUM(B114:C114)</f>
        <v>34049</v>
      </c>
      <c r="E114" s="21">
        <v>135080</v>
      </c>
      <c r="F114" s="21"/>
      <c r="G114" s="13">
        <f>SUM(E114:F114)</f>
        <v>135080</v>
      </c>
      <c r="H114" s="13">
        <v>135080</v>
      </c>
      <c r="I114" s="13"/>
      <c r="J114" s="13">
        <f>SUM(H114:I114)</f>
        <v>135080</v>
      </c>
      <c r="K114" s="69">
        <f t="shared" si="20"/>
        <v>1</v>
      </c>
    </row>
    <row r="115" spans="1:11" x14ac:dyDescent="0.2">
      <c r="A115" s="44" t="s">
        <v>23</v>
      </c>
      <c r="B115" s="33">
        <f>SUM(B108,B109)</f>
        <v>12296333</v>
      </c>
      <c r="C115" s="33">
        <f t="shared" ref="C115:J115" si="29">SUM(C108,C109)</f>
        <v>1450188</v>
      </c>
      <c r="D115" s="33">
        <f t="shared" si="29"/>
        <v>13746521</v>
      </c>
      <c r="E115" s="33">
        <f t="shared" si="29"/>
        <v>26002536</v>
      </c>
      <c r="F115" s="33">
        <f t="shared" si="29"/>
        <v>1010108</v>
      </c>
      <c r="G115" s="33">
        <f t="shared" si="29"/>
        <v>27012644</v>
      </c>
      <c r="H115" s="33">
        <f t="shared" si="29"/>
        <v>11929286</v>
      </c>
      <c r="I115" s="33">
        <f t="shared" si="29"/>
        <v>976421</v>
      </c>
      <c r="J115" s="33">
        <f t="shared" si="29"/>
        <v>12905707</v>
      </c>
      <c r="K115" s="71">
        <f t="shared" si="20"/>
        <v>0.47776541237503445</v>
      </c>
    </row>
    <row r="116" spans="1:11" x14ac:dyDescent="0.2">
      <c r="A116" s="11"/>
      <c r="B116" s="11"/>
      <c r="C116" s="11"/>
      <c r="D116" s="11"/>
      <c r="E116" s="11"/>
      <c r="F116" s="11"/>
      <c r="G116" s="11"/>
      <c r="H116" s="11"/>
      <c r="I116" s="46"/>
      <c r="J116" s="11"/>
      <c r="K116" s="11"/>
    </row>
    <row r="117" spans="1:11" x14ac:dyDescent="0.2">
      <c r="A117" s="89" t="s">
        <v>100</v>
      </c>
      <c r="B117" s="89"/>
      <c r="C117" s="89"/>
      <c r="D117" s="89"/>
      <c r="E117" s="89"/>
      <c r="F117" s="89"/>
      <c r="G117" s="89"/>
      <c r="H117" s="89"/>
      <c r="I117" s="89"/>
      <c r="J117" s="89"/>
      <c r="K117" s="89"/>
    </row>
    <row r="118" spans="1:11" x14ac:dyDescent="0.2">
      <c r="A118" s="11"/>
      <c r="B118" s="11"/>
      <c r="C118" s="11"/>
      <c r="D118" s="11"/>
      <c r="E118" s="11"/>
      <c r="F118" s="11"/>
      <c r="G118" s="11"/>
      <c r="H118" s="22"/>
      <c r="K118" s="47" t="s">
        <v>15</v>
      </c>
    </row>
    <row r="119" spans="1:11" ht="14.25" customHeight="1" x14ac:dyDescent="0.2">
      <c r="A119" s="86" t="s">
        <v>0</v>
      </c>
      <c r="B119" s="94" t="s">
        <v>85</v>
      </c>
      <c r="C119" s="95"/>
      <c r="D119" s="95"/>
      <c r="E119" s="95"/>
      <c r="F119" s="95"/>
      <c r="G119" s="95"/>
      <c r="H119" s="95"/>
      <c r="I119" s="95"/>
      <c r="J119" s="95"/>
      <c r="K119" s="96"/>
    </row>
    <row r="120" spans="1:11" ht="24.75" customHeight="1" x14ac:dyDescent="0.2">
      <c r="A120" s="87"/>
      <c r="B120" s="82" t="s">
        <v>12</v>
      </c>
      <c r="C120" s="82" t="s">
        <v>13</v>
      </c>
      <c r="D120" s="83" t="s">
        <v>84</v>
      </c>
      <c r="E120" s="81" t="s">
        <v>102</v>
      </c>
      <c r="F120" s="81"/>
      <c r="G120" s="81"/>
      <c r="H120" s="81" t="s">
        <v>98</v>
      </c>
      <c r="I120" s="81"/>
      <c r="J120" s="81"/>
      <c r="K120" s="79" t="s">
        <v>99</v>
      </c>
    </row>
    <row r="121" spans="1:11" ht="33" customHeight="1" x14ac:dyDescent="0.2">
      <c r="A121" s="88"/>
      <c r="B121" s="82"/>
      <c r="C121" s="82"/>
      <c r="D121" s="84"/>
      <c r="E121" s="4" t="s">
        <v>12</v>
      </c>
      <c r="F121" s="4" t="s">
        <v>13</v>
      </c>
      <c r="G121" s="4" t="s">
        <v>63</v>
      </c>
      <c r="H121" s="4" t="s">
        <v>12</v>
      </c>
      <c r="I121" s="4" t="s">
        <v>13</v>
      </c>
      <c r="J121" s="4" t="s">
        <v>63</v>
      </c>
      <c r="K121" s="80"/>
    </row>
    <row r="122" spans="1:11" x14ac:dyDescent="0.2">
      <c r="A122" s="5" t="s">
        <v>60</v>
      </c>
      <c r="B122" s="9">
        <f t="shared" ref="B122:J122" si="30">SUM(B123:B124)</f>
        <v>160000</v>
      </c>
      <c r="C122" s="7">
        <f t="shared" si="30"/>
        <v>0</v>
      </c>
      <c r="D122" s="48">
        <f t="shared" si="30"/>
        <v>160000</v>
      </c>
      <c r="E122" s="48">
        <f t="shared" si="30"/>
        <v>195258</v>
      </c>
      <c r="F122" s="48">
        <f t="shared" si="30"/>
        <v>0</v>
      </c>
      <c r="G122" s="48">
        <f t="shared" si="30"/>
        <v>195258</v>
      </c>
      <c r="H122" s="9">
        <f t="shared" si="30"/>
        <v>195258</v>
      </c>
      <c r="I122" s="49">
        <f t="shared" si="30"/>
        <v>0</v>
      </c>
      <c r="J122" s="9">
        <f t="shared" si="30"/>
        <v>195258</v>
      </c>
      <c r="K122" s="69">
        <f>SUM(J122/G122)</f>
        <v>1</v>
      </c>
    </row>
    <row r="123" spans="1:11" x14ac:dyDescent="0.2">
      <c r="A123" s="12" t="s">
        <v>28</v>
      </c>
      <c r="B123" s="13"/>
      <c r="C123" s="14"/>
      <c r="D123" s="50">
        <f>SUM(B123:C123)</f>
        <v>0</v>
      </c>
      <c r="E123" s="50"/>
      <c r="F123" s="50"/>
      <c r="G123" s="50">
        <f>SUM(E123:F123)</f>
        <v>0</v>
      </c>
      <c r="H123" s="13"/>
      <c r="I123" s="13"/>
      <c r="J123" s="13">
        <f>SUM(H123:I123)</f>
        <v>0</v>
      </c>
      <c r="K123" s="69"/>
    </row>
    <row r="124" spans="1:11" x14ac:dyDescent="0.2">
      <c r="A124" s="12" t="s">
        <v>29</v>
      </c>
      <c r="B124" s="13">
        <v>160000</v>
      </c>
      <c r="C124" s="14"/>
      <c r="D124" s="50">
        <f>SUM(B124:C124)</f>
        <v>160000</v>
      </c>
      <c r="E124" s="13">
        <v>195258</v>
      </c>
      <c r="F124" s="50"/>
      <c r="G124" s="50">
        <f>SUM(E124:F124)</f>
        <v>195258</v>
      </c>
      <c r="H124" s="13">
        <v>195258</v>
      </c>
      <c r="I124" s="13"/>
      <c r="J124" s="13">
        <f>SUM(H124:I124)</f>
        <v>195258</v>
      </c>
      <c r="K124" s="69">
        <f>SUM(J124/G124)</f>
        <v>1</v>
      </c>
    </row>
    <row r="125" spans="1:11" x14ac:dyDescent="0.2">
      <c r="A125" s="17" t="s">
        <v>78</v>
      </c>
      <c r="B125" s="18">
        <v>160000</v>
      </c>
      <c r="C125" s="19"/>
      <c r="D125" s="51">
        <f>SUM(B125:C125)</f>
        <v>160000</v>
      </c>
      <c r="E125" s="18">
        <v>192608</v>
      </c>
      <c r="F125" s="51"/>
      <c r="G125" s="51">
        <f>SUM(E125:F125)</f>
        <v>192608</v>
      </c>
      <c r="H125" s="18">
        <v>192608</v>
      </c>
      <c r="I125" s="18"/>
      <c r="J125" s="18">
        <f>SUM(H125:I125)</f>
        <v>192608</v>
      </c>
      <c r="K125" s="69">
        <f>SUM(J125/G125)</f>
        <v>1</v>
      </c>
    </row>
    <row r="126" spans="1:11" x14ac:dyDescent="0.2">
      <c r="A126" s="5"/>
      <c r="B126" s="13"/>
      <c r="C126" s="14"/>
      <c r="D126" s="50"/>
      <c r="E126" s="50"/>
      <c r="F126" s="50"/>
      <c r="G126" s="50"/>
      <c r="H126" s="6"/>
      <c r="I126" s="7"/>
      <c r="J126" s="16"/>
      <c r="K126" s="69"/>
    </row>
    <row r="127" spans="1:11" x14ac:dyDescent="0.2">
      <c r="A127" s="5" t="s">
        <v>61</v>
      </c>
      <c r="B127" s="6">
        <f t="shared" ref="B127:J127" si="31">SUM(B128)</f>
        <v>0</v>
      </c>
      <c r="C127" s="7">
        <f t="shared" si="31"/>
        <v>0</v>
      </c>
      <c r="D127" s="52">
        <f t="shared" si="31"/>
        <v>0</v>
      </c>
      <c r="E127" s="52">
        <f t="shared" si="31"/>
        <v>0</v>
      </c>
      <c r="F127" s="52">
        <f t="shared" si="31"/>
        <v>0</v>
      </c>
      <c r="G127" s="52">
        <f t="shared" si="31"/>
        <v>0</v>
      </c>
      <c r="H127" s="6">
        <f t="shared" si="31"/>
        <v>0</v>
      </c>
      <c r="I127" s="7">
        <f t="shared" si="31"/>
        <v>0</v>
      </c>
      <c r="J127" s="6">
        <f t="shared" si="31"/>
        <v>0</v>
      </c>
      <c r="K127" s="69"/>
    </row>
    <row r="128" spans="1:11" x14ac:dyDescent="0.2">
      <c r="A128" s="12" t="s">
        <v>30</v>
      </c>
      <c r="B128" s="13"/>
      <c r="C128" s="14"/>
      <c r="D128" s="50"/>
      <c r="E128" s="50"/>
      <c r="F128" s="50"/>
      <c r="G128" s="50"/>
      <c r="H128" s="13"/>
      <c r="I128" s="14"/>
      <c r="J128" s="16"/>
      <c r="K128" s="69"/>
    </row>
    <row r="129" spans="1:11" x14ac:dyDescent="0.2">
      <c r="A129" s="12" t="s">
        <v>65</v>
      </c>
      <c r="B129" s="13"/>
      <c r="C129" s="14"/>
      <c r="D129" s="50"/>
      <c r="E129" s="50"/>
      <c r="F129" s="50"/>
      <c r="G129" s="50"/>
      <c r="H129" s="13"/>
      <c r="I129" s="14"/>
      <c r="J129" s="16"/>
      <c r="K129" s="69"/>
    </row>
    <row r="130" spans="1:11" x14ac:dyDescent="0.2">
      <c r="A130" s="12"/>
      <c r="B130" s="13"/>
      <c r="C130" s="14"/>
      <c r="D130" s="50"/>
      <c r="E130" s="50"/>
      <c r="F130" s="50"/>
      <c r="G130" s="50"/>
      <c r="H130" s="6"/>
      <c r="I130" s="7"/>
      <c r="J130" s="16"/>
      <c r="K130" s="69"/>
    </row>
    <row r="131" spans="1:11" x14ac:dyDescent="0.2">
      <c r="A131" s="5" t="s">
        <v>17</v>
      </c>
      <c r="B131" s="6">
        <f t="shared" ref="B131:J131" si="32">SUM(B132:B141)</f>
        <v>0</v>
      </c>
      <c r="C131" s="7">
        <f t="shared" si="32"/>
        <v>0</v>
      </c>
      <c r="D131" s="52">
        <f t="shared" si="32"/>
        <v>0</v>
      </c>
      <c r="E131" s="52">
        <f t="shared" si="32"/>
        <v>0</v>
      </c>
      <c r="F131" s="52">
        <f t="shared" si="32"/>
        <v>0</v>
      </c>
      <c r="G131" s="52">
        <f t="shared" si="32"/>
        <v>0</v>
      </c>
      <c r="H131" s="6">
        <f t="shared" si="32"/>
        <v>0</v>
      </c>
      <c r="I131" s="7">
        <f t="shared" si="32"/>
        <v>0</v>
      </c>
      <c r="J131" s="6">
        <f t="shared" si="32"/>
        <v>0</v>
      </c>
      <c r="K131" s="69"/>
    </row>
    <row r="132" spans="1:11" x14ac:dyDescent="0.2">
      <c r="A132" s="12" t="s">
        <v>31</v>
      </c>
      <c r="B132" s="13"/>
      <c r="C132" s="14"/>
      <c r="D132" s="50"/>
      <c r="E132" s="50"/>
      <c r="F132" s="50"/>
      <c r="G132" s="50"/>
      <c r="H132" s="13"/>
      <c r="I132" s="14"/>
      <c r="J132" s="16"/>
      <c r="K132" s="69"/>
    </row>
    <row r="133" spans="1:11" x14ac:dyDescent="0.2">
      <c r="A133" s="12" t="s">
        <v>32</v>
      </c>
      <c r="B133" s="13"/>
      <c r="C133" s="14"/>
      <c r="D133" s="50"/>
      <c r="E133" s="50"/>
      <c r="F133" s="50"/>
      <c r="G133" s="50"/>
      <c r="H133" s="6"/>
      <c r="I133" s="7"/>
      <c r="J133" s="16"/>
      <c r="K133" s="69"/>
    </row>
    <row r="134" spans="1:11" x14ac:dyDescent="0.2">
      <c r="A134" s="16" t="s">
        <v>76</v>
      </c>
      <c r="B134" s="13"/>
      <c r="C134" s="14"/>
      <c r="D134" s="50"/>
      <c r="E134" s="50"/>
      <c r="F134" s="50"/>
      <c r="G134" s="50"/>
      <c r="H134" s="6"/>
      <c r="I134" s="7"/>
      <c r="J134" s="16"/>
      <c r="K134" s="69"/>
    </row>
    <row r="135" spans="1:11" x14ac:dyDescent="0.2">
      <c r="A135" s="12" t="s">
        <v>33</v>
      </c>
      <c r="B135" s="6"/>
      <c r="C135" s="7"/>
      <c r="D135" s="52"/>
      <c r="E135" s="52"/>
      <c r="F135" s="52"/>
      <c r="G135" s="52"/>
      <c r="H135" s="13"/>
      <c r="I135" s="14"/>
      <c r="J135" s="16"/>
      <c r="K135" s="69"/>
    </row>
    <row r="136" spans="1:11" x14ac:dyDescent="0.2">
      <c r="A136" s="12" t="s">
        <v>34</v>
      </c>
      <c r="B136" s="13"/>
      <c r="C136" s="14"/>
      <c r="D136" s="50"/>
      <c r="E136" s="50"/>
      <c r="F136" s="50"/>
      <c r="G136" s="50"/>
      <c r="H136" s="13"/>
      <c r="I136" s="14"/>
      <c r="J136" s="16"/>
      <c r="K136" s="69"/>
    </row>
    <row r="137" spans="1:11" x14ac:dyDescent="0.2">
      <c r="A137" s="12" t="s">
        <v>35</v>
      </c>
      <c r="B137" s="13"/>
      <c r="C137" s="14"/>
      <c r="D137" s="50"/>
      <c r="E137" s="50"/>
      <c r="F137" s="50"/>
      <c r="G137" s="50"/>
      <c r="H137" s="13"/>
      <c r="I137" s="14"/>
      <c r="J137" s="16"/>
      <c r="K137" s="69"/>
    </row>
    <row r="138" spans="1:11" x14ac:dyDescent="0.2">
      <c r="A138" s="12" t="s">
        <v>36</v>
      </c>
      <c r="B138" s="13"/>
      <c r="C138" s="14"/>
      <c r="D138" s="50"/>
      <c r="E138" s="50"/>
      <c r="F138" s="50"/>
      <c r="G138" s="50"/>
      <c r="H138" s="6"/>
      <c r="I138" s="7"/>
      <c r="J138" s="16"/>
      <c r="K138" s="69"/>
    </row>
    <row r="139" spans="1:11" x14ac:dyDescent="0.2">
      <c r="A139" s="12" t="s">
        <v>8</v>
      </c>
      <c r="B139" s="13"/>
      <c r="C139" s="14"/>
      <c r="D139" s="50"/>
      <c r="E139" s="50"/>
      <c r="F139" s="50"/>
      <c r="G139" s="50"/>
      <c r="H139" s="6"/>
      <c r="I139" s="7"/>
      <c r="J139" s="16"/>
      <c r="K139" s="69"/>
    </row>
    <row r="140" spans="1:11" x14ac:dyDescent="0.2">
      <c r="A140" s="12" t="s">
        <v>37</v>
      </c>
      <c r="B140" s="13"/>
      <c r="C140" s="14"/>
      <c r="D140" s="50"/>
      <c r="E140" s="50"/>
      <c r="F140" s="50"/>
      <c r="G140" s="50"/>
      <c r="H140" s="6"/>
      <c r="I140" s="14"/>
      <c r="J140" s="16"/>
      <c r="K140" s="69"/>
    </row>
    <row r="141" spans="1:11" x14ac:dyDescent="0.2">
      <c r="A141" s="12" t="s">
        <v>7</v>
      </c>
      <c r="B141" s="13"/>
      <c r="C141" s="14"/>
      <c r="D141" s="50"/>
      <c r="E141" s="50"/>
      <c r="F141" s="50"/>
      <c r="G141" s="50"/>
      <c r="H141" s="6"/>
      <c r="I141" s="14"/>
      <c r="J141" s="16"/>
      <c r="K141" s="69"/>
    </row>
    <row r="142" spans="1:11" x14ac:dyDescent="0.2">
      <c r="A142" s="12" t="s">
        <v>66</v>
      </c>
      <c r="B142" s="13"/>
      <c r="C142" s="14"/>
      <c r="D142" s="50"/>
      <c r="E142" s="50"/>
      <c r="F142" s="50"/>
      <c r="G142" s="50"/>
      <c r="H142" s="6"/>
      <c r="I142" s="14"/>
      <c r="J142" s="16"/>
      <c r="K142" s="69"/>
    </row>
    <row r="143" spans="1:11" x14ac:dyDescent="0.2">
      <c r="A143" s="12"/>
      <c r="B143" s="13"/>
      <c r="C143" s="14"/>
      <c r="D143" s="50"/>
      <c r="E143" s="50"/>
      <c r="F143" s="50"/>
      <c r="G143" s="50"/>
      <c r="H143" s="6"/>
      <c r="I143" s="7"/>
      <c r="J143" s="16"/>
      <c r="K143" s="69"/>
    </row>
    <row r="144" spans="1:11" x14ac:dyDescent="0.2">
      <c r="A144" s="5" t="s">
        <v>38</v>
      </c>
      <c r="B144" s="6">
        <f t="shared" ref="B144:J144" si="33">SUM(B145:B155)</f>
        <v>50637</v>
      </c>
      <c r="C144" s="7">
        <f t="shared" si="33"/>
        <v>0</v>
      </c>
      <c r="D144" s="52">
        <f t="shared" si="33"/>
        <v>50637</v>
      </c>
      <c r="E144" s="52">
        <f t="shared" si="33"/>
        <v>74995</v>
      </c>
      <c r="F144" s="52">
        <f t="shared" si="33"/>
        <v>0</v>
      </c>
      <c r="G144" s="52">
        <f t="shared" si="33"/>
        <v>74995</v>
      </c>
      <c r="H144" s="6">
        <f t="shared" si="33"/>
        <v>74690</v>
      </c>
      <c r="I144" s="7">
        <f t="shared" si="33"/>
        <v>0</v>
      </c>
      <c r="J144" s="6">
        <f t="shared" si="33"/>
        <v>74690</v>
      </c>
      <c r="K144" s="69">
        <f>SUM(J144/G144)</f>
        <v>0.9959330622041469</v>
      </c>
    </row>
    <row r="145" spans="1:11" x14ac:dyDescent="0.2">
      <c r="A145" s="12" t="s">
        <v>39</v>
      </c>
      <c r="B145" s="13"/>
      <c r="C145" s="14"/>
      <c r="D145" s="50">
        <f>SUM(B145:C145)</f>
        <v>0</v>
      </c>
      <c r="E145" s="50">
        <v>35</v>
      </c>
      <c r="F145" s="50"/>
      <c r="G145" s="50">
        <f>SUM(E145:F145)</f>
        <v>35</v>
      </c>
      <c r="H145" s="13">
        <v>35</v>
      </c>
      <c r="I145" s="13"/>
      <c r="J145" s="13">
        <f>SUM(H145:I145)</f>
        <v>35</v>
      </c>
      <c r="K145" s="69">
        <f>SUM(J145/G145)</f>
        <v>1</v>
      </c>
    </row>
    <row r="146" spans="1:11" x14ac:dyDescent="0.2">
      <c r="A146" s="12" t="s">
        <v>6</v>
      </c>
      <c r="B146" s="13">
        <v>48900</v>
      </c>
      <c r="C146" s="14"/>
      <c r="D146" s="50">
        <f>SUM(B146:C146)</f>
        <v>48900</v>
      </c>
      <c r="E146" s="13">
        <v>70348</v>
      </c>
      <c r="F146" s="50"/>
      <c r="G146" s="50">
        <f t="shared" ref="G146:G155" si="34">SUM(E146:F146)</f>
        <v>70348</v>
      </c>
      <c r="H146" s="13">
        <v>70202</v>
      </c>
      <c r="I146" s="13"/>
      <c r="J146" s="13">
        <f t="shared" ref="J146:J155" si="35">SUM(H146:I146)</f>
        <v>70202</v>
      </c>
      <c r="K146" s="69">
        <f>SUM(J146/G146)</f>
        <v>0.99792460340023881</v>
      </c>
    </row>
    <row r="147" spans="1:11" x14ac:dyDescent="0.2">
      <c r="A147" s="12" t="s">
        <v>40</v>
      </c>
      <c r="B147" s="13">
        <v>1500</v>
      </c>
      <c r="C147" s="14"/>
      <c r="D147" s="50">
        <f>SUM(B147:C147)</f>
        <v>1500</v>
      </c>
      <c r="E147" s="13">
        <v>1834</v>
      </c>
      <c r="F147" s="50"/>
      <c r="G147" s="50">
        <f t="shared" si="34"/>
        <v>1834</v>
      </c>
      <c r="H147" s="13">
        <v>1832</v>
      </c>
      <c r="I147" s="13"/>
      <c r="J147" s="13">
        <f t="shared" si="35"/>
        <v>1832</v>
      </c>
      <c r="K147" s="69">
        <f>SUM(J147/G147)</f>
        <v>0.99890948745910579</v>
      </c>
    </row>
    <row r="148" spans="1:11" x14ac:dyDescent="0.2">
      <c r="A148" s="12" t="s">
        <v>41</v>
      </c>
      <c r="B148" s="13"/>
      <c r="C148" s="14"/>
      <c r="D148" s="50">
        <f t="shared" ref="D148:D155" si="36">SUM(B148:C148)</f>
        <v>0</v>
      </c>
      <c r="E148" s="13"/>
      <c r="F148" s="50"/>
      <c r="G148" s="50">
        <f t="shared" si="34"/>
        <v>0</v>
      </c>
      <c r="H148" s="13"/>
      <c r="I148" s="13"/>
      <c r="J148" s="13">
        <f t="shared" si="35"/>
        <v>0</v>
      </c>
      <c r="K148" s="69"/>
    </row>
    <row r="149" spans="1:11" x14ac:dyDescent="0.2">
      <c r="A149" s="12" t="s">
        <v>42</v>
      </c>
      <c r="B149" s="13"/>
      <c r="C149" s="14"/>
      <c r="D149" s="50">
        <f t="shared" si="36"/>
        <v>0</v>
      </c>
      <c r="E149" s="13"/>
      <c r="F149" s="50"/>
      <c r="G149" s="50">
        <f t="shared" si="34"/>
        <v>0</v>
      </c>
      <c r="H149" s="13"/>
      <c r="I149" s="13"/>
      <c r="J149" s="13">
        <f t="shared" si="35"/>
        <v>0</v>
      </c>
      <c r="K149" s="69"/>
    </row>
    <row r="150" spans="1:11" x14ac:dyDescent="0.2">
      <c r="A150" s="12" t="s">
        <v>43</v>
      </c>
      <c r="B150" s="13">
        <v>176</v>
      </c>
      <c r="C150" s="14"/>
      <c r="D150" s="50">
        <f t="shared" si="36"/>
        <v>176</v>
      </c>
      <c r="E150" s="13">
        <v>1225</v>
      </c>
      <c r="F150" s="50"/>
      <c r="G150" s="50">
        <f t="shared" si="34"/>
        <v>1225</v>
      </c>
      <c r="H150" s="13">
        <v>1129</v>
      </c>
      <c r="I150" s="13"/>
      <c r="J150" s="13">
        <f t="shared" si="35"/>
        <v>1129</v>
      </c>
      <c r="K150" s="69">
        <f>SUM(J150/G150)</f>
        <v>0.92163265306122444</v>
      </c>
    </row>
    <row r="151" spans="1:11" x14ac:dyDescent="0.2">
      <c r="A151" s="23" t="s">
        <v>44</v>
      </c>
      <c r="B151" s="13"/>
      <c r="C151" s="14"/>
      <c r="D151" s="50">
        <f t="shared" si="36"/>
        <v>0</v>
      </c>
      <c r="E151" s="13">
        <v>466</v>
      </c>
      <c r="F151" s="50"/>
      <c r="G151" s="50">
        <f t="shared" si="34"/>
        <v>466</v>
      </c>
      <c r="H151" s="13">
        <v>466</v>
      </c>
      <c r="I151" s="13"/>
      <c r="J151" s="13">
        <f t="shared" si="35"/>
        <v>466</v>
      </c>
      <c r="K151" s="69">
        <f>SUM(J151/G151)</f>
        <v>1</v>
      </c>
    </row>
    <row r="152" spans="1:11" x14ac:dyDescent="0.2">
      <c r="A152" s="23" t="s">
        <v>45</v>
      </c>
      <c r="B152" s="13">
        <v>61</v>
      </c>
      <c r="C152" s="14"/>
      <c r="D152" s="50">
        <f t="shared" si="36"/>
        <v>61</v>
      </c>
      <c r="E152" s="13">
        <v>61</v>
      </c>
      <c r="F152" s="50"/>
      <c r="G152" s="50">
        <f t="shared" si="34"/>
        <v>61</v>
      </c>
      <c r="H152" s="13">
        <v>1</v>
      </c>
      <c r="I152" s="13"/>
      <c r="J152" s="13">
        <f t="shared" si="35"/>
        <v>1</v>
      </c>
      <c r="K152" s="69">
        <f>SUM(J152/G152)</f>
        <v>1.6393442622950821E-2</v>
      </c>
    </row>
    <row r="153" spans="1:11" x14ac:dyDescent="0.2">
      <c r="A153" s="12" t="s">
        <v>46</v>
      </c>
      <c r="B153" s="6"/>
      <c r="C153" s="7"/>
      <c r="D153" s="50">
        <f t="shared" si="36"/>
        <v>0</v>
      </c>
      <c r="E153" s="50"/>
      <c r="F153" s="50"/>
      <c r="G153" s="50">
        <f t="shared" si="34"/>
        <v>0</v>
      </c>
      <c r="H153" s="13"/>
      <c r="I153" s="13"/>
      <c r="J153" s="13">
        <f t="shared" si="35"/>
        <v>0</v>
      </c>
      <c r="K153" s="69"/>
    </row>
    <row r="154" spans="1:11" x14ac:dyDescent="0.2">
      <c r="A154" s="12" t="s">
        <v>72</v>
      </c>
      <c r="B154" s="6"/>
      <c r="C154" s="7"/>
      <c r="D154" s="50">
        <f t="shared" si="36"/>
        <v>0</v>
      </c>
      <c r="E154" s="50"/>
      <c r="F154" s="50"/>
      <c r="G154" s="50">
        <f t="shared" si="34"/>
        <v>0</v>
      </c>
      <c r="H154" s="13"/>
      <c r="I154" s="13"/>
      <c r="J154" s="13">
        <f t="shared" si="35"/>
        <v>0</v>
      </c>
      <c r="K154" s="69"/>
    </row>
    <row r="155" spans="1:11" x14ac:dyDescent="0.2">
      <c r="A155" s="23" t="s">
        <v>47</v>
      </c>
      <c r="B155" s="13"/>
      <c r="C155" s="14"/>
      <c r="D155" s="50">
        <f t="shared" si="36"/>
        <v>0</v>
      </c>
      <c r="E155" s="50">
        <v>1026</v>
      </c>
      <c r="F155" s="50"/>
      <c r="G155" s="50">
        <f t="shared" si="34"/>
        <v>1026</v>
      </c>
      <c r="H155" s="13">
        <v>1025</v>
      </c>
      <c r="I155" s="13"/>
      <c r="J155" s="13">
        <f t="shared" si="35"/>
        <v>1025</v>
      </c>
      <c r="K155" s="69">
        <f>SUM(J155/G155)</f>
        <v>0.99902534113060426</v>
      </c>
    </row>
    <row r="156" spans="1:11" x14ac:dyDescent="0.2">
      <c r="A156" s="12"/>
      <c r="B156" s="13"/>
      <c r="C156" s="14"/>
      <c r="D156" s="50"/>
      <c r="E156" s="50"/>
      <c r="F156" s="50"/>
      <c r="G156" s="50"/>
      <c r="H156" s="6"/>
      <c r="I156" s="7"/>
      <c r="J156" s="16"/>
      <c r="K156" s="69"/>
    </row>
    <row r="157" spans="1:11" x14ac:dyDescent="0.2">
      <c r="A157" s="24" t="s">
        <v>48</v>
      </c>
      <c r="B157" s="6">
        <f t="shared" ref="B157:J157" si="37">SUM(B158)</f>
        <v>0</v>
      </c>
      <c r="C157" s="7">
        <f t="shared" si="37"/>
        <v>0</v>
      </c>
      <c r="D157" s="52">
        <f t="shared" si="37"/>
        <v>0</v>
      </c>
      <c r="E157" s="52">
        <f t="shared" si="37"/>
        <v>0</v>
      </c>
      <c r="F157" s="52">
        <f t="shared" si="37"/>
        <v>0</v>
      </c>
      <c r="G157" s="52">
        <f t="shared" si="37"/>
        <v>0</v>
      </c>
      <c r="H157" s="6">
        <f t="shared" si="37"/>
        <v>0</v>
      </c>
      <c r="I157" s="7">
        <f t="shared" si="37"/>
        <v>0</v>
      </c>
      <c r="J157" s="6">
        <f t="shared" si="37"/>
        <v>0</v>
      </c>
      <c r="K157" s="69"/>
    </row>
    <row r="158" spans="1:11" x14ac:dyDescent="0.2">
      <c r="A158" s="12" t="s">
        <v>49</v>
      </c>
      <c r="B158" s="13"/>
      <c r="C158" s="14"/>
      <c r="D158" s="50">
        <f>SUM(B158:C158)</f>
        <v>0</v>
      </c>
      <c r="E158" s="50"/>
      <c r="F158" s="50"/>
      <c r="G158" s="50"/>
      <c r="H158" s="13"/>
      <c r="I158" s="13"/>
      <c r="J158" s="13">
        <f>SUM(H158:I158)</f>
        <v>0</v>
      </c>
      <c r="K158" s="69"/>
    </row>
    <row r="159" spans="1:11" x14ac:dyDescent="0.2">
      <c r="A159" s="16" t="s">
        <v>73</v>
      </c>
      <c r="B159" s="13"/>
      <c r="C159" s="14"/>
      <c r="D159" s="50"/>
      <c r="E159" s="50"/>
      <c r="F159" s="50"/>
      <c r="G159" s="50"/>
      <c r="H159" s="13"/>
      <c r="I159" s="13"/>
      <c r="J159" s="13">
        <f>SUM(G159,H159)</f>
        <v>0</v>
      </c>
      <c r="K159" s="69"/>
    </row>
    <row r="160" spans="1:11" x14ac:dyDescent="0.2">
      <c r="A160" s="12" t="s">
        <v>80</v>
      </c>
      <c r="B160" s="13"/>
      <c r="C160" s="14"/>
      <c r="D160" s="50"/>
      <c r="E160" s="50"/>
      <c r="F160" s="50"/>
      <c r="G160" s="50"/>
      <c r="H160" s="13"/>
      <c r="I160" s="14"/>
      <c r="J160" s="13"/>
      <c r="K160" s="69"/>
    </row>
    <row r="161" spans="1:11" x14ac:dyDescent="0.2">
      <c r="A161" s="12"/>
      <c r="B161" s="6"/>
      <c r="C161" s="7"/>
      <c r="D161" s="52"/>
      <c r="E161" s="52"/>
      <c r="F161" s="52"/>
      <c r="G161" s="52"/>
      <c r="H161" s="6"/>
      <c r="I161" s="7"/>
      <c r="J161" s="16"/>
      <c r="K161" s="69"/>
    </row>
    <row r="162" spans="1:11" x14ac:dyDescent="0.2">
      <c r="A162" s="24" t="s">
        <v>50</v>
      </c>
      <c r="B162" s="6">
        <f>SUM(B163:B164)</f>
        <v>0</v>
      </c>
      <c r="C162" s="6">
        <f t="shared" ref="C162:J162" si="38">SUM(C163:C164)</f>
        <v>0</v>
      </c>
      <c r="D162" s="6">
        <f t="shared" si="38"/>
        <v>0</v>
      </c>
      <c r="E162" s="6">
        <f t="shared" si="38"/>
        <v>0</v>
      </c>
      <c r="F162" s="6">
        <f t="shared" si="38"/>
        <v>0</v>
      </c>
      <c r="G162" s="6">
        <f t="shared" si="38"/>
        <v>0</v>
      </c>
      <c r="H162" s="6">
        <f t="shared" si="38"/>
        <v>0</v>
      </c>
      <c r="I162" s="6">
        <f t="shared" si="38"/>
        <v>0</v>
      </c>
      <c r="J162" s="6">
        <f t="shared" si="38"/>
        <v>0</v>
      </c>
      <c r="K162" s="69"/>
    </row>
    <row r="163" spans="1:11" x14ac:dyDescent="0.2">
      <c r="A163" s="12" t="s">
        <v>51</v>
      </c>
      <c r="B163" s="13"/>
      <c r="C163" s="14"/>
      <c r="D163" s="50"/>
      <c r="E163" s="50"/>
      <c r="F163" s="50"/>
      <c r="G163" s="50"/>
      <c r="H163" s="50"/>
      <c r="I163" s="50"/>
      <c r="J163" s="13">
        <f>SUM(H163:I163)</f>
        <v>0</v>
      </c>
      <c r="K163" s="69"/>
    </row>
    <row r="164" spans="1:11" x14ac:dyDescent="0.2">
      <c r="A164" s="12" t="s">
        <v>71</v>
      </c>
      <c r="B164" s="13"/>
      <c r="C164" s="14"/>
      <c r="D164" s="50"/>
      <c r="E164" s="50"/>
      <c r="F164" s="50"/>
      <c r="G164" s="50">
        <f>SUM(E164:F164)</f>
        <v>0</v>
      </c>
      <c r="H164" s="50"/>
      <c r="I164" s="50"/>
      <c r="J164" s="13">
        <f>SUM(H164:I164)</f>
        <v>0</v>
      </c>
      <c r="K164" s="69"/>
    </row>
    <row r="165" spans="1:11" x14ac:dyDescent="0.2">
      <c r="A165" s="5"/>
      <c r="B165" s="16"/>
      <c r="C165" s="14"/>
      <c r="D165" s="50"/>
      <c r="E165" s="50"/>
      <c r="F165" s="50"/>
      <c r="G165" s="50"/>
      <c r="H165" s="13"/>
      <c r="I165" s="14"/>
      <c r="J165" s="16"/>
      <c r="K165" s="69"/>
    </row>
    <row r="166" spans="1:11" x14ac:dyDescent="0.2">
      <c r="A166" s="24" t="s">
        <v>52</v>
      </c>
      <c r="B166" s="6">
        <f>SUM(B167:B168)</f>
        <v>0</v>
      </c>
      <c r="C166" s="6">
        <f t="shared" ref="C166:J166" si="39">SUM(C167:C168)</f>
        <v>0</v>
      </c>
      <c r="D166" s="6">
        <f t="shared" si="39"/>
        <v>0</v>
      </c>
      <c r="E166" s="6">
        <f t="shared" si="39"/>
        <v>380</v>
      </c>
      <c r="F166" s="6">
        <f t="shared" si="39"/>
        <v>0</v>
      </c>
      <c r="G166" s="6">
        <f t="shared" si="39"/>
        <v>380</v>
      </c>
      <c r="H166" s="6">
        <f t="shared" si="39"/>
        <v>379</v>
      </c>
      <c r="I166" s="6">
        <f t="shared" si="39"/>
        <v>0</v>
      </c>
      <c r="J166" s="6">
        <f t="shared" si="39"/>
        <v>379</v>
      </c>
      <c r="K166" s="69">
        <f>SUM(J166/G166)</f>
        <v>0.99736842105263157</v>
      </c>
    </row>
    <row r="167" spans="1:11" x14ac:dyDescent="0.2">
      <c r="A167" s="12" t="s">
        <v>53</v>
      </c>
      <c r="B167" s="16"/>
      <c r="C167" s="14"/>
      <c r="D167" s="50">
        <f>SUM(B167:C167)</f>
        <v>0</v>
      </c>
      <c r="E167" s="50"/>
      <c r="F167" s="50"/>
      <c r="G167" s="50"/>
      <c r="H167" s="13"/>
      <c r="I167" s="13"/>
      <c r="J167" s="16"/>
      <c r="K167" s="69"/>
    </row>
    <row r="168" spans="1:11" x14ac:dyDescent="0.2">
      <c r="A168" s="16" t="s">
        <v>74</v>
      </c>
      <c r="B168" s="16"/>
      <c r="C168" s="14"/>
      <c r="D168" s="50"/>
      <c r="E168" s="50">
        <v>380</v>
      </c>
      <c r="F168" s="50"/>
      <c r="G168" s="50">
        <f>SUM(E168:F168)</f>
        <v>380</v>
      </c>
      <c r="H168" s="13">
        <v>379</v>
      </c>
      <c r="I168" s="13"/>
      <c r="J168" s="13">
        <f>SUM(H168:I168)</f>
        <v>379</v>
      </c>
      <c r="K168" s="69">
        <f>SUM(J168/G168)</f>
        <v>0.99736842105263157</v>
      </c>
    </row>
    <row r="169" spans="1:11" x14ac:dyDescent="0.2">
      <c r="A169" s="12"/>
      <c r="B169" s="25"/>
      <c r="C169" s="14"/>
      <c r="D169" s="54"/>
      <c r="E169" s="52"/>
      <c r="F169" s="52"/>
      <c r="G169" s="52"/>
      <c r="H169" s="13"/>
      <c r="I169" s="7"/>
      <c r="J169" s="25"/>
      <c r="K169" s="69"/>
    </row>
    <row r="170" spans="1:11" x14ac:dyDescent="0.2">
      <c r="A170" s="26" t="s">
        <v>18</v>
      </c>
      <c r="B170" s="27">
        <f>SUM(B122,B127,B131,B144,B157,B162,B166)</f>
        <v>210637</v>
      </c>
      <c r="C170" s="27">
        <f t="shared" ref="C170:J170" si="40">SUM(C122,C127,C131,C144,C157,C162,C166)</f>
        <v>0</v>
      </c>
      <c r="D170" s="55">
        <f t="shared" si="40"/>
        <v>210637</v>
      </c>
      <c r="E170" s="55">
        <f t="shared" si="40"/>
        <v>270633</v>
      </c>
      <c r="F170" s="55">
        <f t="shared" si="40"/>
        <v>0</v>
      </c>
      <c r="G170" s="55">
        <f t="shared" si="40"/>
        <v>270633</v>
      </c>
      <c r="H170" s="27">
        <f t="shared" si="40"/>
        <v>270327</v>
      </c>
      <c r="I170" s="29">
        <f t="shared" si="40"/>
        <v>0</v>
      </c>
      <c r="J170" s="27">
        <f t="shared" si="40"/>
        <v>270327</v>
      </c>
      <c r="K170" s="71">
        <f>SUM(J170/G170)</f>
        <v>0.99886931748899799</v>
      </c>
    </row>
    <row r="171" spans="1:11" x14ac:dyDescent="0.2">
      <c r="A171" s="30" t="s">
        <v>19</v>
      </c>
      <c r="B171" s="6">
        <f>SUM(B172:B178)</f>
        <v>0</v>
      </c>
      <c r="C171" s="6">
        <f t="shared" ref="C171:J171" si="41">SUM(C172:C178)</f>
        <v>0</v>
      </c>
      <c r="D171" s="6">
        <f t="shared" si="41"/>
        <v>0</v>
      </c>
      <c r="E171" s="6">
        <f t="shared" si="41"/>
        <v>8108</v>
      </c>
      <c r="F171" s="6">
        <f t="shared" si="41"/>
        <v>0</v>
      </c>
      <c r="G171" s="6">
        <f t="shared" si="41"/>
        <v>8108</v>
      </c>
      <c r="H171" s="6">
        <f t="shared" si="41"/>
        <v>8108</v>
      </c>
      <c r="I171" s="6">
        <f t="shared" si="41"/>
        <v>0</v>
      </c>
      <c r="J171" s="6">
        <f t="shared" si="41"/>
        <v>8108</v>
      </c>
      <c r="K171" s="69">
        <f>SUM(J171/G171)</f>
        <v>1</v>
      </c>
    </row>
    <row r="172" spans="1:11" x14ac:dyDescent="0.2">
      <c r="A172" s="31" t="s">
        <v>64</v>
      </c>
      <c r="B172" s="6"/>
      <c r="C172" s="6"/>
      <c r="D172" s="52"/>
      <c r="E172" s="52"/>
      <c r="F172" s="52"/>
      <c r="G172" s="52"/>
      <c r="H172" s="13"/>
      <c r="I172" s="13"/>
      <c r="J172" s="13">
        <f>SUM(H172:I172)</f>
        <v>0</v>
      </c>
      <c r="K172" s="69"/>
    </row>
    <row r="173" spans="1:11" x14ac:dyDescent="0.2">
      <c r="A173" s="66" t="s">
        <v>93</v>
      </c>
      <c r="B173" s="6"/>
      <c r="C173" s="6"/>
      <c r="D173" s="52"/>
      <c r="E173" s="52"/>
      <c r="F173" s="52"/>
      <c r="G173" s="52"/>
      <c r="H173" s="13"/>
      <c r="I173" s="13"/>
      <c r="J173" s="13"/>
      <c r="K173" s="69"/>
    </row>
    <row r="174" spans="1:11" x14ac:dyDescent="0.2">
      <c r="A174" s="66" t="s">
        <v>94</v>
      </c>
      <c r="B174" s="6"/>
      <c r="C174" s="6"/>
      <c r="D174" s="52"/>
      <c r="E174" s="52"/>
      <c r="F174" s="52"/>
      <c r="G174" s="52"/>
      <c r="H174" s="13"/>
      <c r="I174" s="13"/>
      <c r="J174" s="13"/>
      <c r="K174" s="69"/>
    </row>
    <row r="175" spans="1:11" x14ac:dyDescent="0.2">
      <c r="A175" s="66" t="s">
        <v>95</v>
      </c>
      <c r="B175" s="6"/>
      <c r="C175" s="6"/>
      <c r="D175" s="52"/>
      <c r="E175" s="52"/>
      <c r="F175" s="52"/>
      <c r="G175" s="52"/>
      <c r="H175" s="13"/>
      <c r="I175" s="13"/>
      <c r="J175" s="13"/>
      <c r="K175" s="69"/>
    </row>
    <row r="176" spans="1:11" x14ac:dyDescent="0.2">
      <c r="A176" s="31" t="s">
        <v>81</v>
      </c>
      <c r="B176" s="6"/>
      <c r="C176" s="6"/>
      <c r="D176" s="52"/>
      <c r="E176" s="52"/>
      <c r="F176" s="52"/>
      <c r="G176" s="52"/>
      <c r="H176" s="13"/>
      <c r="I176" s="13"/>
      <c r="J176" s="13">
        <f>SUM(H176:I176)</f>
        <v>0</v>
      </c>
      <c r="K176" s="69"/>
    </row>
    <row r="177" spans="1:11" x14ac:dyDescent="0.2">
      <c r="A177" s="31" t="s">
        <v>75</v>
      </c>
      <c r="B177" s="6"/>
      <c r="C177" s="6"/>
      <c r="D177" s="52"/>
      <c r="E177" s="52"/>
      <c r="F177" s="52"/>
      <c r="G177" s="52"/>
      <c r="H177" s="13"/>
      <c r="I177" s="13"/>
      <c r="J177" s="13">
        <f>SUM(H177:I177)</f>
        <v>0</v>
      </c>
      <c r="K177" s="69"/>
    </row>
    <row r="178" spans="1:11" x14ac:dyDescent="0.2">
      <c r="A178" s="31" t="s">
        <v>62</v>
      </c>
      <c r="B178" s="13"/>
      <c r="C178" s="13"/>
      <c r="D178" s="13"/>
      <c r="E178" s="13">
        <v>8108</v>
      </c>
      <c r="F178" s="13"/>
      <c r="G178" s="13">
        <f>SUM(E178:F178)</f>
        <v>8108</v>
      </c>
      <c r="H178" s="13">
        <v>8108</v>
      </c>
      <c r="I178" s="13"/>
      <c r="J178" s="13">
        <f>SUM(H178:I178)</f>
        <v>8108</v>
      </c>
      <c r="K178" s="69">
        <f>SUM(J178/G178)</f>
        <v>1</v>
      </c>
    </row>
    <row r="179" spans="1:11" x14ac:dyDescent="0.2">
      <c r="A179" s="32" t="s">
        <v>20</v>
      </c>
      <c r="B179" s="33">
        <f>SUM(B170,B171)</f>
        <v>210637</v>
      </c>
      <c r="C179" s="33">
        <f t="shared" ref="C179:J179" si="42">SUM(C170,C171)</f>
        <v>0</v>
      </c>
      <c r="D179" s="33">
        <f t="shared" si="42"/>
        <v>210637</v>
      </c>
      <c r="E179" s="33">
        <f t="shared" si="42"/>
        <v>278741</v>
      </c>
      <c r="F179" s="33">
        <f t="shared" si="42"/>
        <v>0</v>
      </c>
      <c r="G179" s="33">
        <f t="shared" si="42"/>
        <v>278741</v>
      </c>
      <c r="H179" s="33">
        <f t="shared" si="42"/>
        <v>278435</v>
      </c>
      <c r="I179" s="33">
        <f t="shared" si="42"/>
        <v>0</v>
      </c>
      <c r="J179" s="33">
        <f t="shared" si="42"/>
        <v>278435</v>
      </c>
      <c r="K179" s="71">
        <f>SUM(J179/G179)</f>
        <v>0.99890220670801932</v>
      </c>
    </row>
    <row r="180" spans="1:11" ht="12.75" customHeight="1" x14ac:dyDescent="0.2">
      <c r="A180" s="35"/>
      <c r="B180" s="7"/>
      <c r="C180" s="7"/>
      <c r="D180" s="7"/>
      <c r="E180" s="7"/>
      <c r="F180" s="7"/>
      <c r="G180" s="7"/>
      <c r="H180" s="7"/>
      <c r="I180" s="7"/>
      <c r="J180" s="11"/>
      <c r="K180" s="11"/>
    </row>
    <row r="181" spans="1:11" ht="14.25" customHeight="1" x14ac:dyDescent="0.2">
      <c r="A181" s="86" t="s">
        <v>1</v>
      </c>
      <c r="B181" s="94" t="s">
        <v>86</v>
      </c>
      <c r="C181" s="95"/>
      <c r="D181" s="95"/>
      <c r="E181" s="95"/>
      <c r="F181" s="95"/>
      <c r="G181" s="95"/>
      <c r="H181" s="95"/>
      <c r="I181" s="95"/>
      <c r="J181" s="95"/>
      <c r="K181" s="96"/>
    </row>
    <row r="182" spans="1:11" ht="24.75" customHeight="1" x14ac:dyDescent="0.2">
      <c r="A182" s="87"/>
      <c r="B182" s="82" t="s">
        <v>12</v>
      </c>
      <c r="C182" s="82" t="s">
        <v>13</v>
      </c>
      <c r="D182" s="83" t="s">
        <v>84</v>
      </c>
      <c r="E182" s="81" t="s">
        <v>102</v>
      </c>
      <c r="F182" s="81"/>
      <c r="G182" s="81"/>
      <c r="H182" s="81" t="s">
        <v>98</v>
      </c>
      <c r="I182" s="81"/>
      <c r="J182" s="81"/>
      <c r="K182" s="79" t="s">
        <v>99</v>
      </c>
    </row>
    <row r="183" spans="1:11" ht="33" customHeight="1" x14ac:dyDescent="0.2">
      <c r="A183" s="88"/>
      <c r="B183" s="82"/>
      <c r="C183" s="82"/>
      <c r="D183" s="84"/>
      <c r="E183" s="4" t="s">
        <v>12</v>
      </c>
      <c r="F183" s="4" t="s">
        <v>13</v>
      </c>
      <c r="G183" s="4" t="s">
        <v>63</v>
      </c>
      <c r="H183" s="4" t="s">
        <v>12</v>
      </c>
      <c r="I183" s="4" t="s">
        <v>13</v>
      </c>
      <c r="J183" s="4" t="s">
        <v>63</v>
      </c>
      <c r="K183" s="80"/>
    </row>
    <row r="184" spans="1:11" ht="12.75" customHeight="1" x14ac:dyDescent="0.2">
      <c r="A184" s="37" t="s">
        <v>2</v>
      </c>
      <c r="B184" s="9">
        <v>1239945</v>
      </c>
      <c r="C184" s="9">
        <v>14037</v>
      </c>
      <c r="D184" s="10">
        <f>SUM(B184:C184)</f>
        <v>1253982</v>
      </c>
      <c r="E184" s="9">
        <v>1240248</v>
      </c>
      <c r="F184" s="9">
        <v>14037</v>
      </c>
      <c r="G184" s="10">
        <f>SUM(E184:F184)</f>
        <v>1254285</v>
      </c>
      <c r="H184" s="9">
        <v>1220123</v>
      </c>
      <c r="I184" s="9">
        <v>13844</v>
      </c>
      <c r="J184" s="9">
        <f>SUM(H184:I184)</f>
        <v>1233967</v>
      </c>
      <c r="K184" s="68">
        <f>SUM(J184/G184)</f>
        <v>0.98380112972729483</v>
      </c>
    </row>
    <row r="185" spans="1:11" ht="12.75" customHeight="1" x14ac:dyDescent="0.2">
      <c r="A185" s="12"/>
      <c r="B185" s="13"/>
      <c r="C185" s="13"/>
      <c r="D185" s="8"/>
      <c r="E185" s="13"/>
      <c r="F185" s="13"/>
      <c r="G185" s="8"/>
      <c r="H185" s="6"/>
      <c r="I185" s="8"/>
      <c r="J185" s="6"/>
      <c r="K185" s="69"/>
    </row>
    <row r="186" spans="1:11" ht="12.75" customHeight="1" x14ac:dyDescent="0.2">
      <c r="A186" s="5" t="s">
        <v>14</v>
      </c>
      <c r="B186" s="6">
        <v>222058</v>
      </c>
      <c r="C186" s="6">
        <v>2457</v>
      </c>
      <c r="D186" s="8">
        <f>SUM(B186:C186)</f>
        <v>224515</v>
      </c>
      <c r="E186" s="6">
        <v>210517</v>
      </c>
      <c r="F186" s="6">
        <v>2457</v>
      </c>
      <c r="G186" s="8">
        <f>SUM(E186:F186)</f>
        <v>212974</v>
      </c>
      <c r="H186" s="6">
        <v>206729</v>
      </c>
      <c r="I186" s="6">
        <v>2166</v>
      </c>
      <c r="J186" s="6">
        <f>SUM(H186:I186)</f>
        <v>208895</v>
      </c>
      <c r="K186" s="69">
        <f>SUM(J186/G186)</f>
        <v>0.98084742738550246</v>
      </c>
    </row>
    <row r="187" spans="1:11" ht="12.75" customHeight="1" x14ac:dyDescent="0.2">
      <c r="A187" s="12"/>
      <c r="B187" s="13"/>
      <c r="C187" s="13"/>
      <c r="D187" s="8"/>
      <c r="E187" s="13"/>
      <c r="F187" s="13"/>
      <c r="G187" s="8"/>
      <c r="H187" s="6"/>
      <c r="I187" s="8"/>
      <c r="J187" s="6"/>
      <c r="K187" s="69"/>
    </row>
    <row r="188" spans="1:11" ht="12.75" customHeight="1" x14ac:dyDescent="0.2">
      <c r="A188" s="5" t="s">
        <v>24</v>
      </c>
      <c r="B188" s="6">
        <v>383940</v>
      </c>
      <c r="C188" s="6">
        <v>5603</v>
      </c>
      <c r="D188" s="8">
        <f>SUM(B188:C188)</f>
        <v>389543</v>
      </c>
      <c r="E188" s="6">
        <v>290779</v>
      </c>
      <c r="F188" s="6">
        <v>5603</v>
      </c>
      <c r="G188" s="8">
        <f>SUM(E188:F188)</f>
        <v>296382</v>
      </c>
      <c r="H188" s="6">
        <v>244555</v>
      </c>
      <c r="I188" s="6">
        <v>4904</v>
      </c>
      <c r="J188" s="6">
        <f>SUM(H188:I188)</f>
        <v>249459</v>
      </c>
      <c r="K188" s="69">
        <f>SUM(J188/G188)</f>
        <v>0.84168066886653037</v>
      </c>
    </row>
    <row r="189" spans="1:11" ht="12.75" customHeight="1" x14ac:dyDescent="0.2">
      <c r="A189" s="12" t="s">
        <v>67</v>
      </c>
      <c r="B189" s="13"/>
      <c r="C189" s="13"/>
      <c r="D189" s="21"/>
      <c r="E189" s="21"/>
      <c r="F189" s="21"/>
      <c r="G189" s="21"/>
      <c r="H189" s="6"/>
      <c r="I189" s="8"/>
      <c r="J189" s="6"/>
      <c r="K189" s="69"/>
    </row>
    <row r="190" spans="1:11" ht="12.75" customHeight="1" x14ac:dyDescent="0.2">
      <c r="A190" s="12" t="s">
        <v>96</v>
      </c>
      <c r="B190" s="13"/>
      <c r="C190" s="13"/>
      <c r="D190" s="21"/>
      <c r="E190" s="21"/>
      <c r="F190" s="21"/>
      <c r="G190" s="21"/>
      <c r="H190" s="6"/>
      <c r="I190" s="8"/>
      <c r="J190" s="6"/>
      <c r="K190" s="69"/>
    </row>
    <row r="191" spans="1:11" ht="12.75" customHeight="1" x14ac:dyDescent="0.2">
      <c r="A191" s="5"/>
      <c r="B191" s="6"/>
      <c r="C191" s="6"/>
      <c r="D191" s="8"/>
      <c r="E191" s="8"/>
      <c r="F191" s="8"/>
      <c r="G191" s="8"/>
      <c r="H191" s="6"/>
      <c r="I191" s="8"/>
      <c r="J191" s="6"/>
      <c r="K191" s="69"/>
    </row>
    <row r="192" spans="1:11" ht="12.75" customHeight="1" x14ac:dyDescent="0.2">
      <c r="A192" s="5" t="s">
        <v>25</v>
      </c>
      <c r="B192" s="6"/>
      <c r="C192" s="6"/>
      <c r="D192" s="8">
        <f>SUM(B192:C192)</f>
        <v>0</v>
      </c>
      <c r="E192" s="8"/>
      <c r="F192" s="8"/>
      <c r="G192" s="8"/>
      <c r="H192" s="6"/>
      <c r="I192" s="6"/>
      <c r="J192" s="6">
        <f>SUM(H192:I192)</f>
        <v>0</v>
      </c>
      <c r="K192" s="69"/>
    </row>
    <row r="193" spans="1:11" ht="12.75" customHeight="1" x14ac:dyDescent="0.2">
      <c r="A193" s="12"/>
      <c r="B193" s="13"/>
      <c r="C193" s="13"/>
      <c r="D193" s="21"/>
      <c r="E193" s="21"/>
      <c r="F193" s="21"/>
      <c r="G193" s="21"/>
      <c r="H193" s="6"/>
      <c r="I193" s="8"/>
      <c r="J193" s="6"/>
      <c r="K193" s="69"/>
    </row>
    <row r="194" spans="1:11" ht="12.75" customHeight="1" x14ac:dyDescent="0.2">
      <c r="A194" s="5" t="s">
        <v>26</v>
      </c>
      <c r="B194" s="6">
        <f>SUM(B195:B200)</f>
        <v>0</v>
      </c>
      <c r="C194" s="6">
        <f t="shared" ref="C194:J194" si="43">SUM(C195:C200)</f>
        <v>0</v>
      </c>
      <c r="D194" s="6">
        <f t="shared" si="43"/>
        <v>0</v>
      </c>
      <c r="E194" s="6">
        <f t="shared" si="43"/>
        <v>666</v>
      </c>
      <c r="F194" s="6">
        <f t="shared" si="43"/>
        <v>0</v>
      </c>
      <c r="G194" s="6">
        <f t="shared" si="43"/>
        <v>666</v>
      </c>
      <c r="H194" s="6">
        <f t="shared" si="43"/>
        <v>665</v>
      </c>
      <c r="I194" s="8">
        <f t="shared" si="43"/>
        <v>0</v>
      </c>
      <c r="J194" s="6">
        <f t="shared" si="43"/>
        <v>665</v>
      </c>
      <c r="K194" s="69">
        <f>SUM(J194/G194)</f>
        <v>0.99849849849849848</v>
      </c>
    </row>
    <row r="195" spans="1:11" ht="12.75" customHeight="1" x14ac:dyDescent="0.2">
      <c r="A195" s="12" t="s">
        <v>69</v>
      </c>
      <c r="B195" s="6"/>
      <c r="C195" s="6"/>
      <c r="D195" s="8"/>
      <c r="E195" s="21"/>
      <c r="F195" s="8"/>
      <c r="G195" s="21">
        <f>SUM(E195:F195)</f>
        <v>0</v>
      </c>
      <c r="H195" s="13"/>
      <c r="I195" s="13"/>
      <c r="J195" s="21">
        <f>SUM(H195:I195)</f>
        <v>0</v>
      </c>
      <c r="K195" s="69"/>
    </row>
    <row r="196" spans="1:11" ht="12.75" customHeight="1" x14ac:dyDescent="0.2">
      <c r="A196" s="16" t="s">
        <v>54</v>
      </c>
      <c r="B196" s="13"/>
      <c r="C196" s="13"/>
      <c r="D196" s="21">
        <f>SUM(B196:C196)</f>
        <v>0</v>
      </c>
      <c r="E196" s="21">
        <v>665</v>
      </c>
      <c r="F196" s="21"/>
      <c r="G196" s="21">
        <f>SUM(E196:F196)</f>
        <v>665</v>
      </c>
      <c r="H196" s="13">
        <v>665</v>
      </c>
      <c r="I196" s="13"/>
      <c r="J196" s="13">
        <f>SUM(H196:I196)</f>
        <v>665</v>
      </c>
      <c r="K196" s="69">
        <f>SUM(J196/G196)</f>
        <v>1</v>
      </c>
    </row>
    <row r="197" spans="1:11" ht="12.75" customHeight="1" x14ac:dyDescent="0.2">
      <c r="A197" s="16" t="s">
        <v>77</v>
      </c>
      <c r="B197" s="13"/>
      <c r="C197" s="13"/>
      <c r="D197" s="21"/>
      <c r="E197" s="21"/>
      <c r="F197" s="21"/>
      <c r="G197" s="21">
        <f>SUM(E197:F197)</f>
        <v>0</v>
      </c>
      <c r="H197" s="13"/>
      <c r="I197" s="13"/>
      <c r="J197" s="13">
        <f>SUM(H197:I197)</f>
        <v>0</v>
      </c>
      <c r="K197" s="69"/>
    </row>
    <row r="198" spans="1:11" ht="12.75" customHeight="1" x14ac:dyDescent="0.2">
      <c r="A198" s="16" t="s">
        <v>97</v>
      </c>
      <c r="B198" s="13"/>
      <c r="C198" s="13"/>
      <c r="D198" s="21"/>
      <c r="E198" s="21"/>
      <c r="F198" s="21"/>
      <c r="G198" s="21"/>
      <c r="H198" s="13"/>
      <c r="I198" s="13"/>
      <c r="J198" s="13"/>
      <c r="K198" s="69"/>
    </row>
    <row r="199" spans="1:11" ht="12.75" customHeight="1" x14ac:dyDescent="0.2">
      <c r="A199" s="16" t="s">
        <v>55</v>
      </c>
      <c r="B199" s="13"/>
      <c r="C199" s="13"/>
      <c r="D199" s="21"/>
      <c r="E199" s="21">
        <v>1</v>
      </c>
      <c r="F199" s="21"/>
      <c r="G199" s="21">
        <f>SUM(E199:F199)</f>
        <v>1</v>
      </c>
      <c r="H199" s="13"/>
      <c r="I199" s="13"/>
      <c r="J199" s="13">
        <f>SUM(H199:I199)</f>
        <v>0</v>
      </c>
      <c r="K199" s="69">
        <f>SUM(J199/G199)</f>
        <v>0</v>
      </c>
    </row>
    <row r="200" spans="1:11" ht="12.75" customHeight="1" x14ac:dyDescent="0.2">
      <c r="A200" s="23" t="s">
        <v>79</v>
      </c>
      <c r="B200" s="13"/>
      <c r="C200" s="13"/>
      <c r="D200" s="21"/>
      <c r="E200" s="21"/>
      <c r="F200" s="21"/>
      <c r="G200" s="21"/>
      <c r="H200" s="6"/>
      <c r="I200" s="8"/>
      <c r="J200" s="6"/>
      <c r="K200" s="69"/>
    </row>
    <row r="201" spans="1:11" ht="12.75" customHeight="1" x14ac:dyDescent="0.2">
      <c r="A201" s="12"/>
      <c r="B201" s="6"/>
      <c r="C201" s="6"/>
      <c r="D201" s="8"/>
      <c r="E201" s="8"/>
      <c r="F201" s="8"/>
      <c r="G201" s="8"/>
      <c r="H201" s="6"/>
      <c r="I201" s="8"/>
      <c r="J201" s="6"/>
      <c r="K201" s="69"/>
    </row>
    <row r="202" spans="1:11" ht="12.75" customHeight="1" x14ac:dyDescent="0.2">
      <c r="A202" s="5" t="s">
        <v>4</v>
      </c>
      <c r="B202" s="6">
        <v>62798</v>
      </c>
      <c r="C202" s="6"/>
      <c r="D202" s="8">
        <f>SUM(B202:C202)</f>
        <v>62798</v>
      </c>
      <c r="E202" s="8">
        <v>49123</v>
      </c>
      <c r="F202" s="8"/>
      <c r="G202" s="8">
        <f>SUM(E202:F202)</f>
        <v>49123</v>
      </c>
      <c r="H202" s="6">
        <v>22015</v>
      </c>
      <c r="I202" s="6">
        <v>168</v>
      </c>
      <c r="J202" s="6">
        <f>SUM(H202:I202)</f>
        <v>22183</v>
      </c>
      <c r="K202" s="69">
        <f>SUM(J202/G202)</f>
        <v>0.45158072593286241</v>
      </c>
    </row>
    <row r="203" spans="1:11" ht="12.75" customHeight="1" x14ac:dyDescent="0.2">
      <c r="A203" s="17" t="s">
        <v>56</v>
      </c>
      <c r="B203" s="56"/>
      <c r="C203" s="56"/>
      <c r="D203" s="57">
        <f>SUM(B203:C203)</f>
        <v>0</v>
      </c>
      <c r="E203" s="57"/>
      <c r="F203" s="57"/>
      <c r="G203" s="57"/>
      <c r="H203" s="18"/>
      <c r="I203" s="18"/>
      <c r="J203" s="18">
        <f>SUM(H203:I203)</f>
        <v>0</v>
      </c>
      <c r="K203" s="69"/>
    </row>
    <row r="204" spans="1:11" ht="12.75" customHeight="1" x14ac:dyDescent="0.2">
      <c r="A204" s="12"/>
      <c r="B204" s="6"/>
      <c r="C204" s="6"/>
      <c r="D204" s="21"/>
      <c r="E204" s="21"/>
      <c r="F204" s="21"/>
      <c r="G204" s="21"/>
      <c r="H204" s="6"/>
      <c r="I204" s="8"/>
      <c r="J204" s="6"/>
      <c r="K204" s="69"/>
    </row>
    <row r="205" spans="1:11" ht="12.75" customHeight="1" x14ac:dyDescent="0.2">
      <c r="A205" s="5" t="s">
        <v>3</v>
      </c>
      <c r="B205" s="6"/>
      <c r="C205" s="6"/>
      <c r="D205" s="8">
        <f>SUM(B205:C205)</f>
        <v>0</v>
      </c>
      <c r="E205" s="8"/>
      <c r="F205" s="8"/>
      <c r="G205" s="8">
        <f>SUM(E205:F205)</f>
        <v>0</v>
      </c>
      <c r="H205" s="6"/>
      <c r="I205" s="6"/>
      <c r="J205" s="6">
        <f>SUM(H205:I205)</f>
        <v>0</v>
      </c>
      <c r="K205" s="69"/>
    </row>
    <row r="206" spans="1:11" ht="12.75" customHeight="1" x14ac:dyDescent="0.2">
      <c r="A206" s="12"/>
      <c r="B206" s="6"/>
      <c r="C206" s="13"/>
      <c r="D206" s="8"/>
      <c r="E206" s="8"/>
      <c r="F206" s="8"/>
      <c r="G206" s="8"/>
      <c r="H206" s="6"/>
      <c r="I206" s="8"/>
      <c r="J206" s="6"/>
      <c r="K206" s="69"/>
    </row>
    <row r="207" spans="1:11" ht="12.75" customHeight="1" x14ac:dyDescent="0.2">
      <c r="A207" s="38" t="s">
        <v>27</v>
      </c>
      <c r="B207" s="6">
        <f t="shared" ref="B207:J207" si="44">SUM(B208:B211)</f>
        <v>0</v>
      </c>
      <c r="C207" s="6">
        <f t="shared" si="44"/>
        <v>0</v>
      </c>
      <c r="D207" s="6">
        <f t="shared" si="44"/>
        <v>0</v>
      </c>
      <c r="E207" s="6">
        <f t="shared" si="44"/>
        <v>0</v>
      </c>
      <c r="F207" s="6">
        <f t="shared" si="44"/>
        <v>0</v>
      </c>
      <c r="G207" s="6">
        <f t="shared" si="44"/>
        <v>0</v>
      </c>
      <c r="H207" s="6">
        <f t="shared" si="44"/>
        <v>0</v>
      </c>
      <c r="I207" s="8">
        <f t="shared" si="44"/>
        <v>0</v>
      </c>
      <c r="J207" s="6">
        <f t="shared" si="44"/>
        <v>0</v>
      </c>
      <c r="K207" s="69"/>
    </row>
    <row r="208" spans="1:11" ht="12.75" customHeight="1" x14ac:dyDescent="0.2">
      <c r="A208" s="16" t="s">
        <v>57</v>
      </c>
      <c r="B208" s="6"/>
      <c r="C208" s="6"/>
      <c r="D208" s="21">
        <f>SUM(B208:C208)</f>
        <v>0</v>
      </c>
      <c r="E208" s="21"/>
      <c r="F208" s="21"/>
      <c r="G208" s="21"/>
      <c r="H208" s="13"/>
      <c r="I208" s="13"/>
      <c r="J208" s="13">
        <f>SUM(H208:I208)</f>
        <v>0</v>
      </c>
      <c r="K208" s="69"/>
    </row>
    <row r="209" spans="1:11" ht="12.75" customHeight="1" x14ac:dyDescent="0.2">
      <c r="A209" s="16" t="s">
        <v>58</v>
      </c>
      <c r="B209" s="13"/>
      <c r="C209" s="13"/>
      <c r="D209" s="21">
        <f>SUM(B209:C209)</f>
        <v>0</v>
      </c>
      <c r="E209" s="21"/>
      <c r="F209" s="21"/>
      <c r="G209" s="21"/>
      <c r="H209" s="13"/>
      <c r="I209" s="13"/>
      <c r="J209" s="13">
        <f>SUM(H209:I209)</f>
        <v>0</v>
      </c>
      <c r="K209" s="69"/>
    </row>
    <row r="210" spans="1:11" ht="12.75" customHeight="1" x14ac:dyDescent="0.2">
      <c r="A210" s="23"/>
      <c r="B210" s="6"/>
      <c r="C210" s="6"/>
      <c r="D210" s="21"/>
      <c r="E210" s="21"/>
      <c r="F210" s="21"/>
      <c r="G210" s="21"/>
      <c r="H210" s="6"/>
      <c r="I210" s="8"/>
      <c r="J210" s="6"/>
      <c r="K210" s="69"/>
    </row>
    <row r="211" spans="1:11" ht="12.75" customHeight="1" x14ac:dyDescent="0.2">
      <c r="A211" s="23"/>
      <c r="B211" s="39"/>
      <c r="C211" s="39"/>
      <c r="D211" s="21"/>
      <c r="E211" s="21"/>
      <c r="F211" s="21"/>
      <c r="G211" s="21"/>
      <c r="H211" s="6"/>
      <c r="I211" s="8"/>
      <c r="J211" s="6"/>
      <c r="K211" s="69"/>
    </row>
    <row r="212" spans="1:11" ht="13.5" customHeight="1" x14ac:dyDescent="0.2">
      <c r="A212" s="12"/>
      <c r="B212" s="6"/>
      <c r="C212" s="6"/>
      <c r="D212" s="8"/>
      <c r="E212" s="8"/>
      <c r="F212" s="8"/>
      <c r="G212" s="8"/>
      <c r="H212" s="6"/>
      <c r="I212" s="8"/>
      <c r="J212" s="6"/>
      <c r="K212" s="69"/>
    </row>
    <row r="213" spans="1:11" ht="12.75" customHeight="1" x14ac:dyDescent="0.2">
      <c r="A213" s="12"/>
      <c r="B213" s="6"/>
      <c r="C213" s="6"/>
      <c r="D213" s="8"/>
      <c r="E213" s="8"/>
      <c r="F213" s="8"/>
      <c r="G213" s="8"/>
      <c r="H213" s="6"/>
      <c r="I213" s="8"/>
      <c r="J213" s="6"/>
      <c r="K213" s="69"/>
    </row>
    <row r="214" spans="1:11" ht="12.75" customHeight="1" x14ac:dyDescent="0.2">
      <c r="A214" s="12"/>
      <c r="B214" s="6"/>
      <c r="C214" s="6"/>
      <c r="D214" s="8"/>
      <c r="E214" s="8"/>
      <c r="F214" s="8"/>
      <c r="G214" s="8"/>
      <c r="H214" s="6"/>
      <c r="I214" s="8"/>
      <c r="J214" s="6"/>
      <c r="K214" s="69"/>
    </row>
    <row r="215" spans="1:11" ht="12.75" customHeight="1" x14ac:dyDescent="0.2">
      <c r="A215" s="12"/>
      <c r="B215" s="6"/>
      <c r="C215" s="6"/>
      <c r="D215" s="8"/>
      <c r="E215" s="8"/>
      <c r="F215" s="8"/>
      <c r="G215" s="8"/>
      <c r="H215" s="6"/>
      <c r="I215" s="8"/>
      <c r="J215" s="6"/>
      <c r="K215" s="69"/>
    </row>
    <row r="216" spans="1:11" ht="12.75" customHeight="1" x14ac:dyDescent="0.2">
      <c r="A216" s="30" t="s">
        <v>5</v>
      </c>
      <c r="B216" s="6">
        <f t="shared" ref="B216:J216" si="45">SUM(B217:B219)</f>
        <v>0</v>
      </c>
      <c r="C216" s="6">
        <f t="shared" si="45"/>
        <v>0</v>
      </c>
      <c r="D216" s="8">
        <f t="shared" si="45"/>
        <v>0</v>
      </c>
      <c r="E216" s="8">
        <f t="shared" si="45"/>
        <v>0</v>
      </c>
      <c r="F216" s="8">
        <f t="shared" si="45"/>
        <v>0</v>
      </c>
      <c r="G216" s="8">
        <f t="shared" si="45"/>
        <v>0</v>
      </c>
      <c r="H216" s="6">
        <f t="shared" si="45"/>
        <v>0</v>
      </c>
      <c r="I216" s="8">
        <f t="shared" si="45"/>
        <v>0</v>
      </c>
      <c r="J216" s="8">
        <f t="shared" si="45"/>
        <v>0</v>
      </c>
      <c r="K216" s="69"/>
    </row>
    <row r="217" spans="1:11" ht="12.75" customHeight="1" x14ac:dyDescent="0.2">
      <c r="A217" s="31" t="s">
        <v>9</v>
      </c>
      <c r="B217" s="13"/>
      <c r="C217" s="13"/>
      <c r="D217" s="21">
        <f>SUM(B217:C217)</f>
        <v>0</v>
      </c>
      <c r="E217" s="21"/>
      <c r="F217" s="21"/>
      <c r="G217" s="21"/>
      <c r="H217" s="13"/>
      <c r="I217" s="13"/>
      <c r="J217" s="13">
        <f>SUM(H217:I217)</f>
        <v>0</v>
      </c>
      <c r="K217" s="69"/>
    </row>
    <row r="218" spans="1:11" ht="12.75" customHeight="1" x14ac:dyDescent="0.2">
      <c r="A218" s="31" t="s">
        <v>10</v>
      </c>
      <c r="B218" s="13"/>
      <c r="C218" s="13"/>
      <c r="D218" s="21">
        <f>SUM(B218:C218)</f>
        <v>0</v>
      </c>
      <c r="E218" s="21"/>
      <c r="F218" s="21"/>
      <c r="G218" s="21"/>
      <c r="H218" s="13"/>
      <c r="I218" s="13"/>
      <c r="J218" s="13">
        <f>SUM(H218:I218)</f>
        <v>0</v>
      </c>
      <c r="K218" s="69"/>
    </row>
    <row r="219" spans="1:11" ht="12.75" customHeight="1" x14ac:dyDescent="0.2">
      <c r="A219" s="31" t="s">
        <v>11</v>
      </c>
      <c r="B219" s="13"/>
      <c r="C219" s="13"/>
      <c r="D219" s="21">
        <f>SUM(B219:C219)</f>
        <v>0</v>
      </c>
      <c r="E219" s="21"/>
      <c r="F219" s="21"/>
      <c r="G219" s="21"/>
      <c r="H219" s="13"/>
      <c r="I219" s="13"/>
      <c r="J219" s="13">
        <f>SUM(H219:I219)</f>
        <v>0</v>
      </c>
      <c r="K219" s="69"/>
    </row>
    <row r="220" spans="1:11" ht="12.75" customHeight="1" x14ac:dyDescent="0.2">
      <c r="A220" s="5"/>
      <c r="B220" s="13"/>
      <c r="C220" s="13"/>
      <c r="D220" s="8"/>
      <c r="E220" s="8"/>
      <c r="F220" s="8"/>
      <c r="G220" s="8"/>
      <c r="H220" s="6"/>
      <c r="I220" s="8"/>
      <c r="J220" s="6"/>
      <c r="K220" s="69"/>
    </row>
    <row r="221" spans="1:11" ht="12.75" customHeight="1" x14ac:dyDescent="0.2">
      <c r="A221" s="5"/>
      <c r="B221" s="13"/>
      <c r="C221" s="13"/>
      <c r="D221" s="8"/>
      <c r="E221" s="8"/>
      <c r="F221" s="8"/>
      <c r="G221" s="8"/>
      <c r="H221" s="6"/>
      <c r="I221" s="8"/>
      <c r="J221" s="6"/>
      <c r="K221" s="69"/>
    </row>
    <row r="222" spans="1:11" ht="12.75" customHeight="1" x14ac:dyDescent="0.2">
      <c r="A222" s="5"/>
      <c r="B222" s="13"/>
      <c r="C222" s="13"/>
      <c r="D222" s="8"/>
      <c r="E222" s="8"/>
      <c r="F222" s="8"/>
      <c r="G222" s="8"/>
      <c r="H222" s="6"/>
      <c r="I222" s="8"/>
      <c r="J222" s="6"/>
      <c r="K222" s="70"/>
    </row>
    <row r="223" spans="1:11" ht="12.75" customHeight="1" x14ac:dyDescent="0.2">
      <c r="A223" s="44" t="s">
        <v>21</v>
      </c>
      <c r="B223" s="45">
        <f t="shared" ref="B223:J223" si="46">SUM(B184,B186,B188,B192,B194,B202,B205,B207,B216)</f>
        <v>1908741</v>
      </c>
      <c r="C223" s="45">
        <f t="shared" si="46"/>
        <v>22097</v>
      </c>
      <c r="D223" s="45">
        <f t="shared" si="46"/>
        <v>1930838</v>
      </c>
      <c r="E223" s="45">
        <f t="shared" si="46"/>
        <v>1791333</v>
      </c>
      <c r="F223" s="45">
        <f t="shared" si="46"/>
        <v>22097</v>
      </c>
      <c r="G223" s="45">
        <f t="shared" si="46"/>
        <v>1813430</v>
      </c>
      <c r="H223" s="45">
        <f t="shared" si="46"/>
        <v>1694087</v>
      </c>
      <c r="I223" s="58">
        <f t="shared" si="46"/>
        <v>21082</v>
      </c>
      <c r="J223" s="45">
        <f t="shared" si="46"/>
        <v>1715169</v>
      </c>
      <c r="K223" s="71">
        <f>SUM(J223/G223)</f>
        <v>0.9458148370767</v>
      </c>
    </row>
    <row r="224" spans="1:11" ht="12.75" customHeight="1" x14ac:dyDescent="0.2">
      <c r="A224" s="5" t="s">
        <v>59</v>
      </c>
      <c r="B224" s="9"/>
      <c r="C224" s="7"/>
      <c r="D224" s="6"/>
      <c r="E224" s="6"/>
      <c r="F224" s="7"/>
      <c r="G224" s="6"/>
      <c r="H224" s="6"/>
      <c r="I224" s="8"/>
      <c r="J224" s="16"/>
      <c r="K224" s="68"/>
    </row>
    <row r="225" spans="1:11" ht="12.75" customHeight="1" x14ac:dyDescent="0.2">
      <c r="A225" s="12" t="s">
        <v>68</v>
      </c>
      <c r="B225" s="6"/>
      <c r="C225" s="7"/>
      <c r="D225" s="6"/>
      <c r="E225" s="6"/>
      <c r="F225" s="7"/>
      <c r="G225" s="6"/>
      <c r="H225" s="6"/>
      <c r="I225" s="8"/>
      <c r="J225" s="16"/>
      <c r="K225" s="69"/>
    </row>
    <row r="226" spans="1:11" ht="12.75" customHeight="1" x14ac:dyDescent="0.2">
      <c r="A226" s="66" t="s">
        <v>91</v>
      </c>
      <c r="B226" s="6"/>
      <c r="C226" s="7"/>
      <c r="D226" s="6"/>
      <c r="E226" s="6"/>
      <c r="F226" s="7"/>
      <c r="G226" s="6"/>
      <c r="H226" s="6"/>
      <c r="I226" s="8"/>
      <c r="J226" s="16"/>
      <c r="K226" s="69"/>
    </row>
    <row r="227" spans="1:11" ht="12.75" customHeight="1" x14ac:dyDescent="0.2">
      <c r="A227" s="66" t="s">
        <v>92</v>
      </c>
      <c r="B227" s="6"/>
      <c r="C227" s="7"/>
      <c r="D227" s="6"/>
      <c r="E227" s="6"/>
      <c r="F227" s="7"/>
      <c r="G227" s="6"/>
      <c r="H227" s="6"/>
      <c r="I227" s="8"/>
      <c r="J227" s="16"/>
      <c r="K227" s="69"/>
    </row>
    <row r="228" spans="1:11" ht="12.75" customHeight="1" x14ac:dyDescent="0.2">
      <c r="A228" s="12" t="s">
        <v>82</v>
      </c>
      <c r="B228" s="6"/>
      <c r="C228" s="7"/>
      <c r="D228" s="6"/>
      <c r="E228" s="6"/>
      <c r="F228" s="7"/>
      <c r="G228" s="6"/>
      <c r="H228" s="6"/>
      <c r="I228" s="8"/>
      <c r="J228" s="16"/>
      <c r="K228" s="69"/>
    </row>
    <row r="229" spans="1:11" ht="12.75" customHeight="1" x14ac:dyDescent="0.2">
      <c r="A229" s="12" t="s">
        <v>70</v>
      </c>
      <c r="B229" s="43"/>
      <c r="C229" s="7"/>
      <c r="D229" s="6"/>
      <c r="E229" s="6"/>
      <c r="F229" s="7"/>
      <c r="G229" s="6"/>
      <c r="H229" s="6"/>
      <c r="I229" s="8"/>
      <c r="J229" s="16"/>
      <c r="K229" s="70"/>
    </row>
    <row r="230" spans="1:11" ht="12.75" customHeight="1" x14ac:dyDescent="0.2">
      <c r="A230" s="44" t="s">
        <v>23</v>
      </c>
      <c r="B230" s="33">
        <f t="shared" ref="B230:J230" si="47">SUM(B223:B229)</f>
        <v>1908741</v>
      </c>
      <c r="C230" s="33">
        <f t="shared" si="47"/>
        <v>22097</v>
      </c>
      <c r="D230" s="33">
        <f t="shared" si="47"/>
        <v>1930838</v>
      </c>
      <c r="E230" s="33">
        <f>SUM(E223:E229)</f>
        <v>1791333</v>
      </c>
      <c r="F230" s="33">
        <f>SUM(F223:F229)</f>
        <v>22097</v>
      </c>
      <c r="G230" s="33">
        <f>SUM(G223:G229)</f>
        <v>1813430</v>
      </c>
      <c r="H230" s="33">
        <f t="shared" si="47"/>
        <v>1694087</v>
      </c>
      <c r="I230" s="34">
        <f t="shared" si="47"/>
        <v>21082</v>
      </c>
      <c r="J230" s="33">
        <f t="shared" si="47"/>
        <v>1715169</v>
      </c>
      <c r="K230" s="71">
        <f>SUM(J230/G230)</f>
        <v>0.9458148370767</v>
      </c>
    </row>
    <row r="231" spans="1:11" ht="12.75" customHeight="1" x14ac:dyDescent="0.2">
      <c r="A231" s="11"/>
      <c r="B231" s="11"/>
      <c r="C231" s="11"/>
      <c r="D231" s="11"/>
      <c r="E231" s="11"/>
      <c r="F231" s="11"/>
      <c r="G231" s="11"/>
      <c r="H231" s="11"/>
      <c r="I231" s="46"/>
      <c r="J231" s="11"/>
      <c r="K231" s="11"/>
    </row>
    <row r="232" spans="1:11" x14ac:dyDescent="0.2">
      <c r="A232" s="89" t="s">
        <v>100</v>
      </c>
      <c r="B232" s="89"/>
      <c r="C232" s="89"/>
      <c r="D232" s="89"/>
      <c r="E232" s="89"/>
      <c r="F232" s="89"/>
      <c r="G232" s="89"/>
      <c r="H232" s="89"/>
      <c r="I232" s="89"/>
      <c r="J232" s="89"/>
      <c r="K232" s="89"/>
    </row>
    <row r="233" spans="1:11" x14ac:dyDescent="0.2">
      <c r="A233" s="11"/>
      <c r="B233" s="11"/>
      <c r="C233" s="11"/>
      <c r="D233" s="11"/>
      <c r="E233" s="11"/>
      <c r="F233" s="11"/>
      <c r="G233" s="11"/>
      <c r="H233" s="22"/>
      <c r="K233" s="47" t="s">
        <v>15</v>
      </c>
    </row>
    <row r="234" spans="1:11" ht="14.25" customHeight="1" x14ac:dyDescent="0.2">
      <c r="A234" s="90" t="s">
        <v>0</v>
      </c>
      <c r="B234" s="94" t="s">
        <v>87</v>
      </c>
      <c r="C234" s="95"/>
      <c r="D234" s="95"/>
      <c r="E234" s="95"/>
      <c r="F234" s="95"/>
      <c r="G234" s="95"/>
      <c r="H234" s="95"/>
      <c r="I234" s="95"/>
      <c r="J234" s="95"/>
      <c r="K234" s="96"/>
    </row>
    <row r="235" spans="1:11" ht="24.75" customHeight="1" x14ac:dyDescent="0.2">
      <c r="A235" s="90"/>
      <c r="B235" s="82" t="s">
        <v>12</v>
      </c>
      <c r="C235" s="82" t="s">
        <v>13</v>
      </c>
      <c r="D235" s="83" t="s">
        <v>84</v>
      </c>
      <c r="E235" s="81" t="s">
        <v>102</v>
      </c>
      <c r="F235" s="81"/>
      <c r="G235" s="81"/>
      <c r="H235" s="81" t="s">
        <v>98</v>
      </c>
      <c r="I235" s="81"/>
      <c r="J235" s="81"/>
      <c r="K235" s="79" t="s">
        <v>99</v>
      </c>
    </row>
    <row r="236" spans="1:11" ht="33" customHeight="1" x14ac:dyDescent="0.2">
      <c r="A236" s="90"/>
      <c r="B236" s="82"/>
      <c r="C236" s="82"/>
      <c r="D236" s="84"/>
      <c r="E236" s="4" t="s">
        <v>12</v>
      </c>
      <c r="F236" s="4" t="s">
        <v>13</v>
      </c>
      <c r="G236" s="4" t="s">
        <v>63</v>
      </c>
      <c r="H236" s="4" t="s">
        <v>12</v>
      </c>
      <c r="I236" s="4" t="s">
        <v>13</v>
      </c>
      <c r="J236" s="4" t="s">
        <v>63</v>
      </c>
      <c r="K236" s="80"/>
    </row>
    <row r="237" spans="1:11" x14ac:dyDescent="0.2">
      <c r="A237" s="59" t="s">
        <v>60</v>
      </c>
      <c r="B237" s="9">
        <f t="shared" ref="B237:J237" si="48">SUM(B238:B239)</f>
        <v>0</v>
      </c>
      <c r="C237" s="9">
        <f t="shared" si="48"/>
        <v>0</v>
      </c>
      <c r="D237" s="9">
        <f t="shared" si="48"/>
        <v>0</v>
      </c>
      <c r="E237" s="9">
        <f t="shared" si="48"/>
        <v>0</v>
      </c>
      <c r="F237" s="9">
        <f t="shared" si="48"/>
        <v>0</v>
      </c>
      <c r="G237" s="9">
        <f t="shared" si="48"/>
        <v>0</v>
      </c>
      <c r="H237" s="9">
        <f t="shared" si="48"/>
        <v>0</v>
      </c>
      <c r="I237" s="10">
        <f t="shared" si="48"/>
        <v>0</v>
      </c>
      <c r="J237" s="9">
        <f t="shared" si="48"/>
        <v>0</v>
      </c>
      <c r="K237" s="68"/>
    </row>
    <row r="238" spans="1:11" x14ac:dyDescent="0.2">
      <c r="A238" s="16" t="s">
        <v>28</v>
      </c>
      <c r="B238" s="13"/>
      <c r="C238" s="14"/>
      <c r="D238" s="13"/>
      <c r="E238" s="13"/>
      <c r="F238" s="13"/>
      <c r="G238" s="13"/>
      <c r="H238" s="13"/>
      <c r="I238" s="13"/>
      <c r="J238" s="13">
        <f>SUM(H238:I238)</f>
        <v>0</v>
      </c>
      <c r="K238" s="69"/>
    </row>
    <row r="239" spans="1:11" x14ac:dyDescent="0.2">
      <c r="A239" s="16" t="s">
        <v>29</v>
      </c>
      <c r="B239" s="13"/>
      <c r="C239" s="14"/>
      <c r="D239" s="13">
        <f t="shared" ref="D239:D260" si="49">SUM(B239:C239)</f>
        <v>0</v>
      </c>
      <c r="E239" s="13"/>
      <c r="F239" s="13"/>
      <c r="G239" s="13">
        <f>SUM(E239:F239)</f>
        <v>0</v>
      </c>
      <c r="H239" s="13"/>
      <c r="I239" s="13"/>
      <c r="J239" s="13">
        <f>SUM(H239:I239)</f>
        <v>0</v>
      </c>
      <c r="K239" s="69"/>
    </row>
    <row r="240" spans="1:11" x14ac:dyDescent="0.2">
      <c r="A240" s="17" t="s">
        <v>78</v>
      </c>
      <c r="B240" s="18"/>
      <c r="C240" s="19"/>
      <c r="D240" s="18">
        <f t="shared" si="49"/>
        <v>0</v>
      </c>
      <c r="E240" s="18"/>
      <c r="F240" s="18"/>
      <c r="G240" s="18"/>
      <c r="H240" s="18"/>
      <c r="I240" s="18"/>
      <c r="J240" s="18">
        <f>SUM(H240:I240)</f>
        <v>0</v>
      </c>
      <c r="K240" s="69"/>
    </row>
    <row r="241" spans="1:11" x14ac:dyDescent="0.2">
      <c r="A241" s="38"/>
      <c r="B241" s="13"/>
      <c r="C241" s="14"/>
      <c r="D241" s="13"/>
      <c r="E241" s="13"/>
      <c r="F241" s="13"/>
      <c r="G241" s="13"/>
      <c r="H241" s="16"/>
      <c r="I241" s="20"/>
      <c r="J241" s="16"/>
      <c r="K241" s="69"/>
    </row>
    <row r="242" spans="1:11" x14ac:dyDescent="0.2">
      <c r="A242" s="38" t="s">
        <v>61</v>
      </c>
      <c r="B242" s="6">
        <f t="shared" ref="B242:J242" si="50">SUM(B243)</f>
        <v>0</v>
      </c>
      <c r="C242" s="7">
        <f t="shared" si="50"/>
        <v>0</v>
      </c>
      <c r="D242" s="6">
        <f t="shared" si="50"/>
        <v>0</v>
      </c>
      <c r="E242" s="6">
        <f t="shared" si="50"/>
        <v>0</v>
      </c>
      <c r="F242" s="6">
        <f t="shared" si="50"/>
        <v>0</v>
      </c>
      <c r="G242" s="6">
        <f t="shared" si="50"/>
        <v>0</v>
      </c>
      <c r="H242" s="6">
        <f t="shared" si="50"/>
        <v>0</v>
      </c>
      <c r="I242" s="8">
        <f t="shared" si="50"/>
        <v>0</v>
      </c>
      <c r="J242" s="6">
        <f t="shared" si="50"/>
        <v>0</v>
      </c>
      <c r="K242" s="69"/>
    </row>
    <row r="243" spans="1:11" x14ac:dyDescent="0.2">
      <c r="A243" s="16" t="s">
        <v>30</v>
      </c>
      <c r="B243" s="13"/>
      <c r="C243" s="14"/>
      <c r="D243" s="13">
        <f t="shared" si="49"/>
        <v>0</v>
      </c>
      <c r="E243" s="13"/>
      <c r="F243" s="13"/>
      <c r="G243" s="13"/>
      <c r="H243" s="13"/>
      <c r="I243" s="13"/>
      <c r="J243" s="13">
        <f>SUM(H243:I243)</f>
        <v>0</v>
      </c>
      <c r="K243" s="69"/>
    </row>
    <row r="244" spans="1:11" x14ac:dyDescent="0.2">
      <c r="A244" s="12" t="s">
        <v>65</v>
      </c>
      <c r="B244" s="13"/>
      <c r="C244" s="14"/>
      <c r="D244" s="13"/>
      <c r="E244" s="13"/>
      <c r="F244" s="13"/>
      <c r="G244" s="13"/>
      <c r="H244" s="13"/>
      <c r="I244" s="13"/>
      <c r="J244" s="13">
        <f>SUM(H244:I244)</f>
        <v>0</v>
      </c>
      <c r="K244" s="69"/>
    </row>
    <row r="245" spans="1:11" x14ac:dyDescent="0.2">
      <c r="A245" s="16"/>
      <c r="B245" s="13"/>
      <c r="C245" s="14"/>
      <c r="D245" s="13"/>
      <c r="E245" s="13"/>
      <c r="F245" s="13"/>
      <c r="G245" s="13"/>
      <c r="H245" s="16"/>
      <c r="I245" s="20"/>
      <c r="J245" s="16"/>
      <c r="K245" s="69"/>
    </row>
    <row r="246" spans="1:11" x14ac:dyDescent="0.2">
      <c r="A246" s="38" t="s">
        <v>17</v>
      </c>
      <c r="B246" s="6">
        <f>SUM(B247:B257)</f>
        <v>0</v>
      </c>
      <c r="C246" s="6">
        <f t="shared" ref="C246:J246" si="51">SUM(C247:C257)</f>
        <v>0</v>
      </c>
      <c r="D246" s="6">
        <f t="shared" si="51"/>
        <v>0</v>
      </c>
      <c r="E246" s="6">
        <f t="shared" si="51"/>
        <v>173</v>
      </c>
      <c r="F246" s="6">
        <f t="shared" si="51"/>
        <v>0</v>
      </c>
      <c r="G246" s="6">
        <f t="shared" si="51"/>
        <v>173</v>
      </c>
      <c r="H246" s="6">
        <f t="shared" si="51"/>
        <v>173</v>
      </c>
      <c r="I246" s="8">
        <f t="shared" si="51"/>
        <v>0</v>
      </c>
      <c r="J246" s="6">
        <f t="shared" si="51"/>
        <v>173</v>
      </c>
      <c r="K246" s="69">
        <f>SUM(J246/G246)</f>
        <v>1</v>
      </c>
    </row>
    <row r="247" spans="1:11" x14ac:dyDescent="0.2">
      <c r="A247" s="16" t="s">
        <v>31</v>
      </c>
      <c r="B247" s="13"/>
      <c r="C247" s="14"/>
      <c r="D247" s="13">
        <f t="shared" si="49"/>
        <v>0</v>
      </c>
      <c r="E247" s="13"/>
      <c r="F247" s="13"/>
      <c r="G247" s="13"/>
      <c r="H247" s="13"/>
      <c r="I247" s="13"/>
      <c r="J247" s="13">
        <f>SUM(H247:I247)</f>
        <v>0</v>
      </c>
      <c r="K247" s="69"/>
    </row>
    <row r="248" spans="1:11" x14ac:dyDescent="0.2">
      <c r="A248" s="16" t="s">
        <v>32</v>
      </c>
      <c r="B248" s="13"/>
      <c r="C248" s="14"/>
      <c r="D248" s="13">
        <f t="shared" si="49"/>
        <v>0</v>
      </c>
      <c r="E248" s="13"/>
      <c r="F248" s="13"/>
      <c r="G248" s="13"/>
      <c r="H248" s="13"/>
      <c r="I248" s="13"/>
      <c r="J248" s="13">
        <f t="shared" ref="J248:J257" si="52">SUM(H248:I248)</f>
        <v>0</v>
      </c>
      <c r="K248" s="69"/>
    </row>
    <row r="249" spans="1:11" x14ac:dyDescent="0.2">
      <c r="A249" s="16" t="s">
        <v>76</v>
      </c>
      <c r="B249" s="13"/>
      <c r="C249" s="14"/>
      <c r="D249" s="13"/>
      <c r="E249" s="13"/>
      <c r="F249" s="13"/>
      <c r="G249" s="13"/>
      <c r="H249" s="13"/>
      <c r="I249" s="13"/>
      <c r="J249" s="13">
        <f t="shared" si="52"/>
        <v>0</v>
      </c>
      <c r="K249" s="69"/>
    </row>
    <row r="250" spans="1:11" x14ac:dyDescent="0.2">
      <c r="A250" s="16" t="s">
        <v>33</v>
      </c>
      <c r="B250" s="6"/>
      <c r="C250" s="7"/>
      <c r="D250" s="13">
        <f t="shared" si="49"/>
        <v>0</v>
      </c>
      <c r="E250" s="13"/>
      <c r="F250" s="13"/>
      <c r="G250" s="13"/>
      <c r="H250" s="13"/>
      <c r="I250" s="13"/>
      <c r="J250" s="13">
        <f t="shared" si="52"/>
        <v>0</v>
      </c>
      <c r="K250" s="69"/>
    </row>
    <row r="251" spans="1:11" x14ac:dyDescent="0.2">
      <c r="A251" s="16" t="s">
        <v>34</v>
      </c>
      <c r="B251" s="13"/>
      <c r="C251" s="14"/>
      <c r="D251" s="13">
        <f t="shared" si="49"/>
        <v>0</v>
      </c>
      <c r="E251" s="13"/>
      <c r="F251" s="13"/>
      <c r="G251" s="13"/>
      <c r="H251" s="13"/>
      <c r="I251" s="13"/>
      <c r="J251" s="13">
        <f t="shared" si="52"/>
        <v>0</v>
      </c>
      <c r="K251" s="69"/>
    </row>
    <row r="252" spans="1:11" x14ac:dyDescent="0.2">
      <c r="A252" s="16" t="s">
        <v>35</v>
      </c>
      <c r="B252" s="13"/>
      <c r="C252" s="14"/>
      <c r="D252" s="13">
        <f t="shared" si="49"/>
        <v>0</v>
      </c>
      <c r="E252" s="13"/>
      <c r="F252" s="13"/>
      <c r="G252" s="13"/>
      <c r="H252" s="13"/>
      <c r="I252" s="13"/>
      <c r="J252" s="13">
        <f t="shared" si="52"/>
        <v>0</v>
      </c>
      <c r="K252" s="69"/>
    </row>
    <row r="253" spans="1:11" x14ac:dyDescent="0.2">
      <c r="A253" s="16" t="s">
        <v>36</v>
      </c>
      <c r="B253" s="13"/>
      <c r="C253" s="14"/>
      <c r="D253" s="13">
        <f t="shared" si="49"/>
        <v>0</v>
      </c>
      <c r="E253" s="13"/>
      <c r="F253" s="13"/>
      <c r="G253" s="13"/>
      <c r="H253" s="13"/>
      <c r="I253" s="13"/>
      <c r="J253" s="13">
        <f t="shared" si="52"/>
        <v>0</v>
      </c>
      <c r="K253" s="69"/>
    </row>
    <row r="254" spans="1:11" x14ac:dyDescent="0.2">
      <c r="A254" s="16" t="s">
        <v>8</v>
      </c>
      <c r="B254" s="13"/>
      <c r="C254" s="14"/>
      <c r="D254" s="13">
        <f t="shared" si="49"/>
        <v>0</v>
      </c>
      <c r="E254" s="13"/>
      <c r="F254" s="13"/>
      <c r="G254" s="13"/>
      <c r="H254" s="13"/>
      <c r="I254" s="13"/>
      <c r="J254" s="13">
        <f t="shared" si="52"/>
        <v>0</v>
      </c>
      <c r="K254" s="69"/>
    </row>
    <row r="255" spans="1:11" x14ac:dyDescent="0.2">
      <c r="A255" s="16" t="s">
        <v>37</v>
      </c>
      <c r="B255" s="13"/>
      <c r="C255" s="14"/>
      <c r="D255" s="13">
        <f t="shared" si="49"/>
        <v>0</v>
      </c>
      <c r="E255" s="13"/>
      <c r="F255" s="13"/>
      <c r="G255" s="13"/>
      <c r="H255" s="13"/>
      <c r="I255" s="13"/>
      <c r="J255" s="13">
        <f t="shared" si="52"/>
        <v>0</v>
      </c>
      <c r="K255" s="69"/>
    </row>
    <row r="256" spans="1:11" x14ac:dyDescent="0.2">
      <c r="A256" s="16" t="s">
        <v>7</v>
      </c>
      <c r="B256" s="13"/>
      <c r="C256" s="14"/>
      <c r="D256" s="13">
        <f t="shared" si="49"/>
        <v>0</v>
      </c>
      <c r="E256" s="13"/>
      <c r="F256" s="13"/>
      <c r="G256" s="13"/>
      <c r="H256" s="13"/>
      <c r="I256" s="13"/>
      <c r="J256" s="13">
        <f t="shared" si="52"/>
        <v>0</v>
      </c>
      <c r="K256" s="69"/>
    </row>
    <row r="257" spans="1:11" x14ac:dyDescent="0.2">
      <c r="A257" s="12" t="s">
        <v>66</v>
      </c>
      <c r="B257" s="13"/>
      <c r="C257" s="14"/>
      <c r="D257" s="13">
        <f t="shared" si="49"/>
        <v>0</v>
      </c>
      <c r="E257" s="13">
        <v>173</v>
      </c>
      <c r="F257" s="13"/>
      <c r="G257" s="13">
        <f>SUM(E257:F257)</f>
        <v>173</v>
      </c>
      <c r="H257" s="13">
        <v>173</v>
      </c>
      <c r="I257" s="13"/>
      <c r="J257" s="13">
        <f t="shared" si="52"/>
        <v>173</v>
      </c>
      <c r="K257" s="69">
        <f>SUM(J257/G257)</f>
        <v>1</v>
      </c>
    </row>
    <row r="258" spans="1:11" x14ac:dyDescent="0.2">
      <c r="A258" s="16"/>
      <c r="B258" s="13"/>
      <c r="C258" s="14"/>
      <c r="D258" s="13"/>
      <c r="E258" s="13"/>
      <c r="F258" s="13"/>
      <c r="G258" s="13"/>
      <c r="H258" s="16"/>
      <c r="I258" s="20"/>
      <c r="J258" s="16"/>
      <c r="K258" s="69"/>
    </row>
    <row r="259" spans="1:11" x14ac:dyDescent="0.2">
      <c r="A259" s="38" t="s">
        <v>38</v>
      </c>
      <c r="B259" s="6">
        <f t="shared" ref="B259:J259" si="53">SUM(B260:B270)</f>
        <v>12853</v>
      </c>
      <c r="C259" s="7">
        <f t="shared" si="53"/>
        <v>0</v>
      </c>
      <c r="D259" s="6">
        <f t="shared" si="53"/>
        <v>12853</v>
      </c>
      <c r="E259" s="6">
        <f t="shared" si="53"/>
        <v>10853</v>
      </c>
      <c r="F259" s="6">
        <f t="shared" si="53"/>
        <v>0</v>
      </c>
      <c r="G259" s="6">
        <f t="shared" si="53"/>
        <v>10853</v>
      </c>
      <c r="H259" s="6">
        <f t="shared" si="53"/>
        <v>10853</v>
      </c>
      <c r="I259" s="8">
        <f t="shared" si="53"/>
        <v>0</v>
      </c>
      <c r="J259" s="6">
        <f t="shared" si="53"/>
        <v>10853</v>
      </c>
      <c r="K259" s="69">
        <f>SUM(J259/G259)</f>
        <v>1</v>
      </c>
    </row>
    <row r="260" spans="1:11" x14ac:dyDescent="0.2">
      <c r="A260" s="16" t="s">
        <v>39</v>
      </c>
      <c r="B260" s="13"/>
      <c r="C260" s="14"/>
      <c r="D260" s="13">
        <f t="shared" si="49"/>
        <v>0</v>
      </c>
      <c r="E260" s="13"/>
      <c r="F260" s="13"/>
      <c r="G260" s="13">
        <f>SUM(E260:F260)</f>
        <v>0</v>
      </c>
      <c r="H260" s="13"/>
      <c r="I260" s="13"/>
      <c r="J260" s="13">
        <f>SUM(H260:I260)</f>
        <v>0</v>
      </c>
      <c r="K260" s="69"/>
    </row>
    <row r="261" spans="1:11" x14ac:dyDescent="0.2">
      <c r="A261" s="16" t="s">
        <v>6</v>
      </c>
      <c r="B261" s="13">
        <v>210</v>
      </c>
      <c r="C261" s="14"/>
      <c r="D261" s="13">
        <f>SUM(B261:C261)</f>
        <v>210</v>
      </c>
      <c r="E261" s="13">
        <v>150</v>
      </c>
      <c r="F261" s="13"/>
      <c r="G261" s="13">
        <f t="shared" ref="G261:G270" si="54">SUM(E261:F261)</f>
        <v>150</v>
      </c>
      <c r="H261" s="13">
        <v>150</v>
      </c>
      <c r="I261" s="13"/>
      <c r="J261" s="13">
        <f t="shared" ref="J261:J270" si="55">SUM(H261:I261)</f>
        <v>150</v>
      </c>
      <c r="K261" s="69">
        <f>SUM(J261/G261)</f>
        <v>1</v>
      </c>
    </row>
    <row r="262" spans="1:11" x14ac:dyDescent="0.2">
      <c r="A262" s="16" t="s">
        <v>40</v>
      </c>
      <c r="B262" s="13">
        <v>8573</v>
      </c>
      <c r="C262" s="14"/>
      <c r="D262" s="13">
        <f t="shared" ref="D262:D282" si="56">SUM(B262:C262)</f>
        <v>8573</v>
      </c>
      <c r="E262" s="13">
        <v>8142</v>
      </c>
      <c r="F262" s="13"/>
      <c r="G262" s="13">
        <f t="shared" si="54"/>
        <v>8142</v>
      </c>
      <c r="H262" s="13">
        <v>8142</v>
      </c>
      <c r="I262" s="13"/>
      <c r="J262" s="13">
        <f t="shared" si="55"/>
        <v>8142</v>
      </c>
      <c r="K262" s="69">
        <f>SUM(J262/G262)</f>
        <v>1</v>
      </c>
    </row>
    <row r="263" spans="1:11" x14ac:dyDescent="0.2">
      <c r="A263" s="16" t="s">
        <v>41</v>
      </c>
      <c r="B263" s="13"/>
      <c r="C263" s="14"/>
      <c r="D263" s="13">
        <f t="shared" si="56"/>
        <v>0</v>
      </c>
      <c r="E263" s="13"/>
      <c r="F263" s="13"/>
      <c r="G263" s="13">
        <f t="shared" si="54"/>
        <v>0</v>
      </c>
      <c r="H263" s="13"/>
      <c r="I263" s="13"/>
      <c r="J263" s="13">
        <f t="shared" si="55"/>
        <v>0</v>
      </c>
      <c r="K263" s="69"/>
    </row>
    <row r="264" spans="1:11" x14ac:dyDescent="0.2">
      <c r="A264" s="16" t="s">
        <v>42</v>
      </c>
      <c r="B264" s="13"/>
      <c r="C264" s="14"/>
      <c r="D264" s="13">
        <f t="shared" si="56"/>
        <v>0</v>
      </c>
      <c r="E264" s="13"/>
      <c r="F264" s="13"/>
      <c r="G264" s="13">
        <f t="shared" si="54"/>
        <v>0</v>
      </c>
      <c r="H264" s="13"/>
      <c r="I264" s="13"/>
      <c r="J264" s="13">
        <f t="shared" si="55"/>
        <v>0</v>
      </c>
      <c r="K264" s="69"/>
    </row>
    <row r="265" spans="1:11" x14ac:dyDescent="0.2">
      <c r="A265" s="16" t="s">
        <v>43</v>
      </c>
      <c r="B265" s="13">
        <v>2315</v>
      </c>
      <c r="C265" s="14"/>
      <c r="D265" s="13">
        <f t="shared" si="56"/>
        <v>2315</v>
      </c>
      <c r="E265" s="13">
        <v>2183</v>
      </c>
      <c r="F265" s="13"/>
      <c r="G265" s="13">
        <f t="shared" si="54"/>
        <v>2183</v>
      </c>
      <c r="H265" s="13">
        <v>2183</v>
      </c>
      <c r="I265" s="13"/>
      <c r="J265" s="13">
        <f t="shared" si="55"/>
        <v>2183</v>
      </c>
      <c r="K265" s="69">
        <f>SUM(J265/G265)</f>
        <v>1</v>
      </c>
    </row>
    <row r="266" spans="1:11" x14ac:dyDescent="0.2">
      <c r="A266" s="53" t="s">
        <v>44</v>
      </c>
      <c r="B266" s="13">
        <v>1755</v>
      </c>
      <c r="C266" s="14"/>
      <c r="D266" s="13">
        <f t="shared" si="56"/>
        <v>1755</v>
      </c>
      <c r="E266" s="13">
        <v>353</v>
      </c>
      <c r="F266" s="13"/>
      <c r="G266" s="13">
        <f t="shared" si="54"/>
        <v>353</v>
      </c>
      <c r="H266" s="13">
        <v>353</v>
      </c>
      <c r="I266" s="13"/>
      <c r="J266" s="13">
        <f t="shared" si="55"/>
        <v>353</v>
      </c>
      <c r="K266" s="69">
        <f>SUM(J266/G266)</f>
        <v>1</v>
      </c>
    </row>
    <row r="267" spans="1:11" x14ac:dyDescent="0.2">
      <c r="A267" s="53" t="s">
        <v>45</v>
      </c>
      <c r="B267" s="13"/>
      <c r="C267" s="14"/>
      <c r="D267" s="13">
        <f t="shared" si="56"/>
        <v>0</v>
      </c>
      <c r="E267" s="13"/>
      <c r="F267" s="13"/>
      <c r="G267" s="13">
        <f t="shared" si="54"/>
        <v>0</v>
      </c>
      <c r="H267" s="13"/>
      <c r="I267" s="13"/>
      <c r="J267" s="13">
        <f t="shared" si="55"/>
        <v>0</v>
      </c>
      <c r="K267" s="69"/>
    </row>
    <row r="268" spans="1:11" x14ac:dyDescent="0.2">
      <c r="A268" s="16" t="s">
        <v>46</v>
      </c>
      <c r="B268" s="13"/>
      <c r="C268" s="14"/>
      <c r="D268" s="13">
        <f t="shared" si="56"/>
        <v>0</v>
      </c>
      <c r="E268" s="13"/>
      <c r="F268" s="13"/>
      <c r="G268" s="13">
        <f t="shared" si="54"/>
        <v>0</v>
      </c>
      <c r="H268" s="13"/>
      <c r="I268" s="13"/>
      <c r="J268" s="13">
        <f t="shared" si="55"/>
        <v>0</v>
      </c>
      <c r="K268" s="69"/>
    </row>
    <row r="269" spans="1:11" x14ac:dyDescent="0.2">
      <c r="A269" s="12" t="s">
        <v>72</v>
      </c>
      <c r="B269" s="13"/>
      <c r="C269" s="14"/>
      <c r="D269" s="13"/>
      <c r="E269" s="13"/>
      <c r="F269" s="13"/>
      <c r="G269" s="13">
        <f t="shared" si="54"/>
        <v>0</v>
      </c>
      <c r="H269" s="13"/>
      <c r="I269" s="13"/>
      <c r="J269" s="13"/>
      <c r="K269" s="69"/>
    </row>
    <row r="270" spans="1:11" x14ac:dyDescent="0.2">
      <c r="A270" s="53" t="s">
        <v>47</v>
      </c>
      <c r="B270" s="13"/>
      <c r="C270" s="14"/>
      <c r="D270" s="13">
        <f t="shared" si="56"/>
        <v>0</v>
      </c>
      <c r="E270" s="13">
        <v>25</v>
      </c>
      <c r="F270" s="13"/>
      <c r="G270" s="13">
        <f t="shared" si="54"/>
        <v>25</v>
      </c>
      <c r="H270" s="13">
        <v>25</v>
      </c>
      <c r="I270" s="13"/>
      <c r="J270" s="13">
        <f t="shared" si="55"/>
        <v>25</v>
      </c>
      <c r="K270" s="69">
        <f>SUM(J270/G270)</f>
        <v>1</v>
      </c>
    </row>
    <row r="271" spans="1:11" x14ac:dyDescent="0.2">
      <c r="A271" s="16"/>
      <c r="B271" s="13"/>
      <c r="C271" s="14"/>
      <c r="D271" s="13"/>
      <c r="E271" s="13"/>
      <c r="F271" s="13"/>
      <c r="G271" s="13"/>
      <c r="H271" s="16"/>
      <c r="I271" s="20"/>
      <c r="J271" s="16"/>
      <c r="K271" s="69"/>
    </row>
    <row r="272" spans="1:11" x14ac:dyDescent="0.2">
      <c r="A272" s="60" t="s">
        <v>48</v>
      </c>
      <c r="B272" s="6">
        <f t="shared" ref="B272:J272" si="57">SUM(B273)</f>
        <v>0</v>
      </c>
      <c r="C272" s="7">
        <f t="shared" si="57"/>
        <v>0</v>
      </c>
      <c r="D272" s="6">
        <f t="shared" si="57"/>
        <v>0</v>
      </c>
      <c r="E272" s="6">
        <f t="shared" si="57"/>
        <v>0</v>
      </c>
      <c r="F272" s="6">
        <f t="shared" si="57"/>
        <v>0</v>
      </c>
      <c r="G272" s="6">
        <f t="shared" si="57"/>
        <v>0</v>
      </c>
      <c r="H272" s="6">
        <f t="shared" si="57"/>
        <v>0</v>
      </c>
      <c r="I272" s="8">
        <f t="shared" si="57"/>
        <v>0</v>
      </c>
      <c r="J272" s="6">
        <f t="shared" si="57"/>
        <v>0</v>
      </c>
      <c r="K272" s="69"/>
    </row>
    <row r="273" spans="1:11" x14ac:dyDescent="0.2">
      <c r="A273" s="16" t="s">
        <v>49</v>
      </c>
      <c r="B273" s="13"/>
      <c r="C273" s="14"/>
      <c r="D273" s="13">
        <f t="shared" si="56"/>
        <v>0</v>
      </c>
      <c r="E273" s="13"/>
      <c r="F273" s="13"/>
      <c r="G273" s="13"/>
      <c r="H273" s="16"/>
      <c r="I273" s="20"/>
      <c r="J273" s="16"/>
      <c r="K273" s="69"/>
    </row>
    <row r="274" spans="1:11" x14ac:dyDescent="0.2">
      <c r="A274" s="16" t="s">
        <v>73</v>
      </c>
      <c r="B274" s="13"/>
      <c r="C274" s="14"/>
      <c r="D274" s="13"/>
      <c r="E274" s="13"/>
      <c r="F274" s="13"/>
      <c r="G274" s="13"/>
      <c r="H274" s="16"/>
      <c r="I274" s="20"/>
      <c r="J274" s="16"/>
      <c r="K274" s="69"/>
    </row>
    <row r="275" spans="1:11" x14ac:dyDescent="0.2">
      <c r="A275" s="12" t="s">
        <v>80</v>
      </c>
      <c r="B275" s="13"/>
      <c r="C275" s="14"/>
      <c r="D275" s="13"/>
      <c r="E275" s="13"/>
      <c r="F275" s="13"/>
      <c r="G275" s="13"/>
      <c r="H275" s="16"/>
      <c r="I275" s="20"/>
      <c r="J275" s="16"/>
      <c r="K275" s="69"/>
    </row>
    <row r="276" spans="1:11" x14ac:dyDescent="0.2">
      <c r="A276" s="16"/>
      <c r="B276" s="13"/>
      <c r="C276" s="14"/>
      <c r="D276" s="13"/>
      <c r="E276" s="13"/>
      <c r="F276" s="13"/>
      <c r="G276" s="13"/>
      <c r="H276" s="16"/>
      <c r="I276" s="20"/>
      <c r="J276" s="16"/>
      <c r="K276" s="69"/>
    </row>
    <row r="277" spans="1:11" x14ac:dyDescent="0.2">
      <c r="A277" s="60" t="s">
        <v>50</v>
      </c>
      <c r="B277" s="6">
        <f t="shared" ref="B277:J277" si="58">SUM(B278)</f>
        <v>0</v>
      </c>
      <c r="C277" s="7">
        <f t="shared" si="58"/>
        <v>0</v>
      </c>
      <c r="D277" s="6">
        <f t="shared" si="58"/>
        <v>0</v>
      </c>
      <c r="E277" s="6">
        <f t="shared" si="58"/>
        <v>0</v>
      </c>
      <c r="F277" s="6">
        <f t="shared" si="58"/>
        <v>0</v>
      </c>
      <c r="G277" s="6">
        <f t="shared" si="58"/>
        <v>0</v>
      </c>
      <c r="H277" s="6">
        <f t="shared" si="58"/>
        <v>0</v>
      </c>
      <c r="I277" s="8">
        <f t="shared" si="58"/>
        <v>0</v>
      </c>
      <c r="J277" s="6">
        <f t="shared" si="58"/>
        <v>0</v>
      </c>
      <c r="K277" s="69"/>
    </row>
    <row r="278" spans="1:11" x14ac:dyDescent="0.2">
      <c r="A278" s="16" t="s">
        <v>51</v>
      </c>
      <c r="B278" s="13"/>
      <c r="C278" s="14"/>
      <c r="D278" s="13">
        <f t="shared" si="56"/>
        <v>0</v>
      </c>
      <c r="E278" s="13"/>
      <c r="F278" s="13"/>
      <c r="G278" s="13"/>
      <c r="H278" s="16"/>
      <c r="I278" s="20"/>
      <c r="J278" s="16"/>
      <c r="K278" s="69"/>
    </row>
    <row r="279" spans="1:11" x14ac:dyDescent="0.2">
      <c r="A279" s="12" t="s">
        <v>71</v>
      </c>
      <c r="B279" s="13"/>
      <c r="C279" s="14"/>
      <c r="D279" s="13"/>
      <c r="E279" s="13"/>
      <c r="F279" s="13"/>
      <c r="G279" s="13"/>
      <c r="H279" s="16"/>
      <c r="I279" s="20"/>
      <c r="J279" s="16"/>
      <c r="K279" s="69"/>
    </row>
    <row r="280" spans="1:11" x14ac:dyDescent="0.2">
      <c r="A280" s="38"/>
      <c r="B280" s="16"/>
      <c r="C280" s="14"/>
      <c r="D280" s="13"/>
      <c r="E280" s="13"/>
      <c r="F280" s="13"/>
      <c r="G280" s="13"/>
      <c r="H280" s="16"/>
      <c r="I280" s="20"/>
      <c r="J280" s="16"/>
      <c r="K280" s="69"/>
    </row>
    <row r="281" spans="1:11" x14ac:dyDescent="0.2">
      <c r="A281" s="60" t="s">
        <v>52</v>
      </c>
      <c r="B281" s="6">
        <f t="shared" ref="B281:J281" si="59">SUM(B282)</f>
        <v>0</v>
      </c>
      <c r="C281" s="7">
        <f t="shared" si="59"/>
        <v>0</v>
      </c>
      <c r="D281" s="6">
        <f t="shared" si="59"/>
        <v>0</v>
      </c>
      <c r="E281" s="6">
        <f t="shared" si="59"/>
        <v>0</v>
      </c>
      <c r="F281" s="6">
        <f t="shared" si="59"/>
        <v>0</v>
      </c>
      <c r="G281" s="6">
        <f t="shared" si="59"/>
        <v>0</v>
      </c>
      <c r="H281" s="6">
        <f t="shared" si="59"/>
        <v>0</v>
      </c>
      <c r="I281" s="8">
        <f t="shared" si="59"/>
        <v>0</v>
      </c>
      <c r="J281" s="6">
        <f t="shared" si="59"/>
        <v>0</v>
      </c>
      <c r="K281" s="69"/>
    </row>
    <row r="282" spans="1:11" x14ac:dyDescent="0.2">
      <c r="A282" s="16" t="s">
        <v>53</v>
      </c>
      <c r="B282" s="16"/>
      <c r="C282" s="14"/>
      <c r="D282" s="13">
        <f t="shared" si="56"/>
        <v>0</v>
      </c>
      <c r="E282" s="13"/>
      <c r="F282" s="13"/>
      <c r="G282" s="13"/>
      <c r="H282" s="16"/>
      <c r="I282" s="20"/>
      <c r="J282" s="16"/>
      <c r="K282" s="69"/>
    </row>
    <row r="283" spans="1:11" x14ac:dyDescent="0.2">
      <c r="A283" s="16" t="s">
        <v>74</v>
      </c>
      <c r="B283" s="16"/>
      <c r="C283" s="14"/>
      <c r="D283" s="13"/>
      <c r="E283" s="13"/>
      <c r="F283" s="13"/>
      <c r="G283" s="13"/>
      <c r="H283" s="16"/>
      <c r="I283" s="20"/>
      <c r="J283" s="16"/>
      <c r="K283" s="69"/>
    </row>
    <row r="284" spans="1:11" x14ac:dyDescent="0.2">
      <c r="A284" s="25"/>
      <c r="B284" s="25"/>
      <c r="C284" s="14"/>
      <c r="D284" s="61"/>
      <c r="E284" s="13"/>
      <c r="F284" s="13"/>
      <c r="G284" s="13"/>
      <c r="H284" s="16"/>
      <c r="I284" s="20"/>
      <c r="J284" s="16"/>
      <c r="K284" s="70"/>
    </row>
    <row r="285" spans="1:11" x14ac:dyDescent="0.2">
      <c r="A285" s="26" t="s">
        <v>18</v>
      </c>
      <c r="B285" s="27">
        <f t="shared" ref="B285:J285" si="60">SUM(B237,B242,B246,B259,B272,B277,B281)</f>
        <v>12853</v>
      </c>
      <c r="C285" s="27">
        <f t="shared" si="60"/>
        <v>0</v>
      </c>
      <c r="D285" s="27">
        <f t="shared" si="60"/>
        <v>12853</v>
      </c>
      <c r="E285" s="27">
        <f t="shared" si="60"/>
        <v>11026</v>
      </c>
      <c r="F285" s="27">
        <f t="shared" si="60"/>
        <v>0</v>
      </c>
      <c r="G285" s="27">
        <f t="shared" si="60"/>
        <v>11026</v>
      </c>
      <c r="H285" s="27">
        <f t="shared" si="60"/>
        <v>11026</v>
      </c>
      <c r="I285" s="28">
        <f t="shared" si="60"/>
        <v>0</v>
      </c>
      <c r="J285" s="27">
        <f t="shared" si="60"/>
        <v>11026</v>
      </c>
      <c r="K285" s="71">
        <f>SUM(J285/G285)</f>
        <v>1</v>
      </c>
    </row>
    <row r="286" spans="1:11" x14ac:dyDescent="0.2">
      <c r="A286" s="62" t="s">
        <v>19</v>
      </c>
      <c r="B286" s="9">
        <f>SUM(B287:B293)</f>
        <v>0</v>
      </c>
      <c r="C286" s="9">
        <f t="shared" ref="C286:J286" si="61">SUM(C287:C293)</f>
        <v>0</v>
      </c>
      <c r="D286" s="9">
        <f t="shared" si="61"/>
        <v>0</v>
      </c>
      <c r="E286" s="9">
        <f t="shared" si="61"/>
        <v>3574</v>
      </c>
      <c r="F286" s="9">
        <f t="shared" si="61"/>
        <v>0</v>
      </c>
      <c r="G286" s="9">
        <f t="shared" si="61"/>
        <v>3574</v>
      </c>
      <c r="H286" s="9">
        <f t="shared" si="61"/>
        <v>3574</v>
      </c>
      <c r="I286" s="10">
        <f t="shared" si="61"/>
        <v>0</v>
      </c>
      <c r="J286" s="9">
        <f t="shared" si="61"/>
        <v>3574</v>
      </c>
      <c r="K286" s="68">
        <f>SUM(J286/G286)</f>
        <v>1</v>
      </c>
    </row>
    <row r="287" spans="1:11" x14ac:dyDescent="0.2">
      <c r="A287" s="31" t="s">
        <v>64</v>
      </c>
      <c r="B287" s="6"/>
      <c r="C287" s="6"/>
      <c r="D287" s="6"/>
      <c r="E287" s="6"/>
      <c r="F287" s="6"/>
      <c r="G287" s="6"/>
      <c r="H287" s="13"/>
      <c r="I287" s="13"/>
      <c r="J287" s="13">
        <f>SUM(H287:I287)</f>
        <v>0</v>
      </c>
      <c r="K287" s="69"/>
    </row>
    <row r="288" spans="1:11" x14ac:dyDescent="0.2">
      <c r="A288" s="66" t="s">
        <v>93</v>
      </c>
      <c r="B288" s="6"/>
      <c r="C288" s="6"/>
      <c r="D288" s="6"/>
      <c r="E288" s="6"/>
      <c r="F288" s="6"/>
      <c r="G288" s="6"/>
      <c r="H288" s="13"/>
      <c r="I288" s="13"/>
      <c r="J288" s="13"/>
      <c r="K288" s="69"/>
    </row>
    <row r="289" spans="1:11" x14ac:dyDescent="0.2">
      <c r="A289" s="66" t="s">
        <v>94</v>
      </c>
      <c r="B289" s="6"/>
      <c r="C289" s="6"/>
      <c r="D289" s="6"/>
      <c r="E289" s="6"/>
      <c r="F289" s="6"/>
      <c r="G289" s="6"/>
      <c r="H289" s="13"/>
      <c r="I289" s="13"/>
      <c r="J289" s="13"/>
      <c r="K289" s="69"/>
    </row>
    <row r="290" spans="1:11" x14ac:dyDescent="0.2">
      <c r="A290" s="66" t="s">
        <v>95</v>
      </c>
      <c r="B290" s="6"/>
      <c r="C290" s="6"/>
      <c r="D290" s="6"/>
      <c r="E290" s="6"/>
      <c r="F290" s="6"/>
      <c r="G290" s="6"/>
      <c r="H290" s="13"/>
      <c r="I290" s="13"/>
      <c r="J290" s="13"/>
      <c r="K290" s="69"/>
    </row>
    <row r="291" spans="1:11" x14ac:dyDescent="0.2">
      <c r="A291" s="31" t="s">
        <v>81</v>
      </c>
      <c r="B291" s="6"/>
      <c r="C291" s="6"/>
      <c r="D291" s="6"/>
      <c r="E291" s="6"/>
      <c r="F291" s="6"/>
      <c r="G291" s="6"/>
      <c r="H291" s="13"/>
      <c r="I291" s="13"/>
      <c r="J291" s="13">
        <f>SUM(H291:I291)</f>
        <v>0</v>
      </c>
      <c r="K291" s="69"/>
    </row>
    <row r="292" spans="1:11" x14ac:dyDescent="0.2">
      <c r="A292" s="31" t="s">
        <v>75</v>
      </c>
      <c r="B292" s="6"/>
      <c r="C292" s="6"/>
      <c r="D292" s="6"/>
      <c r="E292" s="6"/>
      <c r="F292" s="6"/>
      <c r="G292" s="6"/>
      <c r="H292" s="13"/>
      <c r="I292" s="13"/>
      <c r="J292" s="13">
        <f>SUM(H292:I292)</f>
        <v>0</v>
      </c>
      <c r="K292" s="69"/>
    </row>
    <row r="293" spans="1:11" x14ac:dyDescent="0.2">
      <c r="A293" s="31" t="s">
        <v>62</v>
      </c>
      <c r="B293" s="61"/>
      <c r="C293" s="13"/>
      <c r="D293" s="61">
        <f>SUM(B293:C293)</f>
        <v>0</v>
      </c>
      <c r="E293" s="13">
        <v>3574</v>
      </c>
      <c r="F293" s="13"/>
      <c r="G293" s="13">
        <f>SUM(E293:F293)</f>
        <v>3574</v>
      </c>
      <c r="H293" s="13">
        <v>3574</v>
      </c>
      <c r="I293" s="13"/>
      <c r="J293" s="13">
        <f>SUM(H293:I293)</f>
        <v>3574</v>
      </c>
      <c r="K293" s="70">
        <f>SUM(J293/G293)</f>
        <v>1</v>
      </c>
    </row>
    <row r="294" spans="1:11" x14ac:dyDescent="0.2">
      <c r="A294" s="32" t="s">
        <v>20</v>
      </c>
      <c r="B294" s="45">
        <f>SUM(B286,B285)</f>
        <v>12853</v>
      </c>
      <c r="C294" s="45">
        <f t="shared" ref="C294:J294" si="62">SUM(C286,C285)</f>
        <v>0</v>
      </c>
      <c r="D294" s="45">
        <f t="shared" si="62"/>
        <v>12853</v>
      </c>
      <c r="E294" s="45">
        <f t="shared" si="62"/>
        <v>14600</v>
      </c>
      <c r="F294" s="45">
        <f t="shared" si="62"/>
        <v>0</v>
      </c>
      <c r="G294" s="45">
        <f t="shared" si="62"/>
        <v>14600</v>
      </c>
      <c r="H294" s="45">
        <f t="shared" si="62"/>
        <v>14600</v>
      </c>
      <c r="I294" s="58">
        <f t="shared" si="62"/>
        <v>0</v>
      </c>
      <c r="J294" s="45">
        <f t="shared" si="62"/>
        <v>14600</v>
      </c>
      <c r="K294" s="71">
        <f>SUM(J294/G294)</f>
        <v>1</v>
      </c>
    </row>
    <row r="295" spans="1:1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</row>
    <row r="296" spans="1:11" ht="14.25" customHeight="1" x14ac:dyDescent="0.2">
      <c r="A296" s="86" t="s">
        <v>1</v>
      </c>
      <c r="B296" s="94" t="s">
        <v>88</v>
      </c>
      <c r="C296" s="95"/>
      <c r="D296" s="95"/>
      <c r="E296" s="95"/>
      <c r="F296" s="95"/>
      <c r="G296" s="95"/>
      <c r="H296" s="95"/>
      <c r="I296" s="95"/>
      <c r="J296" s="95"/>
      <c r="K296" s="96"/>
    </row>
    <row r="297" spans="1:11" ht="24.75" customHeight="1" x14ac:dyDescent="0.2">
      <c r="A297" s="87"/>
      <c r="B297" s="82" t="s">
        <v>12</v>
      </c>
      <c r="C297" s="82" t="s">
        <v>13</v>
      </c>
      <c r="D297" s="83" t="s">
        <v>84</v>
      </c>
      <c r="E297" s="81" t="s">
        <v>102</v>
      </c>
      <c r="F297" s="81"/>
      <c r="G297" s="81"/>
      <c r="H297" s="81" t="s">
        <v>98</v>
      </c>
      <c r="I297" s="81"/>
      <c r="J297" s="81"/>
      <c r="K297" s="79" t="s">
        <v>99</v>
      </c>
    </row>
    <row r="298" spans="1:11" ht="32.450000000000003" customHeight="1" x14ac:dyDescent="0.2">
      <c r="A298" s="88"/>
      <c r="B298" s="82"/>
      <c r="C298" s="82"/>
      <c r="D298" s="84"/>
      <c r="E298" s="4" t="s">
        <v>12</v>
      </c>
      <c r="F298" s="4" t="s">
        <v>13</v>
      </c>
      <c r="G298" s="4" t="s">
        <v>63</v>
      </c>
      <c r="H298" s="4" t="s">
        <v>12</v>
      </c>
      <c r="I298" s="4" t="s">
        <v>13</v>
      </c>
      <c r="J298" s="4" t="s">
        <v>63</v>
      </c>
      <c r="K298" s="80"/>
    </row>
    <row r="299" spans="1:11" x14ac:dyDescent="0.2">
      <c r="A299" s="37" t="s">
        <v>2</v>
      </c>
      <c r="B299" s="9">
        <v>612914</v>
      </c>
      <c r="C299" s="9">
        <v>1000</v>
      </c>
      <c r="D299" s="10">
        <f>SUM(B299:C299)</f>
        <v>613914</v>
      </c>
      <c r="E299" s="9">
        <v>478107</v>
      </c>
      <c r="F299" s="9">
        <v>350</v>
      </c>
      <c r="G299" s="10">
        <f>SUM(E299:F299)</f>
        <v>478457</v>
      </c>
      <c r="H299" s="9">
        <v>476339</v>
      </c>
      <c r="I299" s="9">
        <v>338</v>
      </c>
      <c r="J299" s="9">
        <f>SUM(H299:I299)</f>
        <v>476677</v>
      </c>
      <c r="K299" s="68">
        <f>SUM(J299/G299)</f>
        <v>0.99627970747632488</v>
      </c>
    </row>
    <row r="300" spans="1:11" x14ac:dyDescent="0.2">
      <c r="A300" s="12"/>
      <c r="B300" s="13"/>
      <c r="C300" s="13"/>
      <c r="D300" s="8"/>
      <c r="E300" s="13"/>
      <c r="F300" s="13"/>
      <c r="G300" s="8"/>
      <c r="H300" s="6"/>
      <c r="I300" s="8"/>
      <c r="J300" s="6"/>
      <c r="K300" s="69"/>
    </row>
    <row r="301" spans="1:11" x14ac:dyDescent="0.2">
      <c r="A301" s="5" t="s">
        <v>14</v>
      </c>
      <c r="B301" s="6">
        <v>116395</v>
      </c>
      <c r="C301" s="6">
        <v>488</v>
      </c>
      <c r="D301" s="8">
        <f>SUM(B301:C301)</f>
        <v>116883</v>
      </c>
      <c r="E301" s="6">
        <v>82474</v>
      </c>
      <c r="F301" s="6">
        <v>488</v>
      </c>
      <c r="G301" s="8">
        <f>SUM(E301:F301)</f>
        <v>82962</v>
      </c>
      <c r="H301" s="6">
        <v>82920</v>
      </c>
      <c r="I301" s="6">
        <v>15</v>
      </c>
      <c r="J301" s="6">
        <f>SUM(H301:I301)</f>
        <v>82935</v>
      </c>
      <c r="K301" s="69">
        <f>SUM(J301/G301)</f>
        <v>0.99967454979388148</v>
      </c>
    </row>
    <row r="302" spans="1:11" x14ac:dyDescent="0.2">
      <c r="A302" s="12"/>
      <c r="B302" s="13"/>
      <c r="C302" s="13"/>
      <c r="D302" s="8"/>
      <c r="E302" s="13"/>
      <c r="F302" s="13"/>
      <c r="G302" s="8"/>
      <c r="H302" s="6"/>
      <c r="I302" s="8"/>
      <c r="J302" s="6"/>
      <c r="K302" s="69"/>
    </row>
    <row r="303" spans="1:11" x14ac:dyDescent="0.2">
      <c r="A303" s="5" t="s">
        <v>24</v>
      </c>
      <c r="B303" s="6">
        <v>132894</v>
      </c>
      <c r="C303" s="6">
        <v>270</v>
      </c>
      <c r="D303" s="8">
        <f>SUM(B303:C303)</f>
        <v>133164</v>
      </c>
      <c r="E303" s="6">
        <v>98474</v>
      </c>
      <c r="F303" s="6">
        <v>270</v>
      </c>
      <c r="G303" s="8">
        <f>SUM(E303:F303)</f>
        <v>98744</v>
      </c>
      <c r="H303" s="6">
        <v>96316</v>
      </c>
      <c r="I303" s="6">
        <v>22</v>
      </c>
      <c r="J303" s="6">
        <f>SUM(H303:I303)</f>
        <v>96338</v>
      </c>
      <c r="K303" s="69">
        <f>SUM(J303/G303)</f>
        <v>0.97563396256987767</v>
      </c>
    </row>
    <row r="304" spans="1:11" x14ac:dyDescent="0.2">
      <c r="A304" s="12" t="s">
        <v>67</v>
      </c>
      <c r="B304" s="13"/>
      <c r="C304" s="13"/>
      <c r="D304" s="21"/>
      <c r="E304" s="13"/>
      <c r="F304" s="21"/>
      <c r="G304" s="21"/>
      <c r="H304" s="6"/>
      <c r="I304" s="8"/>
      <c r="J304" s="6"/>
      <c r="K304" s="69"/>
    </row>
    <row r="305" spans="1:11" x14ac:dyDescent="0.2">
      <c r="A305" s="12" t="s">
        <v>96</v>
      </c>
      <c r="B305" s="13"/>
      <c r="C305" s="13"/>
      <c r="D305" s="21"/>
      <c r="E305" s="13"/>
      <c r="F305" s="21"/>
      <c r="G305" s="21"/>
      <c r="H305" s="6"/>
      <c r="I305" s="8"/>
      <c r="J305" s="6"/>
      <c r="K305" s="69"/>
    </row>
    <row r="306" spans="1:11" x14ac:dyDescent="0.2">
      <c r="A306" s="5"/>
      <c r="B306" s="6"/>
      <c r="C306" s="6"/>
      <c r="D306" s="8"/>
      <c r="E306" s="6"/>
      <c r="F306" s="8"/>
      <c r="G306" s="8"/>
      <c r="H306" s="6"/>
      <c r="I306" s="8"/>
      <c r="J306" s="6"/>
      <c r="K306" s="69"/>
    </row>
    <row r="307" spans="1:11" x14ac:dyDescent="0.2">
      <c r="A307" s="5" t="s">
        <v>25</v>
      </c>
      <c r="B307" s="6"/>
      <c r="C307" s="6"/>
      <c r="D307" s="8">
        <f>SUM(B307:C307)</f>
        <v>0</v>
      </c>
      <c r="E307" s="6">
        <v>0</v>
      </c>
      <c r="F307" s="8"/>
      <c r="G307" s="8">
        <f>SUM(E307:F307)</f>
        <v>0</v>
      </c>
      <c r="H307" s="6"/>
      <c r="I307" s="6"/>
      <c r="J307" s="6">
        <f>SUM(H307:I307)</f>
        <v>0</v>
      </c>
      <c r="K307" s="69"/>
    </row>
    <row r="308" spans="1:11" x14ac:dyDescent="0.2">
      <c r="A308" s="12"/>
      <c r="B308" s="13"/>
      <c r="C308" s="13"/>
      <c r="D308" s="21"/>
      <c r="E308" s="21"/>
      <c r="F308" s="21"/>
      <c r="G308" s="21"/>
      <c r="H308" s="6"/>
      <c r="I308" s="8"/>
      <c r="J308" s="6"/>
      <c r="K308" s="69"/>
    </row>
    <row r="309" spans="1:11" x14ac:dyDescent="0.2">
      <c r="A309" s="5" t="s">
        <v>26</v>
      </c>
      <c r="B309" s="6">
        <f>SUM(B310:B315)</f>
        <v>0</v>
      </c>
      <c r="C309" s="6">
        <f t="shared" ref="C309:J309" si="63">SUM(C310:C315)</f>
        <v>0</v>
      </c>
      <c r="D309" s="6">
        <f t="shared" si="63"/>
        <v>0</v>
      </c>
      <c r="E309" s="6">
        <f t="shared" si="63"/>
        <v>0</v>
      </c>
      <c r="F309" s="6">
        <f t="shared" si="63"/>
        <v>0</v>
      </c>
      <c r="G309" s="6">
        <f t="shared" si="63"/>
        <v>0</v>
      </c>
      <c r="H309" s="6">
        <f t="shared" si="63"/>
        <v>0</v>
      </c>
      <c r="I309" s="8">
        <f t="shared" si="63"/>
        <v>0</v>
      </c>
      <c r="J309" s="6">
        <f t="shared" si="63"/>
        <v>0</v>
      </c>
      <c r="K309" s="69"/>
    </row>
    <row r="310" spans="1:11" x14ac:dyDescent="0.2">
      <c r="A310" s="12" t="s">
        <v>69</v>
      </c>
      <c r="B310" s="6"/>
      <c r="C310" s="6"/>
      <c r="D310" s="8"/>
      <c r="E310" s="21"/>
      <c r="F310" s="8"/>
      <c r="G310" s="8">
        <f>SUM(E310:F310)</f>
        <v>0</v>
      </c>
      <c r="H310" s="13"/>
      <c r="I310" s="13"/>
      <c r="J310" s="13">
        <f>SUM(H310:I310)</f>
        <v>0</v>
      </c>
      <c r="K310" s="69"/>
    </row>
    <row r="311" spans="1:11" x14ac:dyDescent="0.2">
      <c r="A311" s="16" t="s">
        <v>54</v>
      </c>
      <c r="B311" s="13"/>
      <c r="C311" s="13"/>
      <c r="D311" s="21"/>
      <c r="E311" s="21"/>
      <c r="F311" s="21"/>
      <c r="G311" s="21"/>
      <c r="H311" s="13"/>
      <c r="I311" s="21"/>
      <c r="J311" s="13"/>
      <c r="K311" s="69"/>
    </row>
    <row r="312" spans="1:11" x14ac:dyDescent="0.2">
      <c r="A312" s="16" t="s">
        <v>77</v>
      </c>
      <c r="B312" s="13"/>
      <c r="C312" s="13"/>
      <c r="D312" s="21"/>
      <c r="E312" s="21"/>
      <c r="F312" s="21"/>
      <c r="G312" s="21"/>
      <c r="H312" s="13"/>
      <c r="I312" s="21"/>
      <c r="J312" s="13"/>
      <c r="K312" s="69"/>
    </row>
    <row r="313" spans="1:11" x14ac:dyDescent="0.2">
      <c r="A313" s="16" t="s">
        <v>97</v>
      </c>
      <c r="B313" s="13"/>
      <c r="C313" s="13"/>
      <c r="D313" s="21"/>
      <c r="E313" s="21"/>
      <c r="F313" s="21"/>
      <c r="G313" s="21"/>
      <c r="H313" s="13"/>
      <c r="I313" s="21"/>
      <c r="J313" s="13"/>
      <c r="K313" s="69"/>
    </row>
    <row r="314" spans="1:11" x14ac:dyDescent="0.2">
      <c r="A314" s="16" t="s">
        <v>55</v>
      </c>
      <c r="B314" s="13"/>
      <c r="C314" s="13"/>
      <c r="D314" s="21"/>
      <c r="E314" s="21"/>
      <c r="F314" s="21"/>
      <c r="G314" s="21"/>
      <c r="H314" s="6"/>
      <c r="I314" s="8"/>
      <c r="J314" s="6"/>
      <c r="K314" s="69"/>
    </row>
    <row r="315" spans="1:11" x14ac:dyDescent="0.2">
      <c r="A315" s="23" t="s">
        <v>79</v>
      </c>
      <c r="B315" s="13"/>
      <c r="C315" s="13"/>
      <c r="D315" s="21"/>
      <c r="E315" s="21"/>
      <c r="F315" s="21"/>
      <c r="G315" s="21"/>
      <c r="H315" s="6"/>
      <c r="I315" s="8"/>
      <c r="J315" s="6"/>
      <c r="K315" s="69"/>
    </row>
    <row r="316" spans="1:11" x14ac:dyDescent="0.2">
      <c r="A316" s="12"/>
      <c r="B316" s="6"/>
      <c r="C316" s="6"/>
      <c r="D316" s="8"/>
      <c r="E316" s="8"/>
      <c r="F316" s="8"/>
      <c r="G316" s="8"/>
      <c r="H316" s="6"/>
      <c r="I316" s="8"/>
      <c r="J316" s="6"/>
      <c r="K316" s="69"/>
    </row>
    <row r="317" spans="1:11" x14ac:dyDescent="0.2">
      <c r="A317" s="5" t="s">
        <v>4</v>
      </c>
      <c r="B317" s="6">
        <v>12830</v>
      </c>
      <c r="C317" s="6"/>
      <c r="D317" s="8">
        <f>SUM(B317:C317)</f>
        <v>12830</v>
      </c>
      <c r="E317" s="8">
        <v>2012</v>
      </c>
      <c r="F317" s="8"/>
      <c r="G317" s="8">
        <f>SUM(E317:F317)</f>
        <v>2012</v>
      </c>
      <c r="H317" s="6">
        <v>2011</v>
      </c>
      <c r="I317" s="6"/>
      <c r="J317" s="6">
        <f>SUM(H317:I317)</f>
        <v>2011</v>
      </c>
      <c r="K317" s="69">
        <f>SUM(J317/G317)</f>
        <v>0.99950298210735589</v>
      </c>
    </row>
    <row r="318" spans="1:11" x14ac:dyDescent="0.2">
      <c r="A318" s="17" t="s">
        <v>56</v>
      </c>
      <c r="B318" s="6"/>
      <c r="C318" s="6"/>
      <c r="D318" s="57"/>
      <c r="E318" s="57"/>
      <c r="F318" s="57"/>
      <c r="G318" s="57"/>
      <c r="H318" s="18"/>
      <c r="I318" s="19"/>
      <c r="J318" s="18"/>
      <c r="K318" s="69"/>
    </row>
    <row r="319" spans="1:11" x14ac:dyDescent="0.2">
      <c r="A319" s="12"/>
      <c r="B319" s="13"/>
      <c r="C319" s="13"/>
      <c r="D319" s="21"/>
      <c r="E319" s="21"/>
      <c r="F319" s="21"/>
      <c r="G319" s="21"/>
      <c r="H319" s="6"/>
      <c r="I319" s="8"/>
      <c r="J319" s="6"/>
      <c r="K319" s="69"/>
    </row>
    <row r="320" spans="1:11" x14ac:dyDescent="0.2">
      <c r="A320" s="5" t="s">
        <v>3</v>
      </c>
      <c r="B320" s="6"/>
      <c r="C320" s="6"/>
      <c r="D320" s="8"/>
      <c r="E320" s="8"/>
      <c r="F320" s="8"/>
      <c r="G320" s="8">
        <f>SUM(E320:F320)</f>
        <v>0</v>
      </c>
      <c r="H320" s="6"/>
      <c r="I320" s="6"/>
      <c r="J320" s="6">
        <f>SUM(H320:I320)</f>
        <v>0</v>
      </c>
      <c r="K320" s="69"/>
    </row>
    <row r="321" spans="1:11" x14ac:dyDescent="0.2">
      <c r="A321" s="12"/>
      <c r="B321" s="6"/>
      <c r="C321" s="13"/>
      <c r="D321" s="8"/>
      <c r="E321" s="8"/>
      <c r="F321" s="8"/>
      <c r="G321" s="8"/>
      <c r="H321" s="6"/>
      <c r="I321" s="8"/>
      <c r="J321" s="6"/>
      <c r="K321" s="69"/>
    </row>
    <row r="322" spans="1:11" x14ac:dyDescent="0.2">
      <c r="A322" s="38" t="s">
        <v>27</v>
      </c>
      <c r="B322" s="6">
        <f t="shared" ref="B322:J322" si="64">SUM(B323:B324)</f>
        <v>0</v>
      </c>
      <c r="C322" s="6">
        <f t="shared" si="64"/>
        <v>0</v>
      </c>
      <c r="D322" s="6">
        <f t="shared" si="64"/>
        <v>0</v>
      </c>
      <c r="E322" s="6">
        <f t="shared" si="64"/>
        <v>0</v>
      </c>
      <c r="F322" s="6">
        <f t="shared" si="64"/>
        <v>0</v>
      </c>
      <c r="G322" s="6">
        <f t="shared" si="64"/>
        <v>0</v>
      </c>
      <c r="H322" s="6">
        <f t="shared" si="64"/>
        <v>0</v>
      </c>
      <c r="I322" s="8">
        <f t="shared" si="64"/>
        <v>0</v>
      </c>
      <c r="J322" s="6">
        <f t="shared" si="64"/>
        <v>0</v>
      </c>
      <c r="K322" s="69"/>
    </row>
    <row r="323" spans="1:11" x14ac:dyDescent="0.2">
      <c r="A323" s="16" t="s">
        <v>57</v>
      </c>
      <c r="B323" s="6"/>
      <c r="C323" s="6"/>
      <c r="D323" s="21"/>
      <c r="E323" s="21"/>
      <c r="F323" s="21"/>
      <c r="G323" s="21"/>
      <c r="H323" s="13"/>
      <c r="I323" s="21"/>
      <c r="J323" s="13"/>
      <c r="K323" s="69"/>
    </row>
    <row r="324" spans="1:11" x14ac:dyDescent="0.2">
      <c r="A324" s="16" t="s">
        <v>58</v>
      </c>
      <c r="B324" s="13"/>
      <c r="C324" s="13"/>
      <c r="D324" s="21"/>
      <c r="E324" s="21"/>
      <c r="F324" s="21"/>
      <c r="G324" s="21"/>
      <c r="H324" s="13"/>
      <c r="I324" s="21"/>
      <c r="J324" s="13"/>
      <c r="K324" s="69"/>
    </row>
    <row r="325" spans="1:11" x14ac:dyDescent="0.2">
      <c r="A325" s="23"/>
      <c r="B325" s="6"/>
      <c r="C325" s="6"/>
      <c r="D325" s="21"/>
      <c r="E325" s="21"/>
      <c r="F325" s="21"/>
      <c r="G325" s="21"/>
      <c r="H325" s="6"/>
      <c r="I325" s="8"/>
      <c r="J325" s="6"/>
      <c r="K325" s="69"/>
    </row>
    <row r="326" spans="1:11" x14ac:dyDescent="0.2">
      <c r="A326" s="5"/>
      <c r="B326" s="6"/>
      <c r="C326" s="6"/>
      <c r="D326" s="8"/>
      <c r="E326" s="8"/>
      <c r="F326" s="8"/>
      <c r="G326" s="8"/>
      <c r="H326" s="6"/>
      <c r="I326" s="8"/>
      <c r="J326" s="6"/>
      <c r="K326" s="69"/>
    </row>
    <row r="327" spans="1:11" x14ac:dyDescent="0.2">
      <c r="A327" s="12"/>
      <c r="B327" s="6"/>
      <c r="C327" s="6"/>
      <c r="D327" s="8"/>
      <c r="E327" s="8"/>
      <c r="F327" s="8"/>
      <c r="G327" s="8"/>
      <c r="H327" s="6"/>
      <c r="I327" s="8"/>
      <c r="J327" s="6"/>
      <c r="K327" s="69"/>
    </row>
    <row r="328" spans="1:11" x14ac:dyDescent="0.2">
      <c r="A328" s="12"/>
      <c r="B328" s="6"/>
      <c r="C328" s="6"/>
      <c r="D328" s="8"/>
      <c r="E328" s="8"/>
      <c r="F328" s="8"/>
      <c r="G328" s="8"/>
      <c r="H328" s="6"/>
      <c r="I328" s="8"/>
      <c r="J328" s="6"/>
      <c r="K328" s="69"/>
    </row>
    <row r="329" spans="1:11" x14ac:dyDescent="0.2">
      <c r="A329" s="12"/>
      <c r="B329" s="6"/>
      <c r="C329" s="6"/>
      <c r="D329" s="8"/>
      <c r="E329" s="8"/>
      <c r="F329" s="8"/>
      <c r="G329" s="8"/>
      <c r="H329" s="6"/>
      <c r="I329" s="8"/>
      <c r="J329" s="6"/>
      <c r="K329" s="69"/>
    </row>
    <row r="330" spans="1:11" x14ac:dyDescent="0.2">
      <c r="A330" s="12"/>
      <c r="B330" s="6"/>
      <c r="C330" s="6"/>
      <c r="D330" s="8"/>
      <c r="E330" s="8"/>
      <c r="F330" s="8"/>
      <c r="G330" s="8"/>
      <c r="H330" s="6"/>
      <c r="I330" s="8"/>
      <c r="J330" s="6"/>
      <c r="K330" s="69"/>
    </row>
    <row r="331" spans="1:11" x14ac:dyDescent="0.2">
      <c r="A331" s="30" t="s">
        <v>5</v>
      </c>
      <c r="B331" s="6">
        <f t="shared" ref="B331:I331" si="65">SUM(B332:B334)</f>
        <v>0</v>
      </c>
      <c r="C331" s="6">
        <f t="shared" si="65"/>
        <v>0</v>
      </c>
      <c r="D331" s="8">
        <f t="shared" si="65"/>
        <v>0</v>
      </c>
      <c r="E331" s="8">
        <f t="shared" si="65"/>
        <v>0</v>
      </c>
      <c r="F331" s="8">
        <f t="shared" si="65"/>
        <v>0</v>
      </c>
      <c r="G331" s="8">
        <f t="shared" si="65"/>
        <v>0</v>
      </c>
      <c r="H331" s="6">
        <f t="shared" si="65"/>
        <v>0</v>
      </c>
      <c r="I331" s="6">
        <f t="shared" si="65"/>
        <v>0</v>
      </c>
      <c r="J331" s="6">
        <f>SUM(H331:I331)</f>
        <v>0</v>
      </c>
      <c r="K331" s="69"/>
    </row>
    <row r="332" spans="1:11" x14ac:dyDescent="0.2">
      <c r="A332" s="31" t="s">
        <v>9</v>
      </c>
      <c r="B332" s="13"/>
      <c r="C332" s="13"/>
      <c r="D332" s="21"/>
      <c r="E332" s="21"/>
      <c r="F332" s="21"/>
      <c r="G332" s="21"/>
      <c r="H332" s="6"/>
      <c r="I332" s="8"/>
      <c r="J332" s="6"/>
      <c r="K332" s="69"/>
    </row>
    <row r="333" spans="1:11" x14ac:dyDescent="0.2">
      <c r="A333" s="31" t="s">
        <v>10</v>
      </c>
      <c r="B333" s="13"/>
      <c r="C333" s="13"/>
      <c r="D333" s="21"/>
      <c r="E333" s="21"/>
      <c r="F333" s="21"/>
      <c r="G333" s="21"/>
      <c r="H333" s="6"/>
      <c r="I333" s="8"/>
      <c r="J333" s="6"/>
      <c r="K333" s="69"/>
    </row>
    <row r="334" spans="1:11" x14ac:dyDescent="0.2">
      <c r="A334" s="31" t="s">
        <v>11</v>
      </c>
      <c r="B334" s="13"/>
      <c r="C334" s="13"/>
      <c r="D334" s="21"/>
      <c r="E334" s="21"/>
      <c r="F334" s="21"/>
      <c r="G334" s="21"/>
      <c r="H334" s="6"/>
      <c r="I334" s="8"/>
      <c r="J334" s="6"/>
      <c r="K334" s="69"/>
    </row>
    <row r="335" spans="1:11" x14ac:dyDescent="0.2">
      <c r="A335" s="5"/>
      <c r="B335" s="13"/>
      <c r="C335" s="13"/>
      <c r="D335" s="8"/>
      <c r="E335" s="8"/>
      <c r="F335" s="8"/>
      <c r="G335" s="8"/>
      <c r="H335" s="16"/>
      <c r="I335" s="20"/>
      <c r="J335" s="16"/>
      <c r="K335" s="69"/>
    </row>
    <row r="336" spans="1:11" x14ac:dyDescent="0.2">
      <c r="A336" s="5"/>
      <c r="B336" s="13"/>
      <c r="C336" s="13"/>
      <c r="D336" s="8"/>
      <c r="E336" s="8"/>
      <c r="F336" s="8"/>
      <c r="G336" s="8"/>
      <c r="H336" s="16"/>
      <c r="I336" s="20"/>
      <c r="J336" s="16"/>
      <c r="K336" s="69"/>
    </row>
    <row r="337" spans="1:11" x14ac:dyDescent="0.2">
      <c r="A337" s="5"/>
      <c r="B337" s="13"/>
      <c r="C337" s="13"/>
      <c r="D337" s="8"/>
      <c r="E337" s="8"/>
      <c r="F337" s="8"/>
      <c r="G337" s="8"/>
      <c r="H337" s="16"/>
      <c r="I337" s="20"/>
      <c r="J337" s="16"/>
      <c r="K337" s="70"/>
    </row>
    <row r="338" spans="1:11" x14ac:dyDescent="0.2">
      <c r="A338" s="44" t="s">
        <v>21</v>
      </c>
      <c r="B338" s="45">
        <f t="shared" ref="B338:J338" si="66">SUM(B299,B301,B303,B307,B309,B317,B320,B322,B331)</f>
        <v>875033</v>
      </c>
      <c r="C338" s="45">
        <f t="shared" si="66"/>
        <v>1758</v>
      </c>
      <c r="D338" s="45">
        <f t="shared" si="66"/>
        <v>876791</v>
      </c>
      <c r="E338" s="45">
        <f t="shared" si="66"/>
        <v>661067</v>
      </c>
      <c r="F338" s="45">
        <f t="shared" si="66"/>
        <v>1108</v>
      </c>
      <c r="G338" s="45">
        <f t="shared" si="66"/>
        <v>662175</v>
      </c>
      <c r="H338" s="45">
        <f t="shared" si="66"/>
        <v>657586</v>
      </c>
      <c r="I338" s="58">
        <f t="shared" si="66"/>
        <v>375</v>
      </c>
      <c r="J338" s="45">
        <f t="shared" si="66"/>
        <v>657961</v>
      </c>
      <c r="K338" s="71">
        <f>SUM(J338/G338)</f>
        <v>0.99363612338128138</v>
      </c>
    </row>
    <row r="339" spans="1:11" x14ac:dyDescent="0.2">
      <c r="A339" s="62" t="s">
        <v>22</v>
      </c>
      <c r="B339" s="9">
        <f t="shared" ref="B339:J339" si="67">SUM(B340:B344)</f>
        <v>0</v>
      </c>
      <c r="C339" s="6">
        <f t="shared" si="67"/>
        <v>0</v>
      </c>
      <c r="D339" s="6">
        <f t="shared" si="67"/>
        <v>0</v>
      </c>
      <c r="E339" s="6">
        <f t="shared" si="67"/>
        <v>0</v>
      </c>
      <c r="F339" s="6">
        <f t="shared" si="67"/>
        <v>0</v>
      </c>
      <c r="G339" s="6">
        <f t="shared" si="67"/>
        <v>0</v>
      </c>
      <c r="H339" s="6">
        <f t="shared" si="67"/>
        <v>0</v>
      </c>
      <c r="I339" s="6">
        <f t="shared" si="67"/>
        <v>0</v>
      </c>
      <c r="J339" s="6">
        <f t="shared" si="67"/>
        <v>0</v>
      </c>
      <c r="K339" s="68"/>
    </row>
    <row r="340" spans="1:11" x14ac:dyDescent="0.2">
      <c r="A340" s="12" t="s">
        <v>68</v>
      </c>
      <c r="B340" s="6"/>
      <c r="C340" s="7"/>
      <c r="D340" s="6"/>
      <c r="E340" s="6"/>
      <c r="F340" s="6"/>
      <c r="G340" s="6"/>
      <c r="H340" s="6"/>
      <c r="I340" s="8"/>
      <c r="J340" s="16"/>
      <c r="K340" s="69"/>
    </row>
    <row r="341" spans="1:11" x14ac:dyDescent="0.2">
      <c r="A341" s="66" t="s">
        <v>91</v>
      </c>
      <c r="B341" s="6"/>
      <c r="C341" s="7"/>
      <c r="D341" s="6"/>
      <c r="E341" s="6"/>
      <c r="F341" s="6"/>
      <c r="G341" s="6"/>
      <c r="H341" s="6"/>
      <c r="I341" s="8"/>
      <c r="J341" s="16"/>
      <c r="K341" s="69"/>
    </row>
    <row r="342" spans="1:11" x14ac:dyDescent="0.2">
      <c r="A342" s="66" t="s">
        <v>92</v>
      </c>
      <c r="B342" s="6"/>
      <c r="C342" s="7"/>
      <c r="D342" s="6"/>
      <c r="E342" s="6"/>
      <c r="F342" s="6"/>
      <c r="G342" s="6"/>
      <c r="H342" s="6"/>
      <c r="I342" s="8"/>
      <c r="J342" s="16"/>
      <c r="K342" s="69"/>
    </row>
    <row r="343" spans="1:11" x14ac:dyDescent="0.2">
      <c r="A343" s="12" t="s">
        <v>82</v>
      </c>
      <c r="B343" s="6"/>
      <c r="C343" s="7"/>
      <c r="D343" s="6"/>
      <c r="E343" s="6"/>
      <c r="F343" s="6"/>
      <c r="G343" s="6"/>
      <c r="H343" s="6"/>
      <c r="I343" s="8"/>
      <c r="J343" s="16"/>
      <c r="K343" s="69"/>
    </row>
    <row r="344" spans="1:11" x14ac:dyDescent="0.2">
      <c r="A344" s="12" t="s">
        <v>70</v>
      </c>
      <c r="B344" s="43"/>
      <c r="C344" s="7"/>
      <c r="D344" s="6"/>
      <c r="E344" s="6"/>
      <c r="F344" s="6"/>
      <c r="G344" s="6"/>
      <c r="H344" s="16"/>
      <c r="I344" s="20"/>
      <c r="J344" s="16"/>
      <c r="K344" s="70"/>
    </row>
    <row r="345" spans="1:11" x14ac:dyDescent="0.2">
      <c r="A345" s="32" t="s">
        <v>23</v>
      </c>
      <c r="B345" s="45">
        <f t="shared" ref="B345:J345" si="68">SUM(B338:B344)</f>
        <v>875033</v>
      </c>
      <c r="C345" s="45">
        <f t="shared" si="68"/>
        <v>1758</v>
      </c>
      <c r="D345" s="45">
        <f t="shared" si="68"/>
        <v>876791</v>
      </c>
      <c r="E345" s="45">
        <f>SUM(E338:E344)</f>
        <v>661067</v>
      </c>
      <c r="F345" s="45">
        <f>SUM(F338:F344)</f>
        <v>1108</v>
      </c>
      <c r="G345" s="45">
        <f>SUM(G338:G344)</f>
        <v>662175</v>
      </c>
      <c r="H345" s="45">
        <f t="shared" si="68"/>
        <v>657586</v>
      </c>
      <c r="I345" s="58">
        <f t="shared" si="68"/>
        <v>375</v>
      </c>
      <c r="J345" s="45">
        <f t="shared" si="68"/>
        <v>657961</v>
      </c>
      <c r="K345" s="71">
        <f>SUM(J345/G345)</f>
        <v>0.99363612338128138</v>
      </c>
    </row>
    <row r="346" spans="1:11" x14ac:dyDescent="0.2">
      <c r="A346" s="35"/>
      <c r="B346" s="7"/>
      <c r="C346" s="7"/>
      <c r="D346" s="7"/>
      <c r="E346" s="7"/>
      <c r="F346" s="7"/>
      <c r="G346" s="7"/>
      <c r="H346" s="7"/>
      <c r="I346" s="7"/>
      <c r="J346" s="7"/>
      <c r="K346" s="11"/>
    </row>
    <row r="347" spans="1:11" x14ac:dyDescent="0.2">
      <c r="A347" s="89" t="s">
        <v>100</v>
      </c>
      <c r="B347" s="89"/>
      <c r="C347" s="89"/>
      <c r="D347" s="89"/>
      <c r="E347" s="89"/>
      <c r="F347" s="89"/>
      <c r="G347" s="89"/>
      <c r="H347" s="89"/>
      <c r="I347" s="89"/>
      <c r="J347" s="89"/>
      <c r="K347" s="89"/>
    </row>
    <row r="348" spans="1:11" x14ac:dyDescent="0.2">
      <c r="A348" s="11"/>
      <c r="B348" s="11"/>
      <c r="C348" s="11"/>
      <c r="D348" s="11"/>
      <c r="E348" s="11"/>
      <c r="F348" s="11"/>
      <c r="G348" s="11"/>
      <c r="H348" s="11"/>
      <c r="I348" s="47"/>
      <c r="K348" s="47" t="s">
        <v>15</v>
      </c>
    </row>
    <row r="349" spans="1:11" ht="14.25" customHeight="1" x14ac:dyDescent="0.2">
      <c r="A349" s="86" t="s">
        <v>0</v>
      </c>
      <c r="B349" s="94" t="s">
        <v>89</v>
      </c>
      <c r="C349" s="95"/>
      <c r="D349" s="95"/>
      <c r="E349" s="95"/>
      <c r="F349" s="95"/>
      <c r="G349" s="95"/>
      <c r="H349" s="95"/>
      <c r="I349" s="95"/>
      <c r="J349" s="95"/>
      <c r="K349" s="96"/>
    </row>
    <row r="350" spans="1:11" ht="24.75" customHeight="1" x14ac:dyDescent="0.2">
      <c r="A350" s="87"/>
      <c r="B350" s="82" t="s">
        <v>12</v>
      </c>
      <c r="C350" s="82" t="s">
        <v>13</v>
      </c>
      <c r="D350" s="83" t="s">
        <v>84</v>
      </c>
      <c r="E350" s="81" t="s">
        <v>102</v>
      </c>
      <c r="F350" s="81"/>
      <c r="G350" s="81"/>
      <c r="H350" s="81" t="s">
        <v>98</v>
      </c>
      <c r="I350" s="81"/>
      <c r="J350" s="81"/>
      <c r="K350" s="79" t="s">
        <v>99</v>
      </c>
    </row>
    <row r="351" spans="1:11" ht="33" customHeight="1" x14ac:dyDescent="0.2">
      <c r="A351" s="87"/>
      <c r="B351" s="82"/>
      <c r="C351" s="82"/>
      <c r="D351" s="84"/>
      <c r="E351" s="4" t="s">
        <v>12</v>
      </c>
      <c r="F351" s="4" t="s">
        <v>13</v>
      </c>
      <c r="G351" s="4" t="s">
        <v>63</v>
      </c>
      <c r="H351" s="4" t="s">
        <v>12</v>
      </c>
      <c r="I351" s="4" t="s">
        <v>13</v>
      </c>
      <c r="J351" s="4" t="s">
        <v>63</v>
      </c>
      <c r="K351" s="80"/>
    </row>
    <row r="352" spans="1:11" x14ac:dyDescent="0.2">
      <c r="A352" s="59" t="s">
        <v>60</v>
      </c>
      <c r="B352" s="7">
        <f t="shared" ref="B352:J352" si="69">SUM(B7,B122,B237)</f>
        <v>1046274</v>
      </c>
      <c r="C352" s="9">
        <f t="shared" si="69"/>
        <v>6610</v>
      </c>
      <c r="D352" s="9">
        <f t="shared" si="69"/>
        <v>1052884</v>
      </c>
      <c r="E352" s="9">
        <f t="shared" si="69"/>
        <v>1363558</v>
      </c>
      <c r="F352" s="9">
        <f t="shared" si="69"/>
        <v>6840</v>
      </c>
      <c r="G352" s="9">
        <f t="shared" si="69"/>
        <v>1370398</v>
      </c>
      <c r="H352" s="9">
        <f t="shared" si="69"/>
        <v>1363558</v>
      </c>
      <c r="I352" s="9">
        <f t="shared" si="69"/>
        <v>6840</v>
      </c>
      <c r="J352" s="9">
        <f t="shared" si="69"/>
        <v>1370398</v>
      </c>
      <c r="K352" s="68">
        <f>SUM(J352/G352)</f>
        <v>1</v>
      </c>
    </row>
    <row r="353" spans="1:11" x14ac:dyDescent="0.2">
      <c r="A353" s="16" t="s">
        <v>28</v>
      </c>
      <c r="B353" s="14">
        <f t="shared" ref="B353:J353" si="70">SUM(B8,B123,B238)</f>
        <v>870092</v>
      </c>
      <c r="C353" s="13">
        <f t="shared" si="70"/>
        <v>0</v>
      </c>
      <c r="D353" s="13">
        <f t="shared" si="70"/>
        <v>870092</v>
      </c>
      <c r="E353" s="13">
        <f t="shared" si="70"/>
        <v>994519</v>
      </c>
      <c r="F353" s="13">
        <f t="shared" si="70"/>
        <v>0</v>
      </c>
      <c r="G353" s="13">
        <f t="shared" si="70"/>
        <v>994519</v>
      </c>
      <c r="H353" s="13">
        <f t="shared" si="70"/>
        <v>994519</v>
      </c>
      <c r="I353" s="13">
        <f t="shared" si="70"/>
        <v>0</v>
      </c>
      <c r="J353" s="13">
        <f t="shared" si="70"/>
        <v>994519</v>
      </c>
      <c r="K353" s="69">
        <f>SUM(J353/G353)</f>
        <v>1</v>
      </c>
    </row>
    <row r="354" spans="1:11" x14ac:dyDescent="0.2">
      <c r="A354" s="16" t="s">
        <v>29</v>
      </c>
      <c r="B354" s="14">
        <f t="shared" ref="B354:J354" si="71">SUM(B9,B124,B239)</f>
        <v>176182</v>
      </c>
      <c r="C354" s="13">
        <f t="shared" si="71"/>
        <v>6610</v>
      </c>
      <c r="D354" s="13">
        <f t="shared" si="71"/>
        <v>182792</v>
      </c>
      <c r="E354" s="13">
        <f t="shared" si="71"/>
        <v>369039</v>
      </c>
      <c r="F354" s="13">
        <f t="shared" si="71"/>
        <v>6840</v>
      </c>
      <c r="G354" s="13">
        <f t="shared" si="71"/>
        <v>375879</v>
      </c>
      <c r="H354" s="13">
        <f t="shared" si="71"/>
        <v>369039</v>
      </c>
      <c r="I354" s="13">
        <f t="shared" si="71"/>
        <v>6840</v>
      </c>
      <c r="J354" s="13">
        <f t="shared" si="71"/>
        <v>375879</v>
      </c>
      <c r="K354" s="69">
        <f t="shared" ref="K354:K409" si="72">SUM(J354/G354)</f>
        <v>1</v>
      </c>
    </row>
    <row r="355" spans="1:11" x14ac:dyDescent="0.2">
      <c r="A355" s="17" t="s">
        <v>78</v>
      </c>
      <c r="B355" s="18">
        <f t="shared" ref="B355:J355" si="73">SUM(B10,B125,B240)</f>
        <v>160000</v>
      </c>
      <c r="C355" s="18">
        <f t="shared" si="73"/>
        <v>0</v>
      </c>
      <c r="D355" s="18">
        <f t="shared" si="73"/>
        <v>160000</v>
      </c>
      <c r="E355" s="18">
        <f t="shared" si="73"/>
        <v>192608</v>
      </c>
      <c r="F355" s="18">
        <f t="shared" si="73"/>
        <v>0</v>
      </c>
      <c r="G355" s="18">
        <f t="shared" si="73"/>
        <v>192608</v>
      </c>
      <c r="H355" s="18">
        <f t="shared" si="73"/>
        <v>192608</v>
      </c>
      <c r="I355" s="18">
        <f t="shared" si="73"/>
        <v>0</v>
      </c>
      <c r="J355" s="18">
        <f t="shared" si="73"/>
        <v>192608</v>
      </c>
      <c r="K355" s="69">
        <f t="shared" si="72"/>
        <v>1</v>
      </c>
    </row>
    <row r="356" spans="1:11" x14ac:dyDescent="0.2">
      <c r="A356" s="38"/>
      <c r="B356" s="14">
        <f t="shared" ref="B356:J356" si="74">SUM(B11,B126,B241)</f>
        <v>0</v>
      </c>
      <c r="C356" s="13">
        <f t="shared" si="74"/>
        <v>0</v>
      </c>
      <c r="D356" s="13">
        <f t="shared" si="74"/>
        <v>0</v>
      </c>
      <c r="E356" s="13">
        <f t="shared" si="74"/>
        <v>0</v>
      </c>
      <c r="F356" s="13">
        <f t="shared" si="74"/>
        <v>0</v>
      </c>
      <c r="G356" s="13">
        <f t="shared" si="74"/>
        <v>0</v>
      </c>
      <c r="H356" s="13">
        <f t="shared" si="74"/>
        <v>0</v>
      </c>
      <c r="I356" s="13">
        <f t="shared" si="74"/>
        <v>0</v>
      </c>
      <c r="J356" s="13">
        <f t="shared" si="74"/>
        <v>0</v>
      </c>
      <c r="K356" s="69"/>
    </row>
    <row r="357" spans="1:11" x14ac:dyDescent="0.2">
      <c r="A357" s="38" t="s">
        <v>61</v>
      </c>
      <c r="B357" s="7">
        <f t="shared" ref="B357:J357" si="75">SUM(B12,B127,B242)</f>
        <v>557625</v>
      </c>
      <c r="C357" s="6">
        <f t="shared" si="75"/>
        <v>0</v>
      </c>
      <c r="D357" s="6">
        <f t="shared" si="75"/>
        <v>557625</v>
      </c>
      <c r="E357" s="6">
        <f t="shared" si="75"/>
        <v>15009657</v>
      </c>
      <c r="F357" s="6">
        <f t="shared" si="75"/>
        <v>7500</v>
      </c>
      <c r="G357" s="6">
        <f t="shared" si="75"/>
        <v>15017157</v>
      </c>
      <c r="H357" s="6">
        <f t="shared" si="75"/>
        <v>15009656</v>
      </c>
      <c r="I357" s="6">
        <f t="shared" si="75"/>
        <v>7500</v>
      </c>
      <c r="J357" s="6">
        <f t="shared" si="75"/>
        <v>15017156</v>
      </c>
      <c r="K357" s="69">
        <f t="shared" si="72"/>
        <v>0.99999993340949955</v>
      </c>
    </row>
    <row r="358" spans="1:11" x14ac:dyDescent="0.2">
      <c r="A358" s="16" t="s">
        <v>30</v>
      </c>
      <c r="B358" s="14">
        <f t="shared" ref="B358:J358" si="76">SUM(B13,B128,B243)</f>
        <v>0</v>
      </c>
      <c r="C358" s="13">
        <f t="shared" si="76"/>
        <v>0</v>
      </c>
      <c r="D358" s="13">
        <f t="shared" si="76"/>
        <v>0</v>
      </c>
      <c r="E358" s="13">
        <f t="shared" si="76"/>
        <v>1399760</v>
      </c>
      <c r="F358" s="13">
        <f t="shared" si="76"/>
        <v>0</v>
      </c>
      <c r="G358" s="13">
        <f t="shared" si="76"/>
        <v>1399760</v>
      </c>
      <c r="H358" s="13">
        <f t="shared" si="76"/>
        <v>1399759</v>
      </c>
      <c r="I358" s="13">
        <f t="shared" si="76"/>
        <v>0</v>
      </c>
      <c r="J358" s="13">
        <f t="shared" si="76"/>
        <v>1399759</v>
      </c>
      <c r="K358" s="69">
        <f t="shared" si="72"/>
        <v>0.99999928559181572</v>
      </c>
    </row>
    <row r="359" spans="1:11" x14ac:dyDescent="0.2">
      <c r="A359" s="16" t="s">
        <v>65</v>
      </c>
      <c r="B359" s="14">
        <f t="shared" ref="B359:J359" si="77">SUM(B14,B129,B244)</f>
        <v>557625</v>
      </c>
      <c r="C359" s="13">
        <f t="shared" si="77"/>
        <v>0</v>
      </c>
      <c r="D359" s="13">
        <f t="shared" si="77"/>
        <v>557625</v>
      </c>
      <c r="E359" s="13">
        <f t="shared" si="77"/>
        <v>13609897</v>
      </c>
      <c r="F359" s="13">
        <f t="shared" si="77"/>
        <v>7500</v>
      </c>
      <c r="G359" s="13">
        <f t="shared" si="77"/>
        <v>13617397</v>
      </c>
      <c r="H359" s="13">
        <f t="shared" si="77"/>
        <v>13609897</v>
      </c>
      <c r="I359" s="13">
        <f t="shared" si="77"/>
        <v>7500</v>
      </c>
      <c r="J359" s="13">
        <f t="shared" si="77"/>
        <v>13617397</v>
      </c>
      <c r="K359" s="69">
        <f t="shared" si="72"/>
        <v>1</v>
      </c>
    </row>
    <row r="360" spans="1:11" x14ac:dyDescent="0.2">
      <c r="A360" s="16"/>
      <c r="B360" s="14">
        <f t="shared" ref="B360:J360" si="78">SUM(B15,B130,B245)</f>
        <v>0</v>
      </c>
      <c r="C360" s="13">
        <f t="shared" si="78"/>
        <v>0</v>
      </c>
      <c r="D360" s="13">
        <f t="shared" si="78"/>
        <v>0</v>
      </c>
      <c r="E360" s="13">
        <f t="shared" si="78"/>
        <v>0</v>
      </c>
      <c r="F360" s="13">
        <f t="shared" si="78"/>
        <v>0</v>
      </c>
      <c r="G360" s="13">
        <f t="shared" si="78"/>
        <v>0</v>
      </c>
      <c r="H360" s="13">
        <f t="shared" si="78"/>
        <v>0</v>
      </c>
      <c r="I360" s="13">
        <f t="shared" si="78"/>
        <v>0</v>
      </c>
      <c r="J360" s="13">
        <f t="shared" si="78"/>
        <v>0</v>
      </c>
      <c r="K360" s="69"/>
    </row>
    <row r="361" spans="1:11" x14ac:dyDescent="0.2">
      <c r="A361" s="38" t="s">
        <v>17</v>
      </c>
      <c r="B361" s="7">
        <f t="shared" ref="B361:J361" si="79">SUM(B16,B131,B246)</f>
        <v>3679820</v>
      </c>
      <c r="C361" s="6">
        <f t="shared" si="79"/>
        <v>0</v>
      </c>
      <c r="D361" s="6">
        <f t="shared" si="79"/>
        <v>3679820</v>
      </c>
      <c r="E361" s="6">
        <f t="shared" si="79"/>
        <v>3487179</v>
      </c>
      <c r="F361" s="6">
        <f t="shared" si="79"/>
        <v>0</v>
      </c>
      <c r="G361" s="6">
        <f t="shared" si="79"/>
        <v>3487179</v>
      </c>
      <c r="H361" s="6">
        <f t="shared" si="79"/>
        <v>3487179</v>
      </c>
      <c r="I361" s="6">
        <f t="shared" si="79"/>
        <v>0</v>
      </c>
      <c r="J361" s="6">
        <f t="shared" si="79"/>
        <v>3487179</v>
      </c>
      <c r="K361" s="69">
        <f t="shared" si="72"/>
        <v>1</v>
      </c>
    </row>
    <row r="362" spans="1:11" x14ac:dyDescent="0.2">
      <c r="A362" s="16" t="s">
        <v>31</v>
      </c>
      <c r="B362" s="14">
        <f t="shared" ref="B362:J362" si="80">SUM(B17,B132,B247)</f>
        <v>120</v>
      </c>
      <c r="C362" s="13">
        <f t="shared" si="80"/>
        <v>0</v>
      </c>
      <c r="D362" s="13">
        <f t="shared" si="80"/>
        <v>120</v>
      </c>
      <c r="E362" s="13">
        <f t="shared" si="80"/>
        <v>29</v>
      </c>
      <c r="F362" s="13">
        <f t="shared" si="80"/>
        <v>0</v>
      </c>
      <c r="G362" s="13">
        <f t="shared" si="80"/>
        <v>29</v>
      </c>
      <c r="H362" s="13">
        <f t="shared" si="80"/>
        <v>29</v>
      </c>
      <c r="I362" s="13">
        <f t="shared" si="80"/>
        <v>0</v>
      </c>
      <c r="J362" s="13">
        <f t="shared" si="80"/>
        <v>29</v>
      </c>
      <c r="K362" s="69">
        <f t="shared" si="72"/>
        <v>1</v>
      </c>
    </row>
    <row r="363" spans="1:11" x14ac:dyDescent="0.2">
      <c r="A363" s="16" t="s">
        <v>32</v>
      </c>
      <c r="B363" s="14">
        <f t="shared" ref="B363:J363" si="81">SUM(B18,B133,B248)</f>
        <v>300000</v>
      </c>
      <c r="C363" s="13">
        <f t="shared" si="81"/>
        <v>0</v>
      </c>
      <c r="D363" s="13">
        <f t="shared" si="81"/>
        <v>300000</v>
      </c>
      <c r="E363" s="13">
        <f t="shared" si="81"/>
        <v>303666</v>
      </c>
      <c r="F363" s="13">
        <f t="shared" si="81"/>
        <v>0</v>
      </c>
      <c r="G363" s="13">
        <f t="shared" si="81"/>
        <v>303666</v>
      </c>
      <c r="H363" s="13">
        <f t="shared" si="81"/>
        <v>303666</v>
      </c>
      <c r="I363" s="13">
        <f t="shared" si="81"/>
        <v>0</v>
      </c>
      <c r="J363" s="13">
        <f t="shared" si="81"/>
        <v>303666</v>
      </c>
      <c r="K363" s="69">
        <f t="shared" si="72"/>
        <v>1</v>
      </c>
    </row>
    <row r="364" spans="1:11" x14ac:dyDescent="0.2">
      <c r="A364" s="16" t="s">
        <v>76</v>
      </c>
      <c r="B364" s="14">
        <f t="shared" ref="B364:J364" si="82">SUM(B19,B134,B249)</f>
        <v>0</v>
      </c>
      <c r="C364" s="13">
        <f t="shared" si="82"/>
        <v>0</v>
      </c>
      <c r="D364" s="13">
        <f t="shared" si="82"/>
        <v>0</v>
      </c>
      <c r="E364" s="13">
        <f t="shared" si="82"/>
        <v>0</v>
      </c>
      <c r="F364" s="13">
        <f t="shared" si="82"/>
        <v>0</v>
      </c>
      <c r="G364" s="13">
        <f t="shared" si="82"/>
        <v>0</v>
      </c>
      <c r="H364" s="13">
        <f t="shared" si="82"/>
        <v>0</v>
      </c>
      <c r="I364" s="13">
        <f t="shared" si="82"/>
        <v>0</v>
      </c>
      <c r="J364" s="13">
        <f t="shared" si="82"/>
        <v>0</v>
      </c>
      <c r="K364" s="69"/>
    </row>
    <row r="365" spans="1:11" x14ac:dyDescent="0.2">
      <c r="A365" s="16" t="s">
        <v>33</v>
      </c>
      <c r="B365" s="14">
        <f t="shared" ref="B365:J365" si="83">SUM(B20,B135,B250)</f>
        <v>290000</v>
      </c>
      <c r="C365" s="13">
        <f t="shared" si="83"/>
        <v>0</v>
      </c>
      <c r="D365" s="13">
        <f t="shared" si="83"/>
        <v>290000</v>
      </c>
      <c r="E365" s="13">
        <f t="shared" si="83"/>
        <v>386729</v>
      </c>
      <c r="F365" s="13">
        <f t="shared" si="83"/>
        <v>0</v>
      </c>
      <c r="G365" s="13">
        <f t="shared" si="83"/>
        <v>386729</v>
      </c>
      <c r="H365" s="13">
        <f t="shared" si="83"/>
        <v>386729</v>
      </c>
      <c r="I365" s="13">
        <f t="shared" si="83"/>
        <v>0</v>
      </c>
      <c r="J365" s="13">
        <f t="shared" si="83"/>
        <v>386729</v>
      </c>
      <c r="K365" s="69">
        <f t="shared" si="72"/>
        <v>1</v>
      </c>
    </row>
    <row r="366" spans="1:11" x14ac:dyDescent="0.2">
      <c r="A366" s="16" t="s">
        <v>34</v>
      </c>
      <c r="B366" s="14">
        <f t="shared" ref="B366:J366" si="84">SUM(B21,B136,B251)</f>
        <v>3000000</v>
      </c>
      <c r="C366" s="13">
        <f t="shared" si="84"/>
        <v>0</v>
      </c>
      <c r="D366" s="13">
        <f t="shared" si="84"/>
        <v>3000000</v>
      </c>
      <c r="E366" s="13">
        <f t="shared" si="84"/>
        <v>2709459</v>
      </c>
      <c r="F366" s="13">
        <f t="shared" si="84"/>
        <v>0</v>
      </c>
      <c r="G366" s="13">
        <f t="shared" si="84"/>
        <v>2709459</v>
      </c>
      <c r="H366" s="13">
        <f t="shared" si="84"/>
        <v>2709459</v>
      </c>
      <c r="I366" s="13">
        <f t="shared" si="84"/>
        <v>0</v>
      </c>
      <c r="J366" s="13">
        <f t="shared" si="84"/>
        <v>2709459</v>
      </c>
      <c r="K366" s="69">
        <f t="shared" si="72"/>
        <v>1</v>
      </c>
    </row>
    <row r="367" spans="1:11" x14ac:dyDescent="0.2">
      <c r="A367" s="16" t="s">
        <v>35</v>
      </c>
      <c r="B367" s="14">
        <f t="shared" ref="B367:J367" si="85">SUM(B22,B137,B252)</f>
        <v>70000</v>
      </c>
      <c r="C367" s="13">
        <f t="shared" si="85"/>
        <v>0</v>
      </c>
      <c r="D367" s="13">
        <f t="shared" si="85"/>
        <v>70000</v>
      </c>
      <c r="E367" s="13">
        <f t="shared" si="85"/>
        <v>2560</v>
      </c>
      <c r="F367" s="13">
        <f t="shared" si="85"/>
        <v>0</v>
      </c>
      <c r="G367" s="13">
        <f t="shared" si="85"/>
        <v>2560</v>
      </c>
      <c r="H367" s="13">
        <f t="shared" si="85"/>
        <v>2560</v>
      </c>
      <c r="I367" s="13">
        <f t="shared" si="85"/>
        <v>0</v>
      </c>
      <c r="J367" s="13">
        <f t="shared" si="85"/>
        <v>2560</v>
      </c>
      <c r="K367" s="69">
        <f t="shared" si="72"/>
        <v>1</v>
      </c>
    </row>
    <row r="368" spans="1:11" x14ac:dyDescent="0.2">
      <c r="A368" s="16" t="s">
        <v>36</v>
      </c>
      <c r="B368" s="14">
        <f t="shared" ref="B368:J368" si="86">SUM(B23,B138,B253)</f>
        <v>16000</v>
      </c>
      <c r="C368" s="13">
        <f t="shared" si="86"/>
        <v>0</v>
      </c>
      <c r="D368" s="13">
        <f t="shared" si="86"/>
        <v>16000</v>
      </c>
      <c r="E368" s="13">
        <f t="shared" si="86"/>
        <v>4136</v>
      </c>
      <c r="F368" s="13">
        <f t="shared" si="86"/>
        <v>0</v>
      </c>
      <c r="G368" s="13">
        <f t="shared" si="86"/>
        <v>4136</v>
      </c>
      <c r="H368" s="13">
        <f t="shared" si="86"/>
        <v>4136</v>
      </c>
      <c r="I368" s="13">
        <f t="shared" si="86"/>
        <v>0</v>
      </c>
      <c r="J368" s="13">
        <f t="shared" si="86"/>
        <v>4136</v>
      </c>
      <c r="K368" s="69">
        <f t="shared" si="72"/>
        <v>1</v>
      </c>
    </row>
    <row r="369" spans="1:11" x14ac:dyDescent="0.2">
      <c r="A369" s="16" t="s">
        <v>8</v>
      </c>
      <c r="B369" s="14">
        <f t="shared" ref="B369:J369" si="87">SUM(B24,B139,B254)</f>
        <v>1700</v>
      </c>
      <c r="C369" s="13">
        <f t="shared" si="87"/>
        <v>0</v>
      </c>
      <c r="D369" s="13">
        <f t="shared" si="87"/>
        <v>1700</v>
      </c>
      <c r="E369" s="13">
        <f t="shared" si="87"/>
        <v>1626</v>
      </c>
      <c r="F369" s="13">
        <f t="shared" si="87"/>
        <v>0</v>
      </c>
      <c r="G369" s="13">
        <f t="shared" si="87"/>
        <v>1626</v>
      </c>
      <c r="H369" s="13">
        <f t="shared" si="87"/>
        <v>1626</v>
      </c>
      <c r="I369" s="13">
        <f t="shared" si="87"/>
        <v>0</v>
      </c>
      <c r="J369" s="13">
        <f t="shared" si="87"/>
        <v>1626</v>
      </c>
      <c r="K369" s="69">
        <f t="shared" si="72"/>
        <v>1</v>
      </c>
    </row>
    <row r="370" spans="1:11" x14ac:dyDescent="0.2">
      <c r="A370" s="16" t="s">
        <v>37</v>
      </c>
      <c r="B370" s="14">
        <f t="shared" ref="B370:J370" si="88">SUM(B25,B140,B255)</f>
        <v>0</v>
      </c>
      <c r="C370" s="13">
        <f t="shared" si="88"/>
        <v>0</v>
      </c>
      <c r="D370" s="13">
        <f t="shared" si="88"/>
        <v>0</v>
      </c>
      <c r="E370" s="13">
        <f t="shared" si="88"/>
        <v>0</v>
      </c>
      <c r="F370" s="13">
        <f t="shared" si="88"/>
        <v>0</v>
      </c>
      <c r="G370" s="13">
        <f t="shared" si="88"/>
        <v>0</v>
      </c>
      <c r="H370" s="13">
        <f t="shared" si="88"/>
        <v>0</v>
      </c>
      <c r="I370" s="13">
        <f t="shared" si="88"/>
        <v>0</v>
      </c>
      <c r="J370" s="13">
        <f t="shared" si="88"/>
        <v>0</v>
      </c>
      <c r="K370" s="69"/>
    </row>
    <row r="371" spans="1:11" x14ac:dyDescent="0.2">
      <c r="A371" s="16" t="s">
        <v>7</v>
      </c>
      <c r="B371" s="14">
        <f t="shared" ref="B371:J371" si="89">SUM(B26,B141,B256)</f>
        <v>2000</v>
      </c>
      <c r="C371" s="13">
        <f t="shared" si="89"/>
        <v>0</v>
      </c>
      <c r="D371" s="13">
        <f t="shared" si="89"/>
        <v>2000</v>
      </c>
      <c r="E371" s="13">
        <f t="shared" si="89"/>
        <v>78002</v>
      </c>
      <c r="F371" s="13">
        <f t="shared" si="89"/>
        <v>0</v>
      </c>
      <c r="G371" s="13">
        <f t="shared" si="89"/>
        <v>78002</v>
      </c>
      <c r="H371" s="13">
        <f t="shared" si="89"/>
        <v>78002</v>
      </c>
      <c r="I371" s="13">
        <f t="shared" si="89"/>
        <v>0</v>
      </c>
      <c r="J371" s="13">
        <f t="shared" si="89"/>
        <v>78002</v>
      </c>
      <c r="K371" s="69">
        <f t="shared" si="72"/>
        <v>1</v>
      </c>
    </row>
    <row r="372" spans="1:11" x14ac:dyDescent="0.2">
      <c r="A372" s="12" t="s">
        <v>66</v>
      </c>
      <c r="B372" s="13">
        <f t="shared" ref="B372:J372" si="90">SUM(B27,B142,B257)</f>
        <v>0</v>
      </c>
      <c r="C372" s="13">
        <f t="shared" si="90"/>
        <v>0</v>
      </c>
      <c r="D372" s="13">
        <f t="shared" si="90"/>
        <v>0</v>
      </c>
      <c r="E372" s="13">
        <f t="shared" si="90"/>
        <v>972</v>
      </c>
      <c r="F372" s="13">
        <f t="shared" si="90"/>
        <v>0</v>
      </c>
      <c r="G372" s="13">
        <f t="shared" si="90"/>
        <v>972</v>
      </c>
      <c r="H372" s="13">
        <f t="shared" si="90"/>
        <v>972</v>
      </c>
      <c r="I372" s="13">
        <f t="shared" si="90"/>
        <v>0</v>
      </c>
      <c r="J372" s="13">
        <f t="shared" si="90"/>
        <v>972</v>
      </c>
      <c r="K372" s="69">
        <f t="shared" si="72"/>
        <v>1</v>
      </c>
    </row>
    <row r="373" spans="1:11" x14ac:dyDescent="0.2">
      <c r="A373" s="16"/>
      <c r="B373" s="14">
        <f t="shared" ref="B373:J373" si="91">SUM(B28,B143,B258)</f>
        <v>0</v>
      </c>
      <c r="C373" s="13">
        <f t="shared" si="91"/>
        <v>0</v>
      </c>
      <c r="D373" s="13">
        <f t="shared" si="91"/>
        <v>0</v>
      </c>
      <c r="E373" s="13">
        <f t="shared" si="91"/>
        <v>0</v>
      </c>
      <c r="F373" s="13">
        <f t="shared" si="91"/>
        <v>0</v>
      </c>
      <c r="G373" s="13">
        <f t="shared" si="91"/>
        <v>0</v>
      </c>
      <c r="H373" s="13">
        <f t="shared" si="91"/>
        <v>0</v>
      </c>
      <c r="I373" s="13">
        <f t="shared" si="91"/>
        <v>0</v>
      </c>
      <c r="J373" s="13">
        <f t="shared" si="91"/>
        <v>0</v>
      </c>
      <c r="K373" s="69"/>
    </row>
    <row r="374" spans="1:11" x14ac:dyDescent="0.2">
      <c r="A374" s="38" t="s">
        <v>38</v>
      </c>
      <c r="B374" s="7">
        <f t="shared" ref="B374:J374" si="92">SUM(B29,B144,B259)</f>
        <v>2506845</v>
      </c>
      <c r="C374" s="6">
        <f t="shared" si="92"/>
        <v>539</v>
      </c>
      <c r="D374" s="6">
        <f t="shared" si="92"/>
        <v>2507384</v>
      </c>
      <c r="E374" s="6">
        <f t="shared" si="92"/>
        <v>1636382</v>
      </c>
      <c r="F374" s="6">
        <f t="shared" si="92"/>
        <v>671</v>
      </c>
      <c r="G374" s="6">
        <f t="shared" si="92"/>
        <v>1637053</v>
      </c>
      <c r="H374" s="6">
        <f t="shared" si="92"/>
        <v>736581</v>
      </c>
      <c r="I374" s="6">
        <f t="shared" si="92"/>
        <v>728</v>
      </c>
      <c r="J374" s="6">
        <f t="shared" si="92"/>
        <v>737309</v>
      </c>
      <c r="K374" s="69">
        <f t="shared" si="72"/>
        <v>0.45038798377328038</v>
      </c>
    </row>
    <row r="375" spans="1:11" x14ac:dyDescent="0.2">
      <c r="A375" s="16" t="s">
        <v>39</v>
      </c>
      <c r="B375" s="14">
        <f t="shared" ref="B375:J375" si="93">SUM(B30,B145,B260)</f>
        <v>0</v>
      </c>
      <c r="C375" s="13">
        <f t="shared" si="93"/>
        <v>0</v>
      </c>
      <c r="D375" s="13">
        <f t="shared" si="93"/>
        <v>0</v>
      </c>
      <c r="E375" s="13">
        <f t="shared" si="93"/>
        <v>1571</v>
      </c>
      <c r="F375" s="13">
        <f t="shared" si="93"/>
        <v>0</v>
      </c>
      <c r="G375" s="13">
        <f t="shared" si="93"/>
        <v>1571</v>
      </c>
      <c r="H375" s="13">
        <f t="shared" si="93"/>
        <v>1571</v>
      </c>
      <c r="I375" s="13">
        <f t="shared" si="93"/>
        <v>0</v>
      </c>
      <c r="J375" s="13">
        <f t="shared" si="93"/>
        <v>1571</v>
      </c>
      <c r="K375" s="69">
        <f t="shared" si="72"/>
        <v>1</v>
      </c>
    </row>
    <row r="376" spans="1:11" x14ac:dyDescent="0.2">
      <c r="A376" s="16" t="s">
        <v>6</v>
      </c>
      <c r="B376" s="14">
        <f t="shared" ref="B376:J376" si="94">SUM(B31,B146,B261)</f>
        <v>104500</v>
      </c>
      <c r="C376" s="13">
        <f t="shared" si="94"/>
        <v>485</v>
      </c>
      <c r="D376" s="13">
        <f t="shared" si="94"/>
        <v>104985</v>
      </c>
      <c r="E376" s="13">
        <f t="shared" si="94"/>
        <v>139290</v>
      </c>
      <c r="F376" s="13">
        <f t="shared" si="94"/>
        <v>617</v>
      </c>
      <c r="G376" s="13">
        <f t="shared" si="94"/>
        <v>139907</v>
      </c>
      <c r="H376" s="13">
        <f t="shared" si="94"/>
        <v>139145</v>
      </c>
      <c r="I376" s="13">
        <f t="shared" si="94"/>
        <v>617</v>
      </c>
      <c r="J376" s="13">
        <f t="shared" si="94"/>
        <v>139762</v>
      </c>
      <c r="K376" s="69">
        <f t="shared" si="72"/>
        <v>0.99896359724674244</v>
      </c>
    </row>
    <row r="377" spans="1:11" x14ac:dyDescent="0.2">
      <c r="A377" s="16" t="s">
        <v>40</v>
      </c>
      <c r="B377" s="14">
        <f t="shared" ref="B377:J377" si="95">SUM(B32,B147,B262)</f>
        <v>18333</v>
      </c>
      <c r="C377" s="13">
        <f t="shared" si="95"/>
        <v>0</v>
      </c>
      <c r="D377" s="13">
        <f t="shared" si="95"/>
        <v>18333</v>
      </c>
      <c r="E377" s="13">
        <f t="shared" si="95"/>
        <v>12075</v>
      </c>
      <c r="F377" s="13">
        <f t="shared" si="95"/>
        <v>0</v>
      </c>
      <c r="G377" s="13">
        <f t="shared" si="95"/>
        <v>12075</v>
      </c>
      <c r="H377" s="13">
        <f t="shared" si="95"/>
        <v>12073</v>
      </c>
      <c r="I377" s="13">
        <f t="shared" si="95"/>
        <v>0</v>
      </c>
      <c r="J377" s="13">
        <f t="shared" si="95"/>
        <v>12073</v>
      </c>
      <c r="K377" s="69">
        <f t="shared" si="72"/>
        <v>0.99983436853002072</v>
      </c>
    </row>
    <row r="378" spans="1:11" x14ac:dyDescent="0.2">
      <c r="A378" s="16" t="s">
        <v>41</v>
      </c>
      <c r="B378" s="14">
        <f t="shared" ref="B378:J378" si="96">SUM(B33,B148,B263)</f>
        <v>186418</v>
      </c>
      <c r="C378" s="13">
        <f t="shared" si="96"/>
        <v>0</v>
      </c>
      <c r="D378" s="13">
        <f t="shared" si="96"/>
        <v>186418</v>
      </c>
      <c r="E378" s="13">
        <f t="shared" si="96"/>
        <v>118768</v>
      </c>
      <c r="F378" s="13">
        <f t="shared" si="96"/>
        <v>0</v>
      </c>
      <c r="G378" s="13">
        <f t="shared" si="96"/>
        <v>118768</v>
      </c>
      <c r="H378" s="13">
        <f t="shared" si="96"/>
        <v>118768</v>
      </c>
      <c r="I378" s="13">
        <f t="shared" si="96"/>
        <v>0</v>
      </c>
      <c r="J378" s="13">
        <f t="shared" si="96"/>
        <v>118768</v>
      </c>
      <c r="K378" s="69">
        <f t="shared" si="72"/>
        <v>1</v>
      </c>
    </row>
    <row r="379" spans="1:11" x14ac:dyDescent="0.2">
      <c r="A379" s="16" t="s">
        <v>42</v>
      </c>
      <c r="B379" s="14">
        <f t="shared" ref="B379:J379" si="97">SUM(B34,B149,B264)</f>
        <v>161486</v>
      </c>
      <c r="C379" s="13">
        <f t="shared" si="97"/>
        <v>0</v>
      </c>
      <c r="D379" s="13">
        <f t="shared" si="97"/>
        <v>161486</v>
      </c>
      <c r="E379" s="13">
        <f t="shared" si="97"/>
        <v>148581</v>
      </c>
      <c r="F379" s="13">
        <f t="shared" si="97"/>
        <v>0</v>
      </c>
      <c r="G379" s="13">
        <f t="shared" si="97"/>
        <v>148581</v>
      </c>
      <c r="H379" s="13">
        <f t="shared" si="97"/>
        <v>148582</v>
      </c>
      <c r="I379" s="13">
        <f t="shared" si="97"/>
        <v>0</v>
      </c>
      <c r="J379" s="13">
        <f t="shared" si="97"/>
        <v>148582</v>
      </c>
      <c r="K379" s="69">
        <f t="shared" si="72"/>
        <v>1.0000067303356419</v>
      </c>
    </row>
    <row r="380" spans="1:11" x14ac:dyDescent="0.2">
      <c r="A380" s="16" t="s">
        <v>43</v>
      </c>
      <c r="B380" s="14">
        <f t="shared" ref="B380:J380" si="98">SUM(B35,B150,B265)</f>
        <v>1893105</v>
      </c>
      <c r="C380" s="13">
        <f t="shared" si="98"/>
        <v>54</v>
      </c>
      <c r="D380" s="13">
        <f t="shared" si="98"/>
        <v>1893159</v>
      </c>
      <c r="E380" s="13">
        <f t="shared" si="98"/>
        <v>1097881</v>
      </c>
      <c r="F380" s="13">
        <f t="shared" si="98"/>
        <v>54</v>
      </c>
      <c r="G380" s="13">
        <f t="shared" si="98"/>
        <v>1097935</v>
      </c>
      <c r="H380" s="13">
        <f t="shared" si="98"/>
        <v>198286</v>
      </c>
      <c r="I380" s="13">
        <f t="shared" si="98"/>
        <v>111</v>
      </c>
      <c r="J380" s="13">
        <f t="shared" si="98"/>
        <v>198397</v>
      </c>
      <c r="K380" s="69">
        <f t="shared" si="72"/>
        <v>0.1807001325215063</v>
      </c>
    </row>
    <row r="381" spans="1:11" x14ac:dyDescent="0.2">
      <c r="A381" s="53" t="s">
        <v>44</v>
      </c>
      <c r="B381" s="14">
        <f t="shared" ref="B381:J381" si="99">SUM(B36,B151,B266)</f>
        <v>142892</v>
      </c>
      <c r="C381" s="13">
        <f t="shared" si="99"/>
        <v>0</v>
      </c>
      <c r="D381" s="13">
        <f t="shared" si="99"/>
        <v>142892</v>
      </c>
      <c r="E381" s="13">
        <f t="shared" si="99"/>
        <v>86922</v>
      </c>
      <c r="F381" s="13">
        <f t="shared" si="99"/>
        <v>0</v>
      </c>
      <c r="G381" s="13">
        <f t="shared" si="99"/>
        <v>86922</v>
      </c>
      <c r="H381" s="13">
        <f t="shared" si="99"/>
        <v>86922</v>
      </c>
      <c r="I381" s="13">
        <f t="shared" si="99"/>
        <v>0</v>
      </c>
      <c r="J381" s="13">
        <f t="shared" si="99"/>
        <v>86922</v>
      </c>
      <c r="K381" s="69">
        <f t="shared" si="72"/>
        <v>1</v>
      </c>
    </row>
    <row r="382" spans="1:11" x14ac:dyDescent="0.2">
      <c r="A382" s="53" t="s">
        <v>45</v>
      </c>
      <c r="B382" s="14">
        <f t="shared" ref="B382:J382" si="100">SUM(B37,B152,B267)</f>
        <v>111</v>
      </c>
      <c r="C382" s="13">
        <f t="shared" si="100"/>
        <v>0</v>
      </c>
      <c r="D382" s="13">
        <f t="shared" si="100"/>
        <v>111</v>
      </c>
      <c r="E382" s="13">
        <f t="shared" si="100"/>
        <v>942</v>
      </c>
      <c r="F382" s="13">
        <f t="shared" si="100"/>
        <v>0</v>
      </c>
      <c r="G382" s="13">
        <f t="shared" si="100"/>
        <v>942</v>
      </c>
      <c r="H382" s="13">
        <f t="shared" si="100"/>
        <v>882</v>
      </c>
      <c r="I382" s="13">
        <f t="shared" si="100"/>
        <v>0</v>
      </c>
      <c r="J382" s="13">
        <f t="shared" si="100"/>
        <v>882</v>
      </c>
      <c r="K382" s="69">
        <f t="shared" si="72"/>
        <v>0.93630573248407645</v>
      </c>
    </row>
    <row r="383" spans="1:11" x14ac:dyDescent="0.2">
      <c r="A383" s="16" t="s">
        <v>46</v>
      </c>
      <c r="B383" s="14">
        <f t="shared" ref="B383:J383" si="101">SUM(B38,B153,B268)</f>
        <v>0</v>
      </c>
      <c r="C383" s="13">
        <f t="shared" si="101"/>
        <v>0</v>
      </c>
      <c r="D383" s="13">
        <f t="shared" si="101"/>
        <v>0</v>
      </c>
      <c r="E383" s="13">
        <f t="shared" si="101"/>
        <v>18625</v>
      </c>
      <c r="F383" s="13">
        <f t="shared" si="101"/>
        <v>0</v>
      </c>
      <c r="G383" s="13">
        <f t="shared" si="101"/>
        <v>18625</v>
      </c>
      <c r="H383" s="13">
        <f t="shared" si="101"/>
        <v>18625</v>
      </c>
      <c r="I383" s="13">
        <f t="shared" si="101"/>
        <v>0</v>
      </c>
      <c r="J383" s="13">
        <f t="shared" si="101"/>
        <v>18625</v>
      </c>
      <c r="K383" s="69">
        <f t="shared" si="72"/>
        <v>1</v>
      </c>
    </row>
    <row r="384" spans="1:11" x14ac:dyDescent="0.2">
      <c r="A384" s="12" t="s">
        <v>72</v>
      </c>
      <c r="B384" s="13">
        <f t="shared" ref="B384:J384" si="102">SUM(B39,B154,B269)</f>
        <v>0</v>
      </c>
      <c r="C384" s="13">
        <f t="shared" si="102"/>
        <v>0</v>
      </c>
      <c r="D384" s="13">
        <f t="shared" si="102"/>
        <v>0</v>
      </c>
      <c r="E384" s="13">
        <f t="shared" si="102"/>
        <v>1186</v>
      </c>
      <c r="F384" s="13">
        <f t="shared" si="102"/>
        <v>0</v>
      </c>
      <c r="G384" s="13">
        <f t="shared" si="102"/>
        <v>1186</v>
      </c>
      <c r="H384" s="13">
        <f t="shared" si="102"/>
        <v>1186</v>
      </c>
      <c r="I384" s="13">
        <f t="shared" si="102"/>
        <v>0</v>
      </c>
      <c r="J384" s="13">
        <f t="shared" si="102"/>
        <v>1186</v>
      </c>
      <c r="K384" s="69">
        <f t="shared" si="72"/>
        <v>1</v>
      </c>
    </row>
    <row r="385" spans="1:11" x14ac:dyDescent="0.2">
      <c r="A385" s="53" t="s">
        <v>47</v>
      </c>
      <c r="B385" s="14">
        <f t="shared" ref="B385:J385" si="103">SUM(B40,B155,B270)</f>
        <v>0</v>
      </c>
      <c r="C385" s="13">
        <f t="shared" si="103"/>
        <v>0</v>
      </c>
      <c r="D385" s="13">
        <f t="shared" si="103"/>
        <v>0</v>
      </c>
      <c r="E385" s="13">
        <f t="shared" si="103"/>
        <v>10541</v>
      </c>
      <c r="F385" s="13">
        <f t="shared" si="103"/>
        <v>0</v>
      </c>
      <c r="G385" s="13">
        <f t="shared" si="103"/>
        <v>10541</v>
      </c>
      <c r="H385" s="13">
        <f t="shared" si="103"/>
        <v>10541</v>
      </c>
      <c r="I385" s="13">
        <f t="shared" si="103"/>
        <v>0</v>
      </c>
      <c r="J385" s="13">
        <f t="shared" si="103"/>
        <v>10541</v>
      </c>
      <c r="K385" s="69">
        <f t="shared" si="72"/>
        <v>1</v>
      </c>
    </row>
    <row r="386" spans="1:11" x14ac:dyDescent="0.2">
      <c r="A386" s="16"/>
      <c r="B386" s="14">
        <f t="shared" ref="B386:J386" si="104">SUM(B41,B156,B271)</f>
        <v>0</v>
      </c>
      <c r="C386" s="13">
        <f t="shared" si="104"/>
        <v>0</v>
      </c>
      <c r="D386" s="13">
        <f t="shared" si="104"/>
        <v>0</v>
      </c>
      <c r="E386" s="13">
        <f t="shared" si="104"/>
        <v>0</v>
      </c>
      <c r="F386" s="13">
        <f t="shared" si="104"/>
        <v>0</v>
      </c>
      <c r="G386" s="13">
        <f t="shared" si="104"/>
        <v>0</v>
      </c>
      <c r="H386" s="13">
        <f t="shared" si="104"/>
        <v>0</v>
      </c>
      <c r="I386" s="13">
        <f t="shared" si="104"/>
        <v>0</v>
      </c>
      <c r="J386" s="13">
        <f t="shared" si="104"/>
        <v>0</v>
      </c>
      <c r="K386" s="69"/>
    </row>
    <row r="387" spans="1:11" x14ac:dyDescent="0.2">
      <c r="A387" s="60" t="s">
        <v>48</v>
      </c>
      <c r="B387" s="7">
        <f t="shared" ref="B387:J387" si="105">SUM(B42,B157,B272)</f>
        <v>6717070</v>
      </c>
      <c r="C387" s="6">
        <f t="shared" si="105"/>
        <v>0</v>
      </c>
      <c r="D387" s="6">
        <f t="shared" si="105"/>
        <v>6717070</v>
      </c>
      <c r="E387" s="6">
        <f t="shared" si="105"/>
        <v>3851734</v>
      </c>
      <c r="F387" s="6">
        <f t="shared" si="105"/>
        <v>0</v>
      </c>
      <c r="G387" s="6">
        <f t="shared" si="105"/>
        <v>3851734</v>
      </c>
      <c r="H387" s="6">
        <f t="shared" si="105"/>
        <v>563386</v>
      </c>
      <c r="I387" s="6">
        <f t="shared" si="105"/>
        <v>0</v>
      </c>
      <c r="J387" s="6">
        <f t="shared" si="105"/>
        <v>563386</v>
      </c>
      <c r="K387" s="69">
        <f t="shared" si="72"/>
        <v>0.14626814831969187</v>
      </c>
    </row>
    <row r="388" spans="1:11" x14ac:dyDescent="0.2">
      <c r="A388" s="16" t="s">
        <v>49</v>
      </c>
      <c r="B388" s="14">
        <f t="shared" ref="B388:J388" si="106">SUM(B43,B158,B273)</f>
        <v>6717070</v>
      </c>
      <c r="C388" s="13">
        <f t="shared" si="106"/>
        <v>0</v>
      </c>
      <c r="D388" s="13">
        <f t="shared" si="106"/>
        <v>6717070</v>
      </c>
      <c r="E388" s="13">
        <f t="shared" si="106"/>
        <v>3851734</v>
      </c>
      <c r="F388" s="13">
        <f t="shared" si="106"/>
        <v>0</v>
      </c>
      <c r="G388" s="13">
        <f t="shared" si="106"/>
        <v>3851734</v>
      </c>
      <c r="H388" s="13">
        <f t="shared" si="106"/>
        <v>563386</v>
      </c>
      <c r="I388" s="13">
        <f t="shared" si="106"/>
        <v>0</v>
      </c>
      <c r="J388" s="21">
        <f t="shared" si="106"/>
        <v>563386</v>
      </c>
      <c r="K388" s="69">
        <f t="shared" si="72"/>
        <v>0.14626814831969187</v>
      </c>
    </row>
    <row r="389" spans="1:11" x14ac:dyDescent="0.2">
      <c r="A389" s="16" t="s">
        <v>73</v>
      </c>
      <c r="B389" s="13">
        <f t="shared" ref="B389:J389" si="107">SUM(B44,B159,B274)</f>
        <v>0</v>
      </c>
      <c r="C389" s="13">
        <f t="shared" si="107"/>
        <v>0</v>
      </c>
      <c r="D389" s="13">
        <f t="shared" si="107"/>
        <v>0</v>
      </c>
      <c r="E389" s="13">
        <f t="shared" si="107"/>
        <v>0</v>
      </c>
      <c r="F389" s="13">
        <f t="shared" si="107"/>
        <v>0</v>
      </c>
      <c r="G389" s="13">
        <f t="shared" si="107"/>
        <v>0</v>
      </c>
      <c r="H389" s="13">
        <f t="shared" si="107"/>
        <v>0</v>
      </c>
      <c r="I389" s="13">
        <f t="shared" si="107"/>
        <v>0</v>
      </c>
      <c r="J389" s="13">
        <f t="shared" si="107"/>
        <v>0</v>
      </c>
      <c r="K389" s="69"/>
    </row>
    <row r="390" spans="1:11" x14ac:dyDescent="0.2">
      <c r="A390" s="12" t="s">
        <v>80</v>
      </c>
      <c r="B390" s="13">
        <f t="shared" ref="B390:J390" si="108">SUM(B45,B160,B275)</f>
        <v>0</v>
      </c>
      <c r="C390" s="13">
        <f t="shared" si="108"/>
        <v>0</v>
      </c>
      <c r="D390" s="13">
        <f t="shared" si="108"/>
        <v>0</v>
      </c>
      <c r="E390" s="13">
        <f t="shared" si="108"/>
        <v>0</v>
      </c>
      <c r="F390" s="13">
        <f t="shared" si="108"/>
        <v>0</v>
      </c>
      <c r="G390" s="13">
        <f t="shared" si="108"/>
        <v>0</v>
      </c>
      <c r="H390" s="13">
        <f t="shared" si="108"/>
        <v>0</v>
      </c>
      <c r="I390" s="13">
        <f t="shared" si="108"/>
        <v>0</v>
      </c>
      <c r="J390" s="13">
        <f t="shared" si="108"/>
        <v>0</v>
      </c>
      <c r="K390" s="69"/>
    </row>
    <row r="391" spans="1:11" x14ac:dyDescent="0.2">
      <c r="A391" s="16"/>
      <c r="B391" s="14">
        <f t="shared" ref="B391:J391" si="109">SUM(B46,B161,B276)</f>
        <v>0</v>
      </c>
      <c r="C391" s="13">
        <f t="shared" si="109"/>
        <v>0</v>
      </c>
      <c r="D391" s="13">
        <f t="shared" si="109"/>
        <v>0</v>
      </c>
      <c r="E391" s="13">
        <f t="shared" si="109"/>
        <v>0</v>
      </c>
      <c r="F391" s="13">
        <f t="shared" si="109"/>
        <v>0</v>
      </c>
      <c r="G391" s="13">
        <f t="shared" si="109"/>
        <v>0</v>
      </c>
      <c r="H391" s="13">
        <f t="shared" si="109"/>
        <v>0</v>
      </c>
      <c r="I391" s="13">
        <f t="shared" si="109"/>
        <v>0</v>
      </c>
      <c r="J391" s="13">
        <f t="shared" si="109"/>
        <v>0</v>
      </c>
      <c r="K391" s="69"/>
    </row>
    <row r="392" spans="1:11" x14ac:dyDescent="0.2">
      <c r="A392" s="60" t="s">
        <v>50</v>
      </c>
      <c r="B392" s="7">
        <f>SUM(B47,C162,B277)</f>
        <v>0</v>
      </c>
      <c r="C392" s="6">
        <f t="shared" ref="C392:J392" si="110">SUM(C47,C162,C277)</f>
        <v>30000</v>
      </c>
      <c r="D392" s="6">
        <f t="shared" si="110"/>
        <v>30000</v>
      </c>
      <c r="E392" s="6">
        <f t="shared" si="110"/>
        <v>32938</v>
      </c>
      <c r="F392" s="6">
        <f t="shared" si="110"/>
        <v>30000</v>
      </c>
      <c r="G392" s="6">
        <f t="shared" si="110"/>
        <v>62938</v>
      </c>
      <c r="H392" s="6">
        <f t="shared" si="110"/>
        <v>32938</v>
      </c>
      <c r="I392" s="6">
        <f t="shared" si="110"/>
        <v>30000</v>
      </c>
      <c r="J392" s="6">
        <f t="shared" si="110"/>
        <v>62938</v>
      </c>
      <c r="K392" s="69">
        <f t="shared" si="72"/>
        <v>1</v>
      </c>
    </row>
    <row r="393" spans="1:11" x14ac:dyDescent="0.2">
      <c r="A393" s="16" t="s">
        <v>51</v>
      </c>
      <c r="B393" s="14">
        <f t="shared" ref="B393:B403" si="111">SUM(B48,B163,B278)</f>
        <v>0</v>
      </c>
      <c r="C393" s="13">
        <f t="shared" ref="C393:J393" si="112">SUM(C48,C163,C278)</f>
        <v>30000</v>
      </c>
      <c r="D393" s="13">
        <f t="shared" si="112"/>
        <v>30000</v>
      </c>
      <c r="E393" s="13">
        <f t="shared" si="112"/>
        <v>0</v>
      </c>
      <c r="F393" s="13">
        <f t="shared" si="112"/>
        <v>30000</v>
      </c>
      <c r="G393" s="13">
        <f t="shared" si="112"/>
        <v>30000</v>
      </c>
      <c r="H393" s="13">
        <f t="shared" si="112"/>
        <v>0</v>
      </c>
      <c r="I393" s="13">
        <f t="shared" si="112"/>
        <v>30000</v>
      </c>
      <c r="J393" s="13">
        <f t="shared" si="112"/>
        <v>30000</v>
      </c>
      <c r="K393" s="69">
        <f t="shared" si="72"/>
        <v>1</v>
      </c>
    </row>
    <row r="394" spans="1:11" x14ac:dyDescent="0.2">
      <c r="A394" s="12" t="s">
        <v>71</v>
      </c>
      <c r="B394" s="50">
        <f t="shared" si="111"/>
        <v>0</v>
      </c>
      <c r="C394" s="50">
        <f t="shared" ref="C394:J394" si="113">SUM(C49,C164,C279)</f>
        <v>0</v>
      </c>
      <c r="D394" s="50">
        <f t="shared" si="113"/>
        <v>0</v>
      </c>
      <c r="E394" s="50">
        <f t="shared" si="113"/>
        <v>32938</v>
      </c>
      <c r="F394" s="50">
        <f t="shared" si="113"/>
        <v>0</v>
      </c>
      <c r="G394" s="50">
        <f t="shared" si="113"/>
        <v>32938</v>
      </c>
      <c r="H394" s="50">
        <f t="shared" si="113"/>
        <v>32938</v>
      </c>
      <c r="I394" s="13">
        <f t="shared" si="113"/>
        <v>0</v>
      </c>
      <c r="J394" s="13">
        <f t="shared" si="113"/>
        <v>32938</v>
      </c>
      <c r="K394" s="69">
        <f t="shared" si="72"/>
        <v>1</v>
      </c>
    </row>
    <row r="395" spans="1:11" x14ac:dyDescent="0.2">
      <c r="A395" s="38"/>
      <c r="B395" s="14">
        <f t="shared" si="111"/>
        <v>0</v>
      </c>
      <c r="C395" s="13">
        <f t="shared" ref="C395:J395" si="114">SUM(C50,C165,C280)</f>
        <v>0</v>
      </c>
      <c r="D395" s="13">
        <f t="shared" si="114"/>
        <v>0</v>
      </c>
      <c r="E395" s="13">
        <f t="shared" si="114"/>
        <v>0</v>
      </c>
      <c r="F395" s="13">
        <f t="shared" si="114"/>
        <v>0</v>
      </c>
      <c r="G395" s="13">
        <f t="shared" si="114"/>
        <v>0</v>
      </c>
      <c r="H395" s="13">
        <f t="shared" si="114"/>
        <v>0</v>
      </c>
      <c r="I395" s="13">
        <f t="shared" si="114"/>
        <v>0</v>
      </c>
      <c r="J395" s="13">
        <f t="shared" si="114"/>
        <v>0</v>
      </c>
      <c r="K395" s="69"/>
    </row>
    <row r="396" spans="1:11" x14ac:dyDescent="0.2">
      <c r="A396" s="60" t="s">
        <v>52</v>
      </c>
      <c r="B396" s="7">
        <f t="shared" si="111"/>
        <v>0</v>
      </c>
      <c r="C396" s="6">
        <f t="shared" ref="C396:J396" si="115">SUM(C51,C166,C281)</f>
        <v>4521</v>
      </c>
      <c r="D396" s="6">
        <f t="shared" si="115"/>
        <v>4521</v>
      </c>
      <c r="E396" s="6">
        <f t="shared" si="115"/>
        <v>54789</v>
      </c>
      <c r="F396" s="6">
        <f t="shared" si="115"/>
        <v>4353</v>
      </c>
      <c r="G396" s="6">
        <f t="shared" si="115"/>
        <v>59142</v>
      </c>
      <c r="H396" s="6">
        <f t="shared" si="115"/>
        <v>54788</v>
      </c>
      <c r="I396" s="6">
        <f t="shared" si="115"/>
        <v>4353</v>
      </c>
      <c r="J396" s="6">
        <f t="shared" si="115"/>
        <v>59141</v>
      </c>
      <c r="K396" s="69">
        <f t="shared" si="72"/>
        <v>0.99998309154238951</v>
      </c>
    </row>
    <row r="397" spans="1:11" x14ac:dyDescent="0.2">
      <c r="A397" s="16" t="s">
        <v>53</v>
      </c>
      <c r="B397" s="14">
        <f t="shared" si="111"/>
        <v>0</v>
      </c>
      <c r="C397" s="13">
        <f t="shared" ref="C397:J397" si="116">SUM(C52,C167,C282)</f>
        <v>4521</v>
      </c>
      <c r="D397" s="13">
        <f t="shared" si="116"/>
        <v>4521</v>
      </c>
      <c r="E397" s="13">
        <f t="shared" si="116"/>
        <v>0</v>
      </c>
      <c r="F397" s="13">
        <f t="shared" si="116"/>
        <v>4190</v>
      </c>
      <c r="G397" s="13">
        <f t="shared" si="116"/>
        <v>4190</v>
      </c>
      <c r="H397" s="13">
        <f t="shared" si="116"/>
        <v>0</v>
      </c>
      <c r="I397" s="21">
        <f t="shared" si="116"/>
        <v>4189</v>
      </c>
      <c r="J397" s="13">
        <f t="shared" si="116"/>
        <v>4189</v>
      </c>
      <c r="K397" s="69">
        <f t="shared" si="72"/>
        <v>0.99976133651551313</v>
      </c>
    </row>
    <row r="398" spans="1:11" x14ac:dyDescent="0.2">
      <c r="A398" s="16" t="s">
        <v>74</v>
      </c>
      <c r="B398" s="13">
        <f t="shared" si="111"/>
        <v>0</v>
      </c>
      <c r="C398" s="13">
        <f t="shared" ref="C398:J398" si="117">SUM(C53,C168,C283)</f>
        <v>0</v>
      </c>
      <c r="D398" s="13">
        <f t="shared" si="117"/>
        <v>0</v>
      </c>
      <c r="E398" s="13">
        <f t="shared" si="117"/>
        <v>54789</v>
      </c>
      <c r="F398" s="13">
        <f t="shared" si="117"/>
        <v>163</v>
      </c>
      <c r="G398" s="13">
        <f t="shared" si="117"/>
        <v>54952</v>
      </c>
      <c r="H398" s="13">
        <f t="shared" si="117"/>
        <v>54788</v>
      </c>
      <c r="I398" s="13">
        <f t="shared" si="117"/>
        <v>164</v>
      </c>
      <c r="J398" s="13">
        <f t="shared" si="117"/>
        <v>54952</v>
      </c>
      <c r="K398" s="69">
        <f t="shared" si="72"/>
        <v>1</v>
      </c>
    </row>
    <row r="399" spans="1:11" x14ac:dyDescent="0.2">
      <c r="A399" s="25"/>
      <c r="B399" s="14">
        <f t="shared" si="111"/>
        <v>0</v>
      </c>
      <c r="C399" s="13">
        <f t="shared" ref="C399:J399" si="118">SUM(C54,C169,C284)</f>
        <v>0</v>
      </c>
      <c r="D399" s="61">
        <f t="shared" si="118"/>
        <v>0</v>
      </c>
      <c r="E399" s="61">
        <f t="shared" si="118"/>
        <v>0</v>
      </c>
      <c r="F399" s="61">
        <f t="shared" si="118"/>
        <v>0</v>
      </c>
      <c r="G399" s="61">
        <f t="shared" si="118"/>
        <v>0</v>
      </c>
      <c r="H399" s="13">
        <f t="shared" si="118"/>
        <v>0</v>
      </c>
      <c r="I399" s="13">
        <f t="shared" si="118"/>
        <v>0</v>
      </c>
      <c r="J399" s="13">
        <f t="shared" si="118"/>
        <v>0</v>
      </c>
      <c r="K399" s="70"/>
    </row>
    <row r="400" spans="1:11" x14ac:dyDescent="0.2">
      <c r="A400" s="26" t="s">
        <v>18</v>
      </c>
      <c r="B400" s="64">
        <f t="shared" si="111"/>
        <v>14507634</v>
      </c>
      <c r="C400" s="45">
        <f t="shared" ref="C400:J400" si="119">SUM(C55,C170,C285)</f>
        <v>41670</v>
      </c>
      <c r="D400" s="45">
        <f t="shared" si="119"/>
        <v>14549304</v>
      </c>
      <c r="E400" s="45">
        <f t="shared" si="119"/>
        <v>25436237</v>
      </c>
      <c r="F400" s="45">
        <f t="shared" si="119"/>
        <v>49364</v>
      </c>
      <c r="G400" s="45">
        <f t="shared" si="119"/>
        <v>25485601</v>
      </c>
      <c r="H400" s="45">
        <f t="shared" si="119"/>
        <v>21248086</v>
      </c>
      <c r="I400" s="45">
        <f t="shared" si="119"/>
        <v>49421</v>
      </c>
      <c r="J400" s="45">
        <f t="shared" si="119"/>
        <v>21297507</v>
      </c>
      <c r="K400" s="71">
        <f t="shared" si="72"/>
        <v>0.8356682269333181</v>
      </c>
    </row>
    <row r="401" spans="1:11" x14ac:dyDescent="0.2">
      <c r="A401" s="62" t="s">
        <v>19</v>
      </c>
      <c r="B401" s="6">
        <f t="shared" si="111"/>
        <v>2004846</v>
      </c>
      <c r="C401" s="6">
        <f t="shared" ref="C401:J401" si="120">SUM(C56,C171,C286)</f>
        <v>0</v>
      </c>
      <c r="D401" s="6">
        <f t="shared" si="120"/>
        <v>2004846</v>
      </c>
      <c r="E401" s="6">
        <f t="shared" si="120"/>
        <v>4002648</v>
      </c>
      <c r="F401" s="6">
        <f t="shared" si="120"/>
        <v>0</v>
      </c>
      <c r="G401" s="6">
        <f t="shared" si="120"/>
        <v>4002648</v>
      </c>
      <c r="H401" s="6">
        <f t="shared" si="120"/>
        <v>3752654</v>
      </c>
      <c r="I401" s="6">
        <f t="shared" si="120"/>
        <v>0</v>
      </c>
      <c r="J401" s="6">
        <f t="shared" si="120"/>
        <v>3752654</v>
      </c>
      <c r="K401" s="68">
        <f t="shared" si="72"/>
        <v>0.93754284663552723</v>
      </c>
    </row>
    <row r="402" spans="1:11" x14ac:dyDescent="0.2">
      <c r="A402" s="31" t="s">
        <v>64</v>
      </c>
      <c r="B402" s="13">
        <f t="shared" si="111"/>
        <v>1504846</v>
      </c>
      <c r="C402" s="13">
        <f t="shared" ref="C402:J402" si="121">SUM(C57,C172,C287)</f>
        <v>0</v>
      </c>
      <c r="D402" s="13">
        <f t="shared" si="121"/>
        <v>1504846</v>
      </c>
      <c r="E402" s="13">
        <f t="shared" si="121"/>
        <v>1554176</v>
      </c>
      <c r="F402" s="13">
        <f t="shared" si="121"/>
        <v>0</v>
      </c>
      <c r="G402" s="13">
        <f t="shared" si="121"/>
        <v>1554176</v>
      </c>
      <c r="H402" s="13">
        <f t="shared" si="121"/>
        <v>1304182</v>
      </c>
      <c r="I402" s="13">
        <f t="shared" si="121"/>
        <v>0</v>
      </c>
      <c r="J402" s="13">
        <f t="shared" si="121"/>
        <v>1304182</v>
      </c>
      <c r="K402" s="69">
        <f t="shared" si="72"/>
        <v>0.83914691772360406</v>
      </c>
    </row>
    <row r="403" spans="1:11" x14ac:dyDescent="0.2">
      <c r="A403" s="66" t="s">
        <v>93</v>
      </c>
      <c r="B403" s="18">
        <f t="shared" si="111"/>
        <v>270679</v>
      </c>
      <c r="C403" s="18">
        <f t="shared" ref="C403:J403" si="122">SUM(C58,C173,C288)</f>
        <v>0</v>
      </c>
      <c r="D403" s="18">
        <f t="shared" si="122"/>
        <v>270679</v>
      </c>
      <c r="E403" s="18">
        <f t="shared" si="122"/>
        <v>149986</v>
      </c>
      <c r="F403" s="18">
        <f t="shared" si="122"/>
        <v>0</v>
      </c>
      <c r="G403" s="18">
        <f t="shared" si="122"/>
        <v>149986</v>
      </c>
      <c r="H403" s="18">
        <f t="shared" si="122"/>
        <v>120692</v>
      </c>
      <c r="I403" s="18">
        <f t="shared" si="122"/>
        <v>0</v>
      </c>
      <c r="J403" s="18">
        <f t="shared" si="122"/>
        <v>120692</v>
      </c>
      <c r="K403" s="69">
        <f t="shared" si="72"/>
        <v>0.80468843758750819</v>
      </c>
    </row>
    <row r="404" spans="1:11" x14ac:dyDescent="0.2">
      <c r="A404" s="66" t="s">
        <v>94</v>
      </c>
      <c r="B404" s="18"/>
      <c r="C404" s="18"/>
      <c r="D404" s="18"/>
      <c r="E404" s="18"/>
      <c r="F404" s="18"/>
      <c r="G404" s="18"/>
      <c r="H404" s="18">
        <f>SUM(H59,H174,H289)</f>
        <v>0</v>
      </c>
      <c r="I404" s="18">
        <f>SUM(I59,I174,I289)</f>
        <v>0</v>
      </c>
      <c r="J404" s="18">
        <f>SUM(J59,J174,J289)</f>
        <v>0</v>
      </c>
      <c r="K404" s="69"/>
    </row>
    <row r="405" spans="1:11" x14ac:dyDescent="0.2">
      <c r="A405" s="66" t="s">
        <v>95</v>
      </c>
      <c r="B405" s="18">
        <f>SUM(B60,B175,B290)</f>
        <v>1234167</v>
      </c>
      <c r="C405" s="18">
        <f t="shared" ref="C405:J405" si="123">SUM(C60,C175,C290)</f>
        <v>0</v>
      </c>
      <c r="D405" s="18">
        <f t="shared" si="123"/>
        <v>1234167</v>
      </c>
      <c r="E405" s="18">
        <f t="shared" si="123"/>
        <v>1183490</v>
      </c>
      <c r="F405" s="18">
        <f t="shared" si="123"/>
        <v>0</v>
      </c>
      <c r="G405" s="18">
        <f t="shared" si="123"/>
        <v>1183490</v>
      </c>
      <c r="H405" s="18">
        <f t="shared" si="123"/>
        <v>1183490</v>
      </c>
      <c r="I405" s="18">
        <f t="shared" si="123"/>
        <v>0</v>
      </c>
      <c r="J405" s="18">
        <f t="shared" si="123"/>
        <v>1183490</v>
      </c>
      <c r="K405" s="69">
        <f t="shared" si="72"/>
        <v>1</v>
      </c>
    </row>
    <row r="406" spans="1:11" x14ac:dyDescent="0.2">
      <c r="A406" s="31" t="s">
        <v>81</v>
      </c>
      <c r="B406" s="13">
        <f>SUM(B61,B176,B291)</f>
        <v>500000</v>
      </c>
      <c r="C406" s="13">
        <f t="shared" ref="C406:J406" si="124">SUM(C61,C176,C291)</f>
        <v>0</v>
      </c>
      <c r="D406" s="13">
        <f t="shared" si="124"/>
        <v>500000</v>
      </c>
      <c r="E406" s="13">
        <f t="shared" si="124"/>
        <v>1262039</v>
      </c>
      <c r="F406" s="13">
        <f t="shared" si="124"/>
        <v>0</v>
      </c>
      <c r="G406" s="13">
        <f t="shared" si="124"/>
        <v>1262039</v>
      </c>
      <c r="H406" s="13">
        <f t="shared" si="124"/>
        <v>1262039</v>
      </c>
      <c r="I406" s="13">
        <f t="shared" si="124"/>
        <v>0</v>
      </c>
      <c r="J406" s="13">
        <f t="shared" si="124"/>
        <v>1262039</v>
      </c>
      <c r="K406" s="69">
        <f t="shared" si="72"/>
        <v>1</v>
      </c>
    </row>
    <row r="407" spans="1:11" x14ac:dyDescent="0.2">
      <c r="A407" s="31" t="s">
        <v>75</v>
      </c>
      <c r="B407" s="13">
        <f>SUM(B62,B177,B292)</f>
        <v>0</v>
      </c>
      <c r="C407" s="13">
        <f t="shared" ref="C407:J407" si="125">SUM(C62,C177,C292)</f>
        <v>0</v>
      </c>
      <c r="D407" s="13">
        <f t="shared" si="125"/>
        <v>0</v>
      </c>
      <c r="E407" s="13">
        <f t="shared" si="125"/>
        <v>155943</v>
      </c>
      <c r="F407" s="13">
        <f t="shared" si="125"/>
        <v>0</v>
      </c>
      <c r="G407" s="13">
        <f t="shared" si="125"/>
        <v>155943</v>
      </c>
      <c r="H407" s="13">
        <f t="shared" si="125"/>
        <v>155943</v>
      </c>
      <c r="I407" s="13">
        <f t="shared" si="125"/>
        <v>0</v>
      </c>
      <c r="J407" s="13">
        <f t="shared" si="125"/>
        <v>155943</v>
      </c>
      <c r="K407" s="69">
        <f t="shared" si="72"/>
        <v>1</v>
      </c>
    </row>
    <row r="408" spans="1:11" x14ac:dyDescent="0.2">
      <c r="A408" s="31" t="s">
        <v>62</v>
      </c>
      <c r="B408" s="61">
        <f>SUM(B63,B178,B293)</f>
        <v>0</v>
      </c>
      <c r="C408" s="61">
        <f t="shared" ref="C408:J408" si="126">SUM(C63,C178,C293)</f>
        <v>0</v>
      </c>
      <c r="D408" s="61">
        <f t="shared" si="126"/>
        <v>0</v>
      </c>
      <c r="E408" s="61">
        <f t="shared" si="126"/>
        <v>1030490</v>
      </c>
      <c r="F408" s="61">
        <f t="shared" si="126"/>
        <v>0</v>
      </c>
      <c r="G408" s="61">
        <f t="shared" si="126"/>
        <v>1030490</v>
      </c>
      <c r="H408" s="61">
        <f t="shared" si="126"/>
        <v>1030490</v>
      </c>
      <c r="I408" s="61">
        <f t="shared" si="126"/>
        <v>0</v>
      </c>
      <c r="J408" s="61">
        <f t="shared" si="126"/>
        <v>1030490</v>
      </c>
      <c r="K408" s="70">
        <f t="shared" si="72"/>
        <v>1</v>
      </c>
    </row>
    <row r="409" spans="1:11" x14ac:dyDescent="0.2">
      <c r="A409" s="32" t="s">
        <v>20</v>
      </c>
      <c r="B409" s="43">
        <f>SUM(B64,B179,B294)</f>
        <v>16512480</v>
      </c>
      <c r="C409" s="43">
        <f t="shared" ref="C409:J409" si="127">SUM(C64,C179,C294)</f>
        <v>41670</v>
      </c>
      <c r="D409" s="43">
        <f t="shared" si="127"/>
        <v>16554150</v>
      </c>
      <c r="E409" s="43">
        <f t="shared" si="127"/>
        <v>29438885</v>
      </c>
      <c r="F409" s="43">
        <f t="shared" si="127"/>
        <v>49364</v>
      </c>
      <c r="G409" s="43">
        <f t="shared" si="127"/>
        <v>29488249</v>
      </c>
      <c r="H409" s="43">
        <f t="shared" si="127"/>
        <v>25000740</v>
      </c>
      <c r="I409" s="43">
        <f t="shared" si="127"/>
        <v>49421</v>
      </c>
      <c r="J409" s="43">
        <f t="shared" si="127"/>
        <v>25050161</v>
      </c>
      <c r="K409" s="71">
        <f t="shared" si="72"/>
        <v>0.84949638752711287</v>
      </c>
    </row>
    <row r="410" spans="1:1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</row>
    <row r="411" spans="1:11" ht="14.25" customHeight="1" x14ac:dyDescent="0.2">
      <c r="A411" s="86" t="s">
        <v>1</v>
      </c>
      <c r="B411" s="94" t="s">
        <v>90</v>
      </c>
      <c r="C411" s="95"/>
      <c r="D411" s="95"/>
      <c r="E411" s="95"/>
      <c r="F411" s="95"/>
      <c r="G411" s="95"/>
      <c r="H411" s="95"/>
      <c r="I411" s="95"/>
      <c r="J411" s="95"/>
      <c r="K411" s="96"/>
    </row>
    <row r="412" spans="1:11" ht="24.75" customHeight="1" x14ac:dyDescent="0.2">
      <c r="A412" s="87"/>
      <c r="B412" s="82" t="s">
        <v>12</v>
      </c>
      <c r="C412" s="82" t="s">
        <v>13</v>
      </c>
      <c r="D412" s="83" t="s">
        <v>84</v>
      </c>
      <c r="E412" s="81" t="s">
        <v>102</v>
      </c>
      <c r="F412" s="81"/>
      <c r="G412" s="81"/>
      <c r="H412" s="81" t="s">
        <v>98</v>
      </c>
      <c r="I412" s="81"/>
      <c r="J412" s="81"/>
      <c r="K412" s="79" t="s">
        <v>99</v>
      </c>
    </row>
    <row r="413" spans="1:11" ht="33" customHeight="1" x14ac:dyDescent="0.2">
      <c r="A413" s="88"/>
      <c r="B413" s="82"/>
      <c r="C413" s="82"/>
      <c r="D413" s="84"/>
      <c r="E413" s="4" t="s">
        <v>12</v>
      </c>
      <c r="F413" s="4" t="s">
        <v>13</v>
      </c>
      <c r="G413" s="4" t="s">
        <v>63</v>
      </c>
      <c r="H413" s="4" t="s">
        <v>12</v>
      </c>
      <c r="I413" s="4" t="s">
        <v>13</v>
      </c>
      <c r="J413" s="4" t="s">
        <v>63</v>
      </c>
      <c r="K413" s="80"/>
    </row>
    <row r="414" spans="1:11" x14ac:dyDescent="0.2">
      <c r="A414" s="37" t="s">
        <v>2</v>
      </c>
      <c r="B414" s="9">
        <f t="shared" ref="B414:J414" si="128">SUM(B69,B184,B299)</f>
        <v>2010044</v>
      </c>
      <c r="C414" s="9">
        <f t="shared" si="128"/>
        <v>126096</v>
      </c>
      <c r="D414" s="9">
        <f t="shared" si="128"/>
        <v>2136140</v>
      </c>
      <c r="E414" s="9">
        <f t="shared" si="128"/>
        <v>1864772</v>
      </c>
      <c r="F414" s="9">
        <f t="shared" si="128"/>
        <v>90528</v>
      </c>
      <c r="G414" s="9">
        <f t="shared" si="128"/>
        <v>1955300</v>
      </c>
      <c r="H414" s="9">
        <f t="shared" si="128"/>
        <v>1820659</v>
      </c>
      <c r="I414" s="9">
        <f t="shared" si="128"/>
        <v>87482</v>
      </c>
      <c r="J414" s="9">
        <f t="shared" si="128"/>
        <v>1908141</v>
      </c>
      <c r="K414" s="68">
        <f>SUM(J414/G414)</f>
        <v>0.97588145041681584</v>
      </c>
    </row>
    <row r="415" spans="1:11" x14ac:dyDescent="0.2">
      <c r="A415" s="12"/>
      <c r="B415" s="13">
        <f t="shared" ref="B415:J415" si="129">SUM(B70,B185,B300)</f>
        <v>0</v>
      </c>
      <c r="C415" s="13">
        <f t="shared" si="129"/>
        <v>0</v>
      </c>
      <c r="D415" s="13">
        <f t="shared" si="129"/>
        <v>0</v>
      </c>
      <c r="E415" s="13">
        <f t="shared" si="129"/>
        <v>0</v>
      </c>
      <c r="F415" s="13">
        <f t="shared" si="129"/>
        <v>0</v>
      </c>
      <c r="G415" s="13">
        <f t="shared" si="129"/>
        <v>0</v>
      </c>
      <c r="H415" s="13">
        <f t="shared" si="129"/>
        <v>0</v>
      </c>
      <c r="I415" s="13">
        <f t="shared" si="129"/>
        <v>0</v>
      </c>
      <c r="J415" s="13">
        <f t="shared" si="129"/>
        <v>0</v>
      </c>
      <c r="K415" s="69"/>
    </row>
    <row r="416" spans="1:11" x14ac:dyDescent="0.2">
      <c r="A416" s="5" t="s">
        <v>14</v>
      </c>
      <c r="B416" s="6">
        <f t="shared" ref="B416:J416" si="130">SUM(B71,B186,B301)</f>
        <v>362795</v>
      </c>
      <c r="C416" s="6">
        <f t="shared" si="130"/>
        <v>38597</v>
      </c>
      <c r="D416" s="6">
        <f t="shared" si="130"/>
        <v>401392</v>
      </c>
      <c r="E416" s="6">
        <f t="shared" si="130"/>
        <v>312968</v>
      </c>
      <c r="F416" s="6">
        <f t="shared" si="130"/>
        <v>26000</v>
      </c>
      <c r="G416" s="6">
        <f t="shared" si="130"/>
        <v>338968</v>
      </c>
      <c r="H416" s="6">
        <f t="shared" si="130"/>
        <v>303757</v>
      </c>
      <c r="I416" s="6">
        <f t="shared" si="130"/>
        <v>23687</v>
      </c>
      <c r="J416" s="6">
        <f t="shared" si="130"/>
        <v>327444</v>
      </c>
      <c r="K416" s="69">
        <f>SUM(J416/G416)</f>
        <v>0.96600269051945908</v>
      </c>
    </row>
    <row r="417" spans="1:11" x14ac:dyDescent="0.2">
      <c r="A417" s="12"/>
      <c r="B417" s="13">
        <f t="shared" ref="B417:J417" si="131">SUM(B72,B187,B302)</f>
        <v>0</v>
      </c>
      <c r="C417" s="13">
        <f t="shared" si="131"/>
        <v>0</v>
      </c>
      <c r="D417" s="13">
        <f t="shared" si="131"/>
        <v>0</v>
      </c>
      <c r="E417" s="13">
        <f t="shared" si="131"/>
        <v>0</v>
      </c>
      <c r="F417" s="13">
        <f t="shared" si="131"/>
        <v>0</v>
      </c>
      <c r="G417" s="13">
        <f t="shared" si="131"/>
        <v>0</v>
      </c>
      <c r="H417" s="13">
        <f t="shared" si="131"/>
        <v>0</v>
      </c>
      <c r="I417" s="13">
        <f t="shared" si="131"/>
        <v>0</v>
      </c>
      <c r="J417" s="13">
        <f t="shared" si="131"/>
        <v>0</v>
      </c>
      <c r="K417" s="69"/>
    </row>
    <row r="418" spans="1:11" x14ac:dyDescent="0.2">
      <c r="A418" s="5" t="s">
        <v>24</v>
      </c>
      <c r="B418" s="6">
        <f t="shared" ref="B418:J418" si="132">SUM(B73,B188,B303)</f>
        <v>4405742</v>
      </c>
      <c r="C418" s="6">
        <f t="shared" si="132"/>
        <v>55050</v>
      </c>
      <c r="D418" s="6">
        <f t="shared" si="132"/>
        <v>4460792</v>
      </c>
      <c r="E418" s="6">
        <f t="shared" si="132"/>
        <v>4115314</v>
      </c>
      <c r="F418" s="6">
        <f t="shared" si="132"/>
        <v>40894</v>
      </c>
      <c r="G418" s="6">
        <f t="shared" si="132"/>
        <v>4156208</v>
      </c>
      <c r="H418" s="6">
        <f t="shared" si="132"/>
        <v>1222327</v>
      </c>
      <c r="I418" s="6">
        <f t="shared" si="132"/>
        <v>24147</v>
      </c>
      <c r="J418" s="6">
        <f t="shared" si="132"/>
        <v>1246474</v>
      </c>
      <c r="K418" s="69">
        <f t="shared" ref="K418:K460" si="133">SUM(J418/G418)</f>
        <v>0.29990654943159728</v>
      </c>
    </row>
    <row r="419" spans="1:11" x14ac:dyDescent="0.2">
      <c r="A419" s="12" t="s">
        <v>67</v>
      </c>
      <c r="B419" s="13">
        <f t="shared" ref="B419:J419" si="134">SUM(B74,B189,B304)</f>
        <v>1813609</v>
      </c>
      <c r="C419" s="13">
        <f t="shared" si="134"/>
        <v>0</v>
      </c>
      <c r="D419" s="13">
        <f t="shared" si="134"/>
        <v>1813609</v>
      </c>
      <c r="E419" s="13">
        <f t="shared" si="134"/>
        <v>1039968</v>
      </c>
      <c r="F419" s="13">
        <f t="shared" si="134"/>
        <v>0</v>
      </c>
      <c r="G419" s="13">
        <f t="shared" si="134"/>
        <v>1039968</v>
      </c>
      <c r="H419" s="13">
        <f t="shared" si="134"/>
        <v>15535</v>
      </c>
      <c r="I419" s="13">
        <f t="shared" si="134"/>
        <v>0</v>
      </c>
      <c r="J419" s="13">
        <f t="shared" si="134"/>
        <v>15535</v>
      </c>
      <c r="K419" s="69">
        <f t="shared" si="133"/>
        <v>1.4937959629527063E-2</v>
      </c>
    </row>
    <row r="420" spans="1:11" x14ac:dyDescent="0.2">
      <c r="A420" s="12" t="s">
        <v>96</v>
      </c>
      <c r="B420" s="13">
        <f t="shared" ref="B420:J420" si="135">SUM(B75,B190,B305)</f>
        <v>0</v>
      </c>
      <c r="C420" s="13">
        <f t="shared" si="135"/>
        <v>0</v>
      </c>
      <c r="D420" s="13">
        <f t="shared" si="135"/>
        <v>0</v>
      </c>
      <c r="E420" s="13">
        <f t="shared" si="135"/>
        <v>1617705</v>
      </c>
      <c r="F420" s="13">
        <f t="shared" si="135"/>
        <v>0</v>
      </c>
      <c r="G420" s="13">
        <f t="shared" si="135"/>
        <v>1617705</v>
      </c>
      <c r="H420" s="13">
        <f t="shared" si="135"/>
        <v>120446</v>
      </c>
      <c r="I420" s="13">
        <f t="shared" si="135"/>
        <v>0</v>
      </c>
      <c r="J420" s="13">
        <f t="shared" si="135"/>
        <v>120446</v>
      </c>
      <c r="K420" s="69">
        <f t="shared" si="133"/>
        <v>7.4454860434998965E-2</v>
      </c>
    </row>
    <row r="421" spans="1:11" x14ac:dyDescent="0.2">
      <c r="A421" s="5"/>
      <c r="B421" s="13">
        <f t="shared" ref="B421:J421" si="136">SUM(B76,B191,B306)</f>
        <v>0</v>
      </c>
      <c r="C421" s="13">
        <f t="shared" si="136"/>
        <v>0</v>
      </c>
      <c r="D421" s="13">
        <f t="shared" si="136"/>
        <v>0</v>
      </c>
      <c r="E421" s="13">
        <f t="shared" si="136"/>
        <v>0</v>
      </c>
      <c r="F421" s="13">
        <f t="shared" si="136"/>
        <v>0</v>
      </c>
      <c r="G421" s="13">
        <f t="shared" si="136"/>
        <v>0</v>
      </c>
      <c r="H421" s="13">
        <f t="shared" si="136"/>
        <v>0</v>
      </c>
      <c r="I421" s="13">
        <f t="shared" si="136"/>
        <v>0</v>
      </c>
      <c r="J421" s="13">
        <f t="shared" si="136"/>
        <v>0</v>
      </c>
      <c r="K421" s="69"/>
    </row>
    <row r="422" spans="1:11" x14ac:dyDescent="0.2">
      <c r="A422" s="5" t="s">
        <v>25</v>
      </c>
      <c r="B422" s="6">
        <f t="shared" ref="B422:J422" si="137">SUM(B77,B192,B307)</f>
        <v>32850</v>
      </c>
      <c r="C422" s="6">
        <f t="shared" si="137"/>
        <v>172089</v>
      </c>
      <c r="D422" s="6">
        <f t="shared" si="137"/>
        <v>204939</v>
      </c>
      <c r="E422" s="6">
        <f t="shared" si="137"/>
        <v>16034</v>
      </c>
      <c r="F422" s="6">
        <f t="shared" si="137"/>
        <v>39802</v>
      </c>
      <c r="G422" s="6">
        <f t="shared" si="137"/>
        <v>55836</v>
      </c>
      <c r="H422" s="6">
        <f t="shared" si="137"/>
        <v>15405</v>
      </c>
      <c r="I422" s="6">
        <f t="shared" si="137"/>
        <v>39595</v>
      </c>
      <c r="J422" s="6">
        <f t="shared" si="137"/>
        <v>55000</v>
      </c>
      <c r="K422" s="69">
        <f t="shared" si="133"/>
        <v>0.9850275807722616</v>
      </c>
    </row>
    <row r="423" spans="1:11" x14ac:dyDescent="0.2">
      <c r="A423" s="12"/>
      <c r="B423" s="13">
        <f t="shared" ref="B423:J423" si="138">SUM(B78,B193,B308)</f>
        <v>0</v>
      </c>
      <c r="C423" s="13">
        <f t="shared" si="138"/>
        <v>0</v>
      </c>
      <c r="D423" s="13">
        <f t="shared" si="138"/>
        <v>0</v>
      </c>
      <c r="E423" s="13">
        <f t="shared" si="138"/>
        <v>0</v>
      </c>
      <c r="F423" s="13">
        <f t="shared" si="138"/>
        <v>0</v>
      </c>
      <c r="G423" s="13">
        <f t="shared" si="138"/>
        <v>0</v>
      </c>
      <c r="H423" s="13">
        <f t="shared" si="138"/>
        <v>0</v>
      </c>
      <c r="I423" s="13">
        <f t="shared" si="138"/>
        <v>0</v>
      </c>
      <c r="J423" s="13">
        <f t="shared" si="138"/>
        <v>0</v>
      </c>
      <c r="K423" s="69"/>
    </row>
    <row r="424" spans="1:11" x14ac:dyDescent="0.2">
      <c r="A424" s="5" t="s">
        <v>26</v>
      </c>
      <c r="B424" s="6">
        <f t="shared" ref="B424:J424" si="139">SUM(B79,B194,B309)</f>
        <v>1556179</v>
      </c>
      <c r="C424" s="6">
        <f t="shared" si="139"/>
        <v>978082</v>
      </c>
      <c r="D424" s="6">
        <f t="shared" si="139"/>
        <v>2534261</v>
      </c>
      <c r="E424" s="6">
        <f t="shared" si="139"/>
        <v>1328339</v>
      </c>
      <c r="F424" s="6">
        <f t="shared" si="139"/>
        <v>742859</v>
      </c>
      <c r="G424" s="6">
        <f t="shared" si="139"/>
        <v>2071198</v>
      </c>
      <c r="H424" s="6">
        <f t="shared" si="139"/>
        <v>1175252</v>
      </c>
      <c r="I424" s="6">
        <f t="shared" si="139"/>
        <v>729795</v>
      </c>
      <c r="J424" s="6">
        <f t="shared" si="139"/>
        <v>1905047</v>
      </c>
      <c r="K424" s="69">
        <f t="shared" si="133"/>
        <v>0.9197802431249934</v>
      </c>
    </row>
    <row r="425" spans="1:11" x14ac:dyDescent="0.2">
      <c r="A425" s="12" t="s">
        <v>69</v>
      </c>
      <c r="B425" s="13">
        <f t="shared" ref="B425:J425" si="140">SUM(B80,B195,B310)</f>
        <v>187610</v>
      </c>
      <c r="C425" s="13">
        <f t="shared" si="140"/>
        <v>0</v>
      </c>
      <c r="D425" s="13">
        <f t="shared" si="140"/>
        <v>187610</v>
      </c>
      <c r="E425" s="13">
        <f t="shared" si="140"/>
        <v>158154</v>
      </c>
      <c r="F425" s="13">
        <f t="shared" si="140"/>
        <v>0</v>
      </c>
      <c r="G425" s="13">
        <f t="shared" si="140"/>
        <v>158154</v>
      </c>
      <c r="H425" s="13">
        <f t="shared" si="140"/>
        <v>158153</v>
      </c>
      <c r="I425" s="13">
        <f t="shared" si="140"/>
        <v>0</v>
      </c>
      <c r="J425" s="13">
        <f t="shared" si="140"/>
        <v>158153</v>
      </c>
      <c r="K425" s="69">
        <f t="shared" si="133"/>
        <v>0.99999367704895226</v>
      </c>
    </row>
    <row r="426" spans="1:11" x14ac:dyDescent="0.2">
      <c r="A426" s="16" t="s">
        <v>54</v>
      </c>
      <c r="B426" s="13">
        <f t="shared" ref="B426:J426" si="141">SUM(B81,B196,B311)</f>
        <v>37069</v>
      </c>
      <c r="C426" s="13">
        <f t="shared" si="141"/>
        <v>76887</v>
      </c>
      <c r="D426" s="13">
        <f t="shared" si="141"/>
        <v>113956</v>
      </c>
      <c r="E426" s="13">
        <f t="shared" si="141"/>
        <v>39242</v>
      </c>
      <c r="F426" s="13">
        <f t="shared" si="141"/>
        <v>79413</v>
      </c>
      <c r="G426" s="13">
        <f t="shared" si="141"/>
        <v>118655</v>
      </c>
      <c r="H426" s="13">
        <f t="shared" si="141"/>
        <v>37496</v>
      </c>
      <c r="I426" s="13">
        <f t="shared" si="141"/>
        <v>74970</v>
      </c>
      <c r="J426" s="13">
        <f t="shared" si="141"/>
        <v>112466</v>
      </c>
      <c r="K426" s="69">
        <f t="shared" si="133"/>
        <v>0.94784037756521011</v>
      </c>
    </row>
    <row r="427" spans="1:11" x14ac:dyDescent="0.2">
      <c r="A427" s="16" t="s">
        <v>77</v>
      </c>
      <c r="B427" s="13">
        <f t="shared" ref="B427:J428" si="142">SUM(B82,B197,B312)</f>
        <v>0</v>
      </c>
      <c r="C427" s="13">
        <f t="shared" si="142"/>
        <v>44164</v>
      </c>
      <c r="D427" s="13">
        <f t="shared" si="142"/>
        <v>44164</v>
      </c>
      <c r="E427" s="13">
        <f t="shared" si="142"/>
        <v>0</v>
      </c>
      <c r="F427" s="13">
        <f t="shared" si="142"/>
        <v>0</v>
      </c>
      <c r="G427" s="13">
        <f t="shared" si="142"/>
        <v>0</v>
      </c>
      <c r="H427" s="13">
        <f t="shared" si="142"/>
        <v>0</v>
      </c>
      <c r="I427" s="13">
        <f t="shared" si="142"/>
        <v>0</v>
      </c>
      <c r="J427" s="13">
        <f t="shared" si="142"/>
        <v>0</v>
      </c>
      <c r="K427" s="69"/>
    </row>
    <row r="428" spans="1:11" x14ac:dyDescent="0.2">
      <c r="A428" s="16" t="s">
        <v>97</v>
      </c>
      <c r="B428" s="13">
        <f t="shared" si="142"/>
        <v>0</v>
      </c>
      <c r="C428" s="13">
        <f t="shared" si="142"/>
        <v>0</v>
      </c>
      <c r="D428" s="13">
        <f t="shared" si="142"/>
        <v>0</v>
      </c>
      <c r="E428" s="13">
        <f t="shared" si="142"/>
        <v>0</v>
      </c>
      <c r="F428" s="13">
        <f t="shared" si="142"/>
        <v>18600</v>
      </c>
      <c r="G428" s="13">
        <f t="shared" si="142"/>
        <v>18600</v>
      </c>
      <c r="H428" s="13">
        <f t="shared" si="142"/>
        <v>0</v>
      </c>
      <c r="I428" s="13">
        <f t="shared" si="142"/>
        <v>18600</v>
      </c>
      <c r="J428" s="13">
        <f t="shared" si="142"/>
        <v>18600</v>
      </c>
      <c r="K428" s="69">
        <f t="shared" si="133"/>
        <v>1</v>
      </c>
    </row>
    <row r="429" spans="1:11" x14ac:dyDescent="0.2">
      <c r="A429" s="16" t="s">
        <v>55</v>
      </c>
      <c r="B429" s="13">
        <f t="shared" ref="B429:J429" si="143">SUM(B84,B199,B314)</f>
        <v>1331500</v>
      </c>
      <c r="C429" s="13">
        <f t="shared" si="143"/>
        <v>857031</v>
      </c>
      <c r="D429" s="13">
        <f t="shared" si="143"/>
        <v>2188531</v>
      </c>
      <c r="E429" s="13">
        <f t="shared" si="143"/>
        <v>1130943</v>
      </c>
      <c r="F429" s="13">
        <f t="shared" si="143"/>
        <v>644846</v>
      </c>
      <c r="G429" s="13">
        <f t="shared" si="143"/>
        <v>1775789</v>
      </c>
      <c r="H429" s="13">
        <f t="shared" si="143"/>
        <v>979603</v>
      </c>
      <c r="I429" s="13">
        <f t="shared" si="143"/>
        <v>636225</v>
      </c>
      <c r="J429" s="13">
        <f t="shared" si="143"/>
        <v>1615828</v>
      </c>
      <c r="K429" s="69">
        <f t="shared" si="133"/>
        <v>0.90992116743599605</v>
      </c>
    </row>
    <row r="430" spans="1:11" x14ac:dyDescent="0.2">
      <c r="A430" s="23" t="s">
        <v>79</v>
      </c>
      <c r="B430" s="13">
        <f t="shared" ref="B430:J430" si="144">SUM(B85,B200,B315)</f>
        <v>0</v>
      </c>
      <c r="C430" s="13">
        <f t="shared" si="144"/>
        <v>0</v>
      </c>
      <c r="D430" s="13">
        <f t="shared" si="144"/>
        <v>0</v>
      </c>
      <c r="E430" s="13">
        <f t="shared" si="144"/>
        <v>0</v>
      </c>
      <c r="F430" s="13">
        <f t="shared" si="144"/>
        <v>0</v>
      </c>
      <c r="G430" s="13">
        <f t="shared" si="144"/>
        <v>0</v>
      </c>
      <c r="H430" s="13">
        <f t="shared" si="144"/>
        <v>0</v>
      </c>
      <c r="I430" s="13">
        <f t="shared" si="144"/>
        <v>0</v>
      </c>
      <c r="J430" s="13">
        <f t="shared" si="144"/>
        <v>0</v>
      </c>
      <c r="K430" s="69"/>
    </row>
    <row r="431" spans="1:11" x14ac:dyDescent="0.2">
      <c r="A431" s="12"/>
      <c r="B431" s="13">
        <f t="shared" ref="B431:J431" si="145">SUM(B86,B201,B316)</f>
        <v>0</v>
      </c>
      <c r="C431" s="13">
        <f t="shared" si="145"/>
        <v>0</v>
      </c>
      <c r="D431" s="13">
        <f t="shared" si="145"/>
        <v>0</v>
      </c>
      <c r="E431" s="13">
        <f t="shared" si="145"/>
        <v>0</v>
      </c>
      <c r="F431" s="13">
        <f t="shared" si="145"/>
        <v>0</v>
      </c>
      <c r="G431" s="13">
        <f t="shared" si="145"/>
        <v>0</v>
      </c>
      <c r="H431" s="13">
        <f t="shared" si="145"/>
        <v>0</v>
      </c>
      <c r="I431" s="13">
        <f t="shared" si="145"/>
        <v>0</v>
      </c>
      <c r="J431" s="13">
        <f t="shared" si="145"/>
        <v>0</v>
      </c>
      <c r="K431" s="69"/>
    </row>
    <row r="432" spans="1:11" x14ac:dyDescent="0.2">
      <c r="A432" s="5" t="s">
        <v>4</v>
      </c>
      <c r="B432" s="6">
        <f t="shared" ref="B432:J432" si="146">SUM(B87,B202,B317)</f>
        <v>5463718</v>
      </c>
      <c r="C432" s="6">
        <f t="shared" si="146"/>
        <v>3325</v>
      </c>
      <c r="D432" s="6">
        <f t="shared" si="146"/>
        <v>5467043</v>
      </c>
      <c r="E432" s="6">
        <f t="shared" si="146"/>
        <v>18805171</v>
      </c>
      <c r="F432" s="6">
        <f t="shared" si="146"/>
        <v>8617</v>
      </c>
      <c r="G432" s="6">
        <f t="shared" si="146"/>
        <v>18813788</v>
      </c>
      <c r="H432" s="6">
        <f t="shared" si="146"/>
        <v>7904936</v>
      </c>
      <c r="I432" s="6">
        <f t="shared" si="146"/>
        <v>8624</v>
      </c>
      <c r="J432" s="6">
        <f t="shared" si="146"/>
        <v>7913560</v>
      </c>
      <c r="K432" s="69">
        <f t="shared" si="133"/>
        <v>0.42062555398200513</v>
      </c>
    </row>
    <row r="433" spans="1:11" x14ac:dyDescent="0.2">
      <c r="A433" s="17" t="s">
        <v>56</v>
      </c>
      <c r="B433" s="18">
        <f t="shared" ref="B433:J433" si="147">SUM(B88,B203,B318)</f>
        <v>0</v>
      </c>
      <c r="C433" s="18">
        <f t="shared" si="147"/>
        <v>0</v>
      </c>
      <c r="D433" s="18">
        <f t="shared" si="147"/>
        <v>0</v>
      </c>
      <c r="E433" s="18">
        <f t="shared" si="147"/>
        <v>0</v>
      </c>
      <c r="F433" s="18">
        <f t="shared" si="147"/>
        <v>0</v>
      </c>
      <c r="G433" s="18">
        <f t="shared" si="147"/>
        <v>0</v>
      </c>
      <c r="H433" s="18">
        <f t="shared" si="147"/>
        <v>0</v>
      </c>
      <c r="I433" s="18">
        <f t="shared" si="147"/>
        <v>0</v>
      </c>
      <c r="J433" s="18">
        <f t="shared" si="147"/>
        <v>0</v>
      </c>
      <c r="K433" s="69"/>
    </row>
    <row r="434" spans="1:11" x14ac:dyDescent="0.2">
      <c r="A434" s="12"/>
      <c r="B434" s="13">
        <f t="shared" ref="B434:J434" si="148">SUM(B89,B204,B319)</f>
        <v>0</v>
      </c>
      <c r="C434" s="13">
        <f t="shared" si="148"/>
        <v>0</v>
      </c>
      <c r="D434" s="13">
        <f t="shared" si="148"/>
        <v>0</v>
      </c>
      <c r="E434" s="13">
        <f t="shared" si="148"/>
        <v>0</v>
      </c>
      <c r="F434" s="13">
        <f t="shared" si="148"/>
        <v>0</v>
      </c>
      <c r="G434" s="13">
        <f t="shared" si="148"/>
        <v>0</v>
      </c>
      <c r="H434" s="13">
        <f t="shared" si="148"/>
        <v>0</v>
      </c>
      <c r="I434" s="13">
        <f t="shared" si="148"/>
        <v>0</v>
      </c>
      <c r="J434" s="13">
        <f t="shared" si="148"/>
        <v>0</v>
      </c>
      <c r="K434" s="69"/>
    </row>
    <row r="435" spans="1:11" x14ac:dyDescent="0.2">
      <c r="A435" s="5" t="s">
        <v>3</v>
      </c>
      <c r="B435" s="6">
        <f t="shared" ref="B435:J435" si="149">SUM(B90,B205,B320)</f>
        <v>178005</v>
      </c>
      <c r="C435" s="6">
        <f t="shared" si="149"/>
        <v>0</v>
      </c>
      <c r="D435" s="6">
        <f t="shared" si="149"/>
        <v>178005</v>
      </c>
      <c r="E435" s="6">
        <f t="shared" si="149"/>
        <v>252198</v>
      </c>
      <c r="F435" s="6">
        <f t="shared" si="149"/>
        <v>0</v>
      </c>
      <c r="G435" s="6">
        <f t="shared" si="149"/>
        <v>252198</v>
      </c>
      <c r="H435" s="6">
        <f t="shared" si="149"/>
        <v>176283</v>
      </c>
      <c r="I435" s="6">
        <f t="shared" si="149"/>
        <v>0</v>
      </c>
      <c r="J435" s="6">
        <f t="shared" si="149"/>
        <v>176283</v>
      </c>
      <c r="K435" s="69">
        <f t="shared" si="133"/>
        <v>0.69898651059881522</v>
      </c>
    </row>
    <row r="436" spans="1:11" x14ac:dyDescent="0.2">
      <c r="A436" s="12"/>
      <c r="B436" s="13">
        <f t="shared" ref="B436:J436" si="150">SUM(B91,B206,B321)</f>
        <v>0</v>
      </c>
      <c r="C436" s="13">
        <f t="shared" si="150"/>
        <v>0</v>
      </c>
      <c r="D436" s="13">
        <f t="shared" si="150"/>
        <v>0</v>
      </c>
      <c r="E436" s="13">
        <f t="shared" si="150"/>
        <v>0</v>
      </c>
      <c r="F436" s="13">
        <f t="shared" si="150"/>
        <v>0</v>
      </c>
      <c r="G436" s="13">
        <f t="shared" si="150"/>
        <v>0</v>
      </c>
      <c r="H436" s="13">
        <f t="shared" si="150"/>
        <v>0</v>
      </c>
      <c r="I436" s="13">
        <f t="shared" si="150"/>
        <v>0</v>
      </c>
      <c r="J436" s="13">
        <f t="shared" si="150"/>
        <v>0</v>
      </c>
      <c r="K436" s="69"/>
    </row>
    <row r="437" spans="1:11" x14ac:dyDescent="0.2">
      <c r="A437" s="38" t="s">
        <v>27</v>
      </c>
      <c r="B437" s="6">
        <f t="shared" ref="B437:J437" si="151">SUM(B92,B207,B322)</f>
        <v>32331</v>
      </c>
      <c r="C437" s="6">
        <f t="shared" si="151"/>
        <v>100804</v>
      </c>
      <c r="D437" s="6">
        <f t="shared" si="151"/>
        <v>133135</v>
      </c>
      <c r="E437" s="6">
        <f t="shared" si="151"/>
        <v>32331</v>
      </c>
      <c r="F437" s="6">
        <f t="shared" si="151"/>
        <v>84613</v>
      </c>
      <c r="G437" s="6">
        <f t="shared" si="151"/>
        <v>116944</v>
      </c>
      <c r="H437" s="6">
        <f t="shared" si="151"/>
        <v>32330</v>
      </c>
      <c r="I437" s="6">
        <f t="shared" si="151"/>
        <v>84548</v>
      </c>
      <c r="J437" s="6">
        <f t="shared" si="151"/>
        <v>116878</v>
      </c>
      <c r="K437" s="69">
        <f t="shared" si="133"/>
        <v>0.99943562730879743</v>
      </c>
    </row>
    <row r="438" spans="1:11" x14ac:dyDescent="0.2">
      <c r="A438" s="16" t="s">
        <v>57</v>
      </c>
      <c r="B438" s="13">
        <f t="shared" ref="B438:J438" si="152">SUM(B93,B208,B323)</f>
        <v>0</v>
      </c>
      <c r="C438" s="13">
        <f t="shared" si="152"/>
        <v>0</v>
      </c>
      <c r="D438" s="13">
        <f t="shared" si="152"/>
        <v>0</v>
      </c>
      <c r="E438" s="13">
        <f t="shared" si="152"/>
        <v>0</v>
      </c>
      <c r="F438" s="13">
        <f t="shared" si="152"/>
        <v>0</v>
      </c>
      <c r="G438" s="13">
        <f t="shared" si="152"/>
        <v>0</v>
      </c>
      <c r="H438" s="13">
        <f t="shared" si="152"/>
        <v>0</v>
      </c>
      <c r="I438" s="13">
        <f t="shared" si="152"/>
        <v>0</v>
      </c>
      <c r="J438" s="13">
        <f t="shared" si="152"/>
        <v>0</v>
      </c>
      <c r="K438" s="69"/>
    </row>
    <row r="439" spans="1:11" x14ac:dyDescent="0.2">
      <c r="A439" s="16" t="s">
        <v>58</v>
      </c>
      <c r="B439" s="13">
        <f t="shared" ref="B439:J439" si="153">SUM(B94,B209,B324)</f>
        <v>32331</v>
      </c>
      <c r="C439" s="13">
        <f t="shared" si="153"/>
        <v>100804</v>
      </c>
      <c r="D439" s="13">
        <f t="shared" si="153"/>
        <v>133135</v>
      </c>
      <c r="E439" s="13">
        <f t="shared" si="153"/>
        <v>32331</v>
      </c>
      <c r="F439" s="13">
        <f t="shared" si="153"/>
        <v>84613</v>
      </c>
      <c r="G439" s="13">
        <f t="shared" si="153"/>
        <v>116944</v>
      </c>
      <c r="H439" s="13">
        <f t="shared" si="153"/>
        <v>32330</v>
      </c>
      <c r="I439" s="13">
        <f t="shared" si="153"/>
        <v>84548</v>
      </c>
      <c r="J439" s="13">
        <f t="shared" si="153"/>
        <v>116878</v>
      </c>
      <c r="K439" s="69">
        <f t="shared" si="133"/>
        <v>0.99943562730879743</v>
      </c>
    </row>
    <row r="440" spans="1:11" x14ac:dyDescent="0.2">
      <c r="A440" s="23"/>
      <c r="B440" s="13">
        <f t="shared" ref="B440:J440" si="154">SUM(B95,B210,B325)</f>
        <v>0</v>
      </c>
      <c r="C440" s="13">
        <f t="shared" si="154"/>
        <v>0</v>
      </c>
      <c r="D440" s="13">
        <f t="shared" si="154"/>
        <v>0</v>
      </c>
      <c r="E440" s="13">
        <f t="shared" si="154"/>
        <v>0</v>
      </c>
      <c r="F440" s="13">
        <f t="shared" si="154"/>
        <v>0</v>
      </c>
      <c r="G440" s="13">
        <f t="shared" si="154"/>
        <v>0</v>
      </c>
      <c r="H440" s="13">
        <f t="shared" si="154"/>
        <v>0</v>
      </c>
      <c r="I440" s="13">
        <f t="shared" si="154"/>
        <v>0</v>
      </c>
      <c r="J440" s="13">
        <f t="shared" si="154"/>
        <v>0</v>
      </c>
      <c r="K440" s="69"/>
    </row>
    <row r="441" spans="1:11" x14ac:dyDescent="0.2">
      <c r="A441" s="23"/>
      <c r="B441" s="13">
        <f t="shared" ref="B441:J441" si="155">SUM(B96,B211,B326)</f>
        <v>0</v>
      </c>
      <c r="C441" s="13">
        <f t="shared" si="155"/>
        <v>0</v>
      </c>
      <c r="D441" s="13">
        <f t="shared" si="155"/>
        <v>0</v>
      </c>
      <c r="E441" s="13">
        <f t="shared" si="155"/>
        <v>0</v>
      </c>
      <c r="F441" s="13">
        <f t="shared" si="155"/>
        <v>0</v>
      </c>
      <c r="G441" s="13">
        <f t="shared" si="155"/>
        <v>0</v>
      </c>
      <c r="H441" s="13">
        <f t="shared" si="155"/>
        <v>0</v>
      </c>
      <c r="I441" s="13">
        <f t="shared" si="155"/>
        <v>0</v>
      </c>
      <c r="J441" s="13">
        <f t="shared" si="155"/>
        <v>0</v>
      </c>
      <c r="K441" s="69"/>
    </row>
    <row r="442" spans="1:11" x14ac:dyDescent="0.2">
      <c r="A442" s="12"/>
      <c r="B442" s="13">
        <f t="shared" ref="B442:J442" si="156">SUM(B97,B212,B327)</f>
        <v>0</v>
      </c>
      <c r="C442" s="13">
        <f t="shared" si="156"/>
        <v>0</v>
      </c>
      <c r="D442" s="13">
        <f t="shared" si="156"/>
        <v>0</v>
      </c>
      <c r="E442" s="13">
        <f t="shared" si="156"/>
        <v>0</v>
      </c>
      <c r="F442" s="13">
        <f t="shared" si="156"/>
        <v>0</v>
      </c>
      <c r="G442" s="13">
        <f t="shared" si="156"/>
        <v>0</v>
      </c>
      <c r="H442" s="13">
        <f t="shared" si="156"/>
        <v>0</v>
      </c>
      <c r="I442" s="13">
        <f t="shared" si="156"/>
        <v>0</v>
      </c>
      <c r="J442" s="13">
        <f t="shared" si="156"/>
        <v>0</v>
      </c>
      <c r="K442" s="69"/>
    </row>
    <row r="443" spans="1:11" x14ac:dyDescent="0.2">
      <c r="A443" s="12"/>
      <c r="B443" s="13">
        <f t="shared" ref="B443:J443" si="157">SUM(B98,B213,B328)</f>
        <v>0</v>
      </c>
      <c r="C443" s="13">
        <f t="shared" si="157"/>
        <v>0</v>
      </c>
      <c r="D443" s="13">
        <f t="shared" si="157"/>
        <v>0</v>
      </c>
      <c r="E443" s="13">
        <f t="shared" si="157"/>
        <v>0</v>
      </c>
      <c r="F443" s="13">
        <f t="shared" si="157"/>
        <v>0</v>
      </c>
      <c r="G443" s="13">
        <f t="shared" si="157"/>
        <v>0</v>
      </c>
      <c r="H443" s="13">
        <f t="shared" si="157"/>
        <v>0</v>
      </c>
      <c r="I443" s="13">
        <f t="shared" si="157"/>
        <v>0</v>
      </c>
      <c r="J443" s="13">
        <f t="shared" si="157"/>
        <v>0</v>
      </c>
      <c r="K443" s="69"/>
    </row>
    <row r="444" spans="1:11" x14ac:dyDescent="0.2">
      <c r="A444" s="12"/>
      <c r="B444" s="13">
        <f t="shared" ref="B444:J444" si="158">SUM(B99,B214,B329)</f>
        <v>0</v>
      </c>
      <c r="C444" s="13">
        <f t="shared" si="158"/>
        <v>0</v>
      </c>
      <c r="D444" s="13">
        <f t="shared" si="158"/>
        <v>0</v>
      </c>
      <c r="E444" s="13">
        <f t="shared" si="158"/>
        <v>0</v>
      </c>
      <c r="F444" s="13">
        <f t="shared" si="158"/>
        <v>0</v>
      </c>
      <c r="G444" s="13">
        <f t="shared" si="158"/>
        <v>0</v>
      </c>
      <c r="H444" s="13">
        <f t="shared" si="158"/>
        <v>0</v>
      </c>
      <c r="I444" s="13">
        <f t="shared" si="158"/>
        <v>0</v>
      </c>
      <c r="J444" s="13">
        <f t="shared" si="158"/>
        <v>0</v>
      </c>
      <c r="K444" s="69"/>
    </row>
    <row r="445" spans="1:11" x14ac:dyDescent="0.2">
      <c r="A445" s="12"/>
      <c r="B445" s="13">
        <f t="shared" ref="B445:J445" si="159">SUM(B100,B215,B330)</f>
        <v>0</v>
      </c>
      <c r="C445" s="13">
        <f t="shared" si="159"/>
        <v>0</v>
      </c>
      <c r="D445" s="13">
        <f t="shared" si="159"/>
        <v>0</v>
      </c>
      <c r="E445" s="13">
        <f t="shared" si="159"/>
        <v>0</v>
      </c>
      <c r="F445" s="13">
        <f t="shared" si="159"/>
        <v>0</v>
      </c>
      <c r="G445" s="13">
        <f t="shared" si="159"/>
        <v>0</v>
      </c>
      <c r="H445" s="13">
        <f t="shared" si="159"/>
        <v>0</v>
      </c>
      <c r="I445" s="13">
        <f t="shared" si="159"/>
        <v>0</v>
      </c>
      <c r="J445" s="13">
        <f t="shared" si="159"/>
        <v>0</v>
      </c>
      <c r="K445" s="69"/>
    </row>
    <row r="446" spans="1:11" x14ac:dyDescent="0.2">
      <c r="A446" s="30" t="s">
        <v>5</v>
      </c>
      <c r="B446" s="6">
        <f t="shared" ref="B446:J446" si="160">SUM(B101,B216,B331)</f>
        <v>271503</v>
      </c>
      <c r="C446" s="6">
        <f t="shared" si="160"/>
        <v>0</v>
      </c>
      <c r="D446" s="6">
        <f t="shared" si="160"/>
        <v>271503</v>
      </c>
      <c r="E446" s="6">
        <f t="shared" si="160"/>
        <v>97799</v>
      </c>
      <c r="F446" s="6">
        <f t="shared" si="160"/>
        <v>0</v>
      </c>
      <c r="G446" s="6">
        <f t="shared" si="160"/>
        <v>97799</v>
      </c>
      <c r="H446" s="6">
        <f t="shared" si="160"/>
        <v>0</v>
      </c>
      <c r="I446" s="6">
        <f t="shared" si="160"/>
        <v>0</v>
      </c>
      <c r="J446" s="6">
        <f t="shared" si="160"/>
        <v>0</v>
      </c>
      <c r="K446" s="69">
        <f t="shared" si="133"/>
        <v>0</v>
      </c>
    </row>
    <row r="447" spans="1:11" x14ac:dyDescent="0.2">
      <c r="A447" s="31" t="s">
        <v>9</v>
      </c>
      <c r="B447" s="13">
        <f t="shared" ref="B447:J447" si="161">SUM(B102,B217,B332)</f>
        <v>209003</v>
      </c>
      <c r="C447" s="13">
        <f t="shared" si="161"/>
        <v>0</v>
      </c>
      <c r="D447" s="13">
        <f t="shared" si="161"/>
        <v>209003</v>
      </c>
      <c r="E447" s="13">
        <f t="shared" si="161"/>
        <v>73659</v>
      </c>
      <c r="F447" s="13">
        <f t="shared" si="161"/>
        <v>0</v>
      </c>
      <c r="G447" s="13">
        <f t="shared" si="161"/>
        <v>73659</v>
      </c>
      <c r="H447" s="13">
        <f t="shared" si="161"/>
        <v>0</v>
      </c>
      <c r="I447" s="13">
        <f t="shared" si="161"/>
        <v>0</v>
      </c>
      <c r="J447" s="13">
        <f t="shared" si="161"/>
        <v>0</v>
      </c>
      <c r="K447" s="69">
        <f t="shared" si="133"/>
        <v>0</v>
      </c>
    </row>
    <row r="448" spans="1:11" x14ac:dyDescent="0.2">
      <c r="A448" s="31" t="s">
        <v>10</v>
      </c>
      <c r="B448" s="13">
        <f t="shared" ref="B448:J448" si="162">SUM(B103,B218,B333)</f>
        <v>19000</v>
      </c>
      <c r="C448" s="13">
        <f t="shared" si="162"/>
        <v>0</v>
      </c>
      <c r="D448" s="13">
        <f t="shared" si="162"/>
        <v>19000</v>
      </c>
      <c r="E448" s="13">
        <f t="shared" si="162"/>
        <v>18705</v>
      </c>
      <c r="F448" s="13">
        <f t="shared" si="162"/>
        <v>0</v>
      </c>
      <c r="G448" s="13">
        <f t="shared" si="162"/>
        <v>18705</v>
      </c>
      <c r="H448" s="13">
        <f t="shared" si="162"/>
        <v>0</v>
      </c>
      <c r="I448" s="13">
        <f t="shared" si="162"/>
        <v>0</v>
      </c>
      <c r="J448" s="13">
        <f t="shared" si="162"/>
        <v>0</v>
      </c>
      <c r="K448" s="69">
        <f t="shared" si="133"/>
        <v>0</v>
      </c>
    </row>
    <row r="449" spans="1:12" x14ac:dyDescent="0.2">
      <c r="A449" s="31" t="s">
        <v>11</v>
      </c>
      <c r="B449" s="13">
        <f t="shared" ref="B449:J449" si="163">SUM(B104,B219,B334)</f>
        <v>43500</v>
      </c>
      <c r="C449" s="13">
        <f t="shared" si="163"/>
        <v>0</v>
      </c>
      <c r="D449" s="13">
        <f t="shared" si="163"/>
        <v>43500</v>
      </c>
      <c r="E449" s="13">
        <f t="shared" si="163"/>
        <v>5435</v>
      </c>
      <c r="F449" s="13">
        <f t="shared" si="163"/>
        <v>0</v>
      </c>
      <c r="G449" s="13">
        <f t="shared" si="163"/>
        <v>5435</v>
      </c>
      <c r="H449" s="13">
        <f t="shared" si="163"/>
        <v>0</v>
      </c>
      <c r="I449" s="13">
        <f t="shared" si="163"/>
        <v>0</v>
      </c>
      <c r="J449" s="13">
        <f t="shared" si="163"/>
        <v>0</v>
      </c>
      <c r="K449" s="69">
        <f t="shared" si="133"/>
        <v>0</v>
      </c>
    </row>
    <row r="450" spans="1:12" x14ac:dyDescent="0.2">
      <c r="A450" s="5"/>
      <c r="B450" s="13">
        <f t="shared" ref="B450:J450" si="164">SUM(B105,B220,B335)</f>
        <v>0</v>
      </c>
      <c r="C450" s="13">
        <f t="shared" si="164"/>
        <v>0</v>
      </c>
      <c r="D450" s="13">
        <f t="shared" si="164"/>
        <v>0</v>
      </c>
      <c r="E450" s="13">
        <f t="shared" si="164"/>
        <v>0</v>
      </c>
      <c r="F450" s="13">
        <f t="shared" si="164"/>
        <v>0</v>
      </c>
      <c r="G450" s="13">
        <f t="shared" si="164"/>
        <v>0</v>
      </c>
      <c r="H450" s="13">
        <f t="shared" si="164"/>
        <v>0</v>
      </c>
      <c r="I450" s="13">
        <f t="shared" si="164"/>
        <v>0</v>
      </c>
      <c r="J450" s="13">
        <f t="shared" si="164"/>
        <v>0</v>
      </c>
      <c r="K450" s="69"/>
    </row>
    <row r="451" spans="1:12" x14ac:dyDescent="0.2">
      <c r="A451" s="5"/>
      <c r="B451" s="13">
        <f t="shared" ref="B451:J451" si="165">SUM(B106,B221,B336)</f>
        <v>0</v>
      </c>
      <c r="C451" s="13">
        <f t="shared" si="165"/>
        <v>0</v>
      </c>
      <c r="D451" s="13">
        <f t="shared" si="165"/>
        <v>0</v>
      </c>
      <c r="E451" s="13">
        <f t="shared" si="165"/>
        <v>0</v>
      </c>
      <c r="F451" s="13">
        <f t="shared" si="165"/>
        <v>0</v>
      </c>
      <c r="G451" s="13">
        <f t="shared" si="165"/>
        <v>0</v>
      </c>
      <c r="H451" s="13">
        <f t="shared" si="165"/>
        <v>0</v>
      </c>
      <c r="I451" s="13">
        <f t="shared" si="165"/>
        <v>0</v>
      </c>
      <c r="J451" s="13">
        <f t="shared" si="165"/>
        <v>0</v>
      </c>
      <c r="K451" s="69"/>
      <c r="L451" s="65"/>
    </row>
    <row r="452" spans="1:12" x14ac:dyDescent="0.2">
      <c r="A452" s="5"/>
      <c r="B452" s="13">
        <f t="shared" ref="B452:J452" si="166">SUM(B107,B222,B337)</f>
        <v>0</v>
      </c>
      <c r="C452" s="13">
        <f t="shared" si="166"/>
        <v>0</v>
      </c>
      <c r="D452" s="13">
        <f t="shared" si="166"/>
        <v>0</v>
      </c>
      <c r="E452" s="13">
        <f t="shared" si="166"/>
        <v>0</v>
      </c>
      <c r="F452" s="13">
        <f t="shared" si="166"/>
        <v>0</v>
      </c>
      <c r="G452" s="13">
        <f t="shared" si="166"/>
        <v>0</v>
      </c>
      <c r="H452" s="13">
        <f t="shared" si="166"/>
        <v>0</v>
      </c>
      <c r="I452" s="13">
        <f t="shared" si="166"/>
        <v>0</v>
      </c>
      <c r="J452" s="13">
        <f t="shared" si="166"/>
        <v>0</v>
      </c>
      <c r="K452" s="70"/>
    </row>
    <row r="453" spans="1:12" x14ac:dyDescent="0.2">
      <c r="A453" s="44" t="s">
        <v>21</v>
      </c>
      <c r="B453" s="45">
        <f t="shared" ref="B453:J453" si="167">SUM(B108,B223,B338)</f>
        <v>14313167</v>
      </c>
      <c r="C453" s="45">
        <f t="shared" si="167"/>
        <v>1474043</v>
      </c>
      <c r="D453" s="45">
        <f t="shared" si="167"/>
        <v>15787210</v>
      </c>
      <c r="E453" s="45">
        <f t="shared" si="167"/>
        <v>26824926</v>
      </c>
      <c r="F453" s="45">
        <f t="shared" si="167"/>
        <v>1033313</v>
      </c>
      <c r="G453" s="45">
        <f t="shared" si="167"/>
        <v>27858239</v>
      </c>
      <c r="H453" s="45">
        <f t="shared" si="167"/>
        <v>12650949</v>
      </c>
      <c r="I453" s="45">
        <f t="shared" si="167"/>
        <v>997878</v>
      </c>
      <c r="J453" s="45">
        <f t="shared" si="167"/>
        <v>13648827</v>
      </c>
      <c r="K453" s="71">
        <f t="shared" si="133"/>
        <v>0.48993861385136367</v>
      </c>
    </row>
    <row r="454" spans="1:12" x14ac:dyDescent="0.2">
      <c r="A454" s="63" t="s">
        <v>22</v>
      </c>
      <c r="B454" s="6">
        <f t="shared" ref="B454:J454" si="168">SUM(B109,B224,B339)</f>
        <v>766940</v>
      </c>
      <c r="C454" s="6">
        <f t="shared" si="168"/>
        <v>0</v>
      </c>
      <c r="D454" s="6">
        <f t="shared" si="168"/>
        <v>766940</v>
      </c>
      <c r="E454" s="6">
        <f t="shared" si="168"/>
        <v>1630010</v>
      </c>
      <c r="F454" s="6">
        <f t="shared" si="168"/>
        <v>0</v>
      </c>
      <c r="G454" s="6">
        <f t="shared" si="168"/>
        <v>1630010</v>
      </c>
      <c r="H454" s="6">
        <f t="shared" si="168"/>
        <v>1630010</v>
      </c>
      <c r="I454" s="6">
        <f t="shared" si="168"/>
        <v>0</v>
      </c>
      <c r="J454" s="6">
        <f t="shared" si="168"/>
        <v>1630010</v>
      </c>
      <c r="K454" s="68">
        <f t="shared" si="133"/>
        <v>1</v>
      </c>
    </row>
    <row r="455" spans="1:12" x14ac:dyDescent="0.2">
      <c r="A455" s="16" t="s">
        <v>68</v>
      </c>
      <c r="B455" s="13">
        <f t="shared" ref="B455:J455" si="169">SUM(B110,B225,B340)</f>
        <v>232891</v>
      </c>
      <c r="C455" s="13">
        <f t="shared" si="169"/>
        <v>0</v>
      </c>
      <c r="D455" s="13">
        <f t="shared" si="169"/>
        <v>232891</v>
      </c>
      <c r="E455" s="13">
        <f t="shared" si="169"/>
        <v>232891</v>
      </c>
      <c r="F455" s="13">
        <f t="shared" si="169"/>
        <v>0</v>
      </c>
      <c r="G455" s="13">
        <f t="shared" si="169"/>
        <v>232891</v>
      </c>
      <c r="H455" s="13">
        <f t="shared" si="169"/>
        <v>232891</v>
      </c>
      <c r="I455" s="13">
        <f t="shared" si="169"/>
        <v>0</v>
      </c>
      <c r="J455" s="13">
        <f t="shared" si="169"/>
        <v>232891</v>
      </c>
      <c r="K455" s="69">
        <f t="shared" si="133"/>
        <v>1</v>
      </c>
    </row>
    <row r="456" spans="1:12" x14ac:dyDescent="0.2">
      <c r="A456" s="66" t="s">
        <v>91</v>
      </c>
      <c r="B456" s="18">
        <f t="shared" ref="B456:J456" si="170">SUM(B111,B226,B341)</f>
        <v>69798</v>
      </c>
      <c r="C456" s="18">
        <f t="shared" si="170"/>
        <v>0</v>
      </c>
      <c r="D456" s="18">
        <f t="shared" si="170"/>
        <v>69798</v>
      </c>
      <c r="E456" s="18">
        <f t="shared" si="170"/>
        <v>69798</v>
      </c>
      <c r="F456" s="18">
        <f t="shared" si="170"/>
        <v>0</v>
      </c>
      <c r="G456" s="18">
        <f t="shared" si="170"/>
        <v>69798</v>
      </c>
      <c r="H456" s="18">
        <f t="shared" si="170"/>
        <v>69798</v>
      </c>
      <c r="I456" s="18">
        <f t="shared" si="170"/>
        <v>0</v>
      </c>
      <c r="J456" s="18">
        <f t="shared" si="170"/>
        <v>69798</v>
      </c>
      <c r="K456" s="69">
        <f t="shared" si="133"/>
        <v>1</v>
      </c>
    </row>
    <row r="457" spans="1:12" x14ac:dyDescent="0.2">
      <c r="A457" s="66" t="s">
        <v>92</v>
      </c>
      <c r="B457" s="18">
        <f t="shared" ref="B457:J457" si="171">SUM(B112,B227,B342)</f>
        <v>163093</v>
      </c>
      <c r="C457" s="18">
        <f t="shared" si="171"/>
        <v>0</v>
      </c>
      <c r="D457" s="18">
        <f t="shared" si="171"/>
        <v>163093</v>
      </c>
      <c r="E457" s="18">
        <f t="shared" si="171"/>
        <v>163093</v>
      </c>
      <c r="F457" s="18">
        <f t="shared" si="171"/>
        <v>0</v>
      </c>
      <c r="G457" s="18">
        <f t="shared" si="171"/>
        <v>163093</v>
      </c>
      <c r="H457" s="18">
        <f t="shared" si="171"/>
        <v>163093</v>
      </c>
      <c r="I457" s="18">
        <f t="shared" si="171"/>
        <v>0</v>
      </c>
      <c r="J457" s="18">
        <f t="shared" si="171"/>
        <v>163093</v>
      </c>
      <c r="K457" s="69">
        <f t="shared" si="133"/>
        <v>1</v>
      </c>
    </row>
    <row r="458" spans="1:12" x14ac:dyDescent="0.2">
      <c r="A458" s="16" t="s">
        <v>82</v>
      </c>
      <c r="B458" s="13">
        <f t="shared" ref="B458:F460" si="172">SUM(B113,B228,B343)</f>
        <v>500000</v>
      </c>
      <c r="C458" s="13">
        <f t="shared" si="172"/>
        <v>0</v>
      </c>
      <c r="D458" s="13">
        <f t="shared" si="172"/>
        <v>500000</v>
      </c>
      <c r="E458" s="13">
        <f t="shared" si="172"/>
        <v>1262039</v>
      </c>
      <c r="F458" s="13">
        <f t="shared" si="172"/>
        <v>0</v>
      </c>
      <c r="G458" s="13">
        <f>SUM(G111,G228,G343)</f>
        <v>69798</v>
      </c>
      <c r="H458" s="13">
        <f t="shared" ref="H458:J460" si="173">SUM(H113,H228,H343)</f>
        <v>1262039</v>
      </c>
      <c r="I458" s="13">
        <f t="shared" si="173"/>
        <v>0</v>
      </c>
      <c r="J458" s="13">
        <f t="shared" si="173"/>
        <v>1262039</v>
      </c>
      <c r="K458" s="69">
        <f t="shared" si="133"/>
        <v>18.081306054614746</v>
      </c>
    </row>
    <row r="459" spans="1:12" x14ac:dyDescent="0.2">
      <c r="A459" s="16" t="s">
        <v>70</v>
      </c>
      <c r="B459" s="13">
        <f t="shared" si="172"/>
        <v>34049</v>
      </c>
      <c r="C459" s="13">
        <f t="shared" si="172"/>
        <v>0</v>
      </c>
      <c r="D459" s="13">
        <f t="shared" si="172"/>
        <v>34049</v>
      </c>
      <c r="E459" s="13">
        <f t="shared" si="172"/>
        <v>135080</v>
      </c>
      <c r="F459" s="13">
        <f t="shared" si="172"/>
        <v>0</v>
      </c>
      <c r="G459" s="13">
        <f>SUM(G114,G229,G344)</f>
        <v>135080</v>
      </c>
      <c r="H459" s="13">
        <f t="shared" si="173"/>
        <v>135080</v>
      </c>
      <c r="I459" s="13">
        <f t="shared" si="173"/>
        <v>0</v>
      </c>
      <c r="J459" s="13">
        <f t="shared" si="173"/>
        <v>135080</v>
      </c>
      <c r="K459" s="70">
        <f t="shared" si="133"/>
        <v>1</v>
      </c>
    </row>
    <row r="460" spans="1:12" x14ac:dyDescent="0.2">
      <c r="A460" s="32" t="s">
        <v>23</v>
      </c>
      <c r="B460" s="45">
        <f t="shared" si="172"/>
        <v>15080107</v>
      </c>
      <c r="C460" s="45">
        <f t="shared" si="172"/>
        <v>1474043</v>
      </c>
      <c r="D460" s="45">
        <f t="shared" si="172"/>
        <v>16554150</v>
      </c>
      <c r="E460" s="45">
        <f t="shared" si="172"/>
        <v>28454936</v>
      </c>
      <c r="F460" s="45">
        <f t="shared" si="172"/>
        <v>1033313</v>
      </c>
      <c r="G460" s="45">
        <f>SUM(G115,G230,G345)</f>
        <v>29488249</v>
      </c>
      <c r="H460" s="45">
        <f t="shared" si="173"/>
        <v>14280959</v>
      </c>
      <c r="I460" s="45">
        <f t="shared" si="173"/>
        <v>997878</v>
      </c>
      <c r="J460" s="45">
        <f t="shared" si="173"/>
        <v>15278837</v>
      </c>
      <c r="K460" s="71">
        <f t="shared" si="133"/>
        <v>0.51813307056651614</v>
      </c>
    </row>
    <row r="461" spans="1:12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5"/>
      <c r="K461" s="11"/>
    </row>
    <row r="462" spans="1:12" x14ac:dyDescent="0.2">
      <c r="A462" s="11"/>
      <c r="B462" s="11"/>
      <c r="C462" s="11"/>
      <c r="D462" s="15"/>
      <c r="E462" s="15"/>
      <c r="F462" s="15"/>
      <c r="G462" s="15"/>
      <c r="H462" s="11"/>
      <c r="I462" s="11"/>
      <c r="J462" s="11"/>
      <c r="K462" s="11"/>
    </row>
  </sheetData>
  <mergeCells count="68">
    <mergeCell ref="K297:K298"/>
    <mergeCell ref="K350:K351"/>
    <mergeCell ref="K412:K413"/>
    <mergeCell ref="B119:K119"/>
    <mergeCell ref="B181:K181"/>
    <mergeCell ref="B234:K234"/>
    <mergeCell ref="B296:K296"/>
    <mergeCell ref="B349:K349"/>
    <mergeCell ref="B411:K411"/>
    <mergeCell ref="A232:K232"/>
    <mergeCell ref="K5:K6"/>
    <mergeCell ref="B4:K4"/>
    <mergeCell ref="B66:K66"/>
    <mergeCell ref="K67:K68"/>
    <mergeCell ref="K120:K121"/>
    <mergeCell ref="K182:K183"/>
    <mergeCell ref="A117:K117"/>
    <mergeCell ref="D182:D183"/>
    <mergeCell ref="D120:D121"/>
    <mergeCell ref="C120:C121"/>
    <mergeCell ref="A411:A413"/>
    <mergeCell ref="D297:D298"/>
    <mergeCell ref="B297:B298"/>
    <mergeCell ref="A234:A236"/>
    <mergeCell ref="A296:A298"/>
    <mergeCell ref="H297:J297"/>
    <mergeCell ref="H350:J350"/>
    <mergeCell ref="B350:B351"/>
    <mergeCell ref="D412:D413"/>
    <mergeCell ref="B412:B413"/>
    <mergeCell ref="E412:G412"/>
    <mergeCell ref="C412:C413"/>
    <mergeCell ref="A2:K2"/>
    <mergeCell ref="A347:K347"/>
    <mergeCell ref="D350:D351"/>
    <mergeCell ref="E350:G350"/>
    <mergeCell ref="C182:C183"/>
    <mergeCell ref="B120:B121"/>
    <mergeCell ref="H120:J120"/>
    <mergeCell ref="E235:G235"/>
    <mergeCell ref="E297:G297"/>
    <mergeCell ref="C350:C351"/>
    <mergeCell ref="A181:A183"/>
    <mergeCell ref="B182:B183"/>
    <mergeCell ref="H182:J182"/>
    <mergeCell ref="E182:G182"/>
    <mergeCell ref="A349:A351"/>
    <mergeCell ref="C235:C236"/>
    <mergeCell ref="C297:C298"/>
    <mergeCell ref="H235:J235"/>
    <mergeCell ref="H67:J67"/>
    <mergeCell ref="A119:A121"/>
    <mergeCell ref="E120:G120"/>
    <mergeCell ref="C5:C6"/>
    <mergeCell ref="H5:J5"/>
    <mergeCell ref="E5:G5"/>
    <mergeCell ref="D67:D68"/>
    <mergeCell ref="C67:C68"/>
    <mergeCell ref="K235:K236"/>
    <mergeCell ref="H412:J412"/>
    <mergeCell ref="B235:B236"/>
    <mergeCell ref="D235:D236"/>
    <mergeCell ref="A4:A6"/>
    <mergeCell ref="B67:B68"/>
    <mergeCell ref="D5:D6"/>
    <mergeCell ref="B5:B6"/>
    <mergeCell ref="E67:G67"/>
    <mergeCell ref="A66:A68"/>
  </mergeCells>
  <phoneticPr fontId="0" type="noConversion"/>
  <printOptions horizontalCentered="1"/>
  <pageMargins left="0.19685039370078741" right="0.19685039370078741" top="0.39370078740157483" bottom="0" header="0.51181102362204722" footer="0.51181102362204722"/>
  <pageSetup paperSize="9" scale="53" orientation="portrait" verticalDpi="72" r:id="rId1"/>
  <headerFooter alignWithMargins="0">
    <oddFooter>&amp;C&amp;P</oddFooter>
  </headerFooter>
  <rowBreaks count="3" manualBreakCount="3">
    <brk id="115" max="10" man="1"/>
    <brk id="230" max="16383" man="1"/>
    <brk id="34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Horváth Laura Liliána</cp:lastModifiedBy>
  <cp:lastPrinted>2021-05-20T08:21:49Z</cp:lastPrinted>
  <dcterms:created xsi:type="dcterms:W3CDTF">1997-01-17T14:02:09Z</dcterms:created>
  <dcterms:modified xsi:type="dcterms:W3CDTF">2021-06-09T08:43:42Z</dcterms:modified>
</cp:coreProperties>
</file>