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\2021\11_2021 mellékletei\"/>
    </mc:Choice>
  </mc:AlternateContent>
  <xr:revisionPtr revIDLastSave="0" documentId="8_{A593FDF2-43B9-4B69-AD01-83F1EA396DB8}" xr6:coauthVersionLast="47" xr6:coauthVersionMax="47" xr10:uidLastSave="{00000000-0000-0000-0000-000000000000}"/>
  <bookViews>
    <workbookView xWindow="-120" yWindow="-120" windowWidth="29040" windowHeight="1584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Munka1!$A$1:$R$376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6" i="1" l="1"/>
  <c r="E17" i="1"/>
  <c r="E157" i="1"/>
  <c r="F157" i="1"/>
  <c r="D38" i="1"/>
  <c r="E38" i="1"/>
  <c r="C38" i="1"/>
  <c r="E9" i="1"/>
  <c r="E39" i="1"/>
  <c r="E76" i="1"/>
  <c r="E77" i="1"/>
  <c r="E74" i="1"/>
  <c r="E75" i="1"/>
  <c r="E78" i="1"/>
  <c r="E79" i="1"/>
  <c r="E80" i="1"/>
  <c r="E81" i="1"/>
  <c r="E82" i="1"/>
  <c r="E83" i="1"/>
  <c r="E84" i="1"/>
  <c r="E85" i="1"/>
  <c r="E86" i="1"/>
  <c r="E87" i="1"/>
  <c r="E88" i="1"/>
  <c r="D78" i="1"/>
  <c r="F78" i="1"/>
  <c r="D79" i="1"/>
  <c r="D80" i="1"/>
  <c r="F80" i="1"/>
  <c r="D81" i="1"/>
  <c r="D82" i="1"/>
  <c r="D83" i="1"/>
  <c r="D84" i="1"/>
  <c r="F84" i="1"/>
  <c r="D85" i="1"/>
  <c r="D86" i="1"/>
  <c r="D87" i="1"/>
  <c r="D88" i="1"/>
  <c r="C78" i="1"/>
  <c r="C79" i="1"/>
  <c r="C80" i="1"/>
  <c r="C81" i="1"/>
  <c r="C82" i="1"/>
  <c r="C83" i="1"/>
  <c r="C84" i="1"/>
  <c r="C85" i="1"/>
  <c r="C86" i="1"/>
  <c r="C87" i="1"/>
  <c r="C88" i="1"/>
  <c r="E43" i="1"/>
  <c r="J351" i="1"/>
  <c r="F343" i="1"/>
  <c r="F295" i="1"/>
  <c r="R252" i="1"/>
  <c r="N276" i="1"/>
  <c r="N280" i="1"/>
  <c r="N281" i="1"/>
  <c r="N253" i="1"/>
  <c r="J254" i="1"/>
  <c r="R183" i="1"/>
  <c r="R186" i="1"/>
  <c r="R162" i="1"/>
  <c r="N183" i="1"/>
  <c r="N186" i="1"/>
  <c r="N162" i="1"/>
  <c r="J179" i="1"/>
  <c r="J156" i="1"/>
  <c r="J164" i="1"/>
  <c r="F104" i="1"/>
  <c r="F105" i="1"/>
  <c r="F106" i="1"/>
  <c r="F108" i="1"/>
  <c r="F109" i="1"/>
  <c r="F112" i="1"/>
  <c r="F113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4" i="1"/>
  <c r="F136" i="1"/>
  <c r="F137" i="1"/>
  <c r="F138" i="1"/>
  <c r="F139" i="1"/>
  <c r="F140" i="1"/>
  <c r="F141" i="1"/>
  <c r="F142" i="1"/>
  <c r="F143" i="1"/>
  <c r="F144" i="1"/>
  <c r="F146" i="1"/>
  <c r="F147" i="1"/>
  <c r="F148" i="1"/>
  <c r="F149" i="1"/>
  <c r="F150" i="1"/>
  <c r="F151" i="1"/>
  <c r="F152" i="1"/>
  <c r="F153" i="1"/>
  <c r="F154" i="1"/>
  <c r="F155" i="1"/>
  <c r="F161" i="1"/>
  <c r="F166" i="1"/>
  <c r="F167" i="1"/>
  <c r="F172" i="1"/>
  <c r="F173" i="1"/>
  <c r="F174" i="1"/>
  <c r="F175" i="1"/>
  <c r="F176" i="1"/>
  <c r="F177" i="1"/>
  <c r="F178" i="1"/>
  <c r="F186" i="1"/>
  <c r="F187" i="1"/>
  <c r="F102" i="1"/>
  <c r="N27" i="1"/>
  <c r="N16" i="1"/>
  <c r="N28" i="1"/>
  <c r="N34" i="1"/>
  <c r="N42" i="1"/>
  <c r="N44" i="1"/>
  <c r="N53" i="1"/>
  <c r="N55" i="1"/>
  <c r="N60" i="1"/>
  <c r="N63" i="1"/>
  <c r="N72" i="1"/>
  <c r="N73" i="1"/>
  <c r="N81" i="1"/>
  <c r="N82" i="1"/>
  <c r="N83" i="1"/>
  <c r="N84" i="1"/>
  <c r="N92" i="1"/>
  <c r="N93" i="1"/>
  <c r="N8" i="1"/>
  <c r="J16" i="1"/>
  <c r="J28" i="1"/>
  <c r="J34" i="1"/>
  <c r="J42" i="1"/>
  <c r="J44" i="1"/>
  <c r="J50" i="1"/>
  <c r="J53" i="1"/>
  <c r="J55" i="1"/>
  <c r="J60" i="1"/>
  <c r="J63" i="1"/>
  <c r="J72" i="1"/>
  <c r="J73" i="1"/>
  <c r="J81" i="1"/>
  <c r="J82" i="1"/>
  <c r="J83" i="1"/>
  <c r="J84" i="1"/>
  <c r="J92" i="1"/>
  <c r="J93" i="1"/>
  <c r="J8" i="1"/>
  <c r="E31" i="1"/>
  <c r="D31" i="1"/>
  <c r="C31" i="1"/>
  <c r="M278" i="1"/>
  <c r="D45" i="1"/>
  <c r="E45" i="1"/>
  <c r="C45" i="1"/>
  <c r="C372" i="1"/>
  <c r="C278" i="1"/>
  <c r="D184" i="1"/>
  <c r="G184" i="1"/>
  <c r="H184" i="1"/>
  <c r="I184" i="1"/>
  <c r="C184" i="1"/>
  <c r="G90" i="1"/>
  <c r="E73" i="1"/>
  <c r="D73" i="1"/>
  <c r="D77" i="1"/>
  <c r="C73" i="1"/>
  <c r="C77" i="1"/>
  <c r="D278" i="1"/>
  <c r="E278" i="1"/>
  <c r="G278" i="1"/>
  <c r="H278" i="1"/>
  <c r="H279" i="1"/>
  <c r="I278" i="1"/>
  <c r="I279" i="1"/>
  <c r="K278" i="1"/>
  <c r="L278" i="1"/>
  <c r="O278" i="1"/>
  <c r="P278" i="1"/>
  <c r="Q278" i="1"/>
  <c r="D372" i="1"/>
  <c r="E372" i="1"/>
  <c r="G372" i="1"/>
  <c r="H372" i="1"/>
  <c r="I372" i="1"/>
  <c r="C72" i="1"/>
  <c r="H90" i="1"/>
  <c r="I90" i="1"/>
  <c r="J90" i="1"/>
  <c r="K90" i="1"/>
  <c r="L90" i="1"/>
  <c r="M90" i="1"/>
  <c r="E10" i="1"/>
  <c r="E11" i="1"/>
  <c r="E12" i="1"/>
  <c r="E13" i="1"/>
  <c r="E14" i="1"/>
  <c r="E15" i="1"/>
  <c r="E16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2" i="1"/>
  <c r="E33" i="1"/>
  <c r="E34" i="1"/>
  <c r="E35" i="1"/>
  <c r="E36" i="1"/>
  <c r="E37" i="1"/>
  <c r="E40" i="1"/>
  <c r="E41" i="1"/>
  <c r="E42" i="1"/>
  <c r="E44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4" i="1"/>
  <c r="E65" i="1"/>
  <c r="E66" i="1"/>
  <c r="E67" i="1"/>
  <c r="E68" i="1"/>
  <c r="E69" i="1"/>
  <c r="E8" i="1"/>
  <c r="D10" i="1"/>
  <c r="D11" i="1"/>
  <c r="D12" i="1"/>
  <c r="D13" i="1"/>
  <c r="F13" i="1"/>
  <c r="D14" i="1"/>
  <c r="D15" i="1"/>
  <c r="D16" i="1"/>
  <c r="D18" i="1"/>
  <c r="F18" i="1"/>
  <c r="D19" i="1"/>
  <c r="D20" i="1"/>
  <c r="D21" i="1"/>
  <c r="D22" i="1"/>
  <c r="F22" i="1"/>
  <c r="D23" i="1"/>
  <c r="D24" i="1"/>
  <c r="D25" i="1"/>
  <c r="D26" i="1"/>
  <c r="F26" i="1"/>
  <c r="D27" i="1"/>
  <c r="D28" i="1"/>
  <c r="D29" i="1"/>
  <c r="D30" i="1"/>
  <c r="D32" i="1"/>
  <c r="D33" i="1"/>
  <c r="D34" i="1"/>
  <c r="D35" i="1"/>
  <c r="F35" i="1"/>
  <c r="D36" i="1"/>
  <c r="D37" i="1"/>
  <c r="D40" i="1"/>
  <c r="D41" i="1"/>
  <c r="D42" i="1"/>
  <c r="D43" i="1"/>
  <c r="D44" i="1"/>
  <c r="D46" i="1"/>
  <c r="D47" i="1"/>
  <c r="D48" i="1"/>
  <c r="D49" i="1"/>
  <c r="D50" i="1"/>
  <c r="F50" i="1"/>
  <c r="D51" i="1"/>
  <c r="D52" i="1"/>
  <c r="D53" i="1"/>
  <c r="D54" i="1"/>
  <c r="D55" i="1"/>
  <c r="D56" i="1"/>
  <c r="D57" i="1"/>
  <c r="D58" i="1"/>
  <c r="F58" i="1"/>
  <c r="D59" i="1"/>
  <c r="F59" i="1"/>
  <c r="D60" i="1"/>
  <c r="D61" i="1"/>
  <c r="D62" i="1"/>
  <c r="F62" i="1"/>
  <c r="D63" i="1"/>
  <c r="D64" i="1"/>
  <c r="D65" i="1"/>
  <c r="D66" i="1"/>
  <c r="D67" i="1"/>
  <c r="D68" i="1"/>
  <c r="D69" i="1"/>
  <c r="D8" i="1"/>
  <c r="C10" i="1"/>
  <c r="C11" i="1"/>
  <c r="C12" i="1"/>
  <c r="C13" i="1"/>
  <c r="C14" i="1"/>
  <c r="C15" i="1"/>
  <c r="C16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2" i="1"/>
  <c r="C33" i="1"/>
  <c r="C34" i="1"/>
  <c r="C35" i="1"/>
  <c r="C36" i="1"/>
  <c r="C37" i="1"/>
  <c r="C40" i="1"/>
  <c r="C41" i="1"/>
  <c r="C42" i="1"/>
  <c r="C43" i="1"/>
  <c r="C44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8" i="1"/>
  <c r="C164" i="1"/>
  <c r="C185" i="1"/>
  <c r="C188" i="1"/>
  <c r="C94" i="1"/>
  <c r="D164" i="1"/>
  <c r="G164" i="1"/>
  <c r="H164" i="1"/>
  <c r="I164" i="1"/>
  <c r="I185" i="1"/>
  <c r="I188" i="1"/>
  <c r="K164" i="1"/>
  <c r="L164" i="1"/>
  <c r="M164" i="1"/>
  <c r="N164" i="1"/>
  <c r="O164" i="1"/>
  <c r="P164" i="1"/>
  <c r="Q164" i="1"/>
  <c r="E184" i="1"/>
  <c r="F184" i="1"/>
  <c r="K184" i="1"/>
  <c r="O184" i="1"/>
  <c r="Q184" i="1"/>
  <c r="F258" i="1"/>
  <c r="C258" i="1"/>
  <c r="C279" i="1"/>
  <c r="C282" i="1"/>
  <c r="D258" i="1"/>
  <c r="D279" i="1"/>
  <c r="D282" i="1"/>
  <c r="E258" i="1"/>
  <c r="G258" i="1"/>
  <c r="H258" i="1"/>
  <c r="I258" i="1"/>
  <c r="K258" i="1"/>
  <c r="L258" i="1"/>
  <c r="M258" i="1"/>
  <c r="O258" i="1"/>
  <c r="O279" i="1"/>
  <c r="O282" i="1"/>
  <c r="P258" i="1"/>
  <c r="Q258" i="1"/>
  <c r="Q279" i="1"/>
  <c r="C93" i="1"/>
  <c r="I70" i="1"/>
  <c r="I91" i="1"/>
  <c r="H70" i="1"/>
  <c r="H91" i="1"/>
  <c r="H94" i="1"/>
  <c r="D352" i="1"/>
  <c r="E352" i="1"/>
  <c r="E373" i="1"/>
  <c r="E376" i="1"/>
  <c r="G352" i="1"/>
  <c r="G373" i="1"/>
  <c r="G376" i="1"/>
  <c r="H352" i="1"/>
  <c r="H373" i="1"/>
  <c r="H376" i="1"/>
  <c r="I352" i="1"/>
  <c r="C352" i="1"/>
  <c r="C373" i="1"/>
  <c r="C376" i="1"/>
  <c r="F276" i="1"/>
  <c r="F278" i="1"/>
  <c r="M70" i="1"/>
  <c r="M91" i="1"/>
  <c r="L70" i="1"/>
  <c r="G70" i="1"/>
  <c r="K70" i="1"/>
  <c r="D72" i="1"/>
  <c r="E72" i="1"/>
  <c r="E92" i="1"/>
  <c r="E93" i="1"/>
  <c r="D92" i="1"/>
  <c r="D93" i="1"/>
  <c r="C92" i="1"/>
  <c r="M184" i="1"/>
  <c r="P184" i="1"/>
  <c r="R184" i="1"/>
  <c r="L184" i="1"/>
  <c r="F64" i="1"/>
  <c r="F81" i="1"/>
  <c r="F16" i="1"/>
  <c r="F52" i="1"/>
  <c r="F19" i="1"/>
  <c r="F69" i="1"/>
  <c r="F29" i="1"/>
  <c r="K279" i="1"/>
  <c r="K282" i="1"/>
  <c r="E279" i="1"/>
  <c r="E282" i="1"/>
  <c r="F82" i="1"/>
  <c r="D185" i="1"/>
  <c r="D188" i="1"/>
  <c r="F34" i="1"/>
  <c r="G185" i="1"/>
  <c r="G188" i="1"/>
  <c r="P279" i="1"/>
  <c r="P282" i="1"/>
  <c r="L279" i="1"/>
  <c r="L282" i="1"/>
  <c r="F47" i="1"/>
  <c r="F27" i="1"/>
  <c r="N90" i="1"/>
  <c r="F30" i="1"/>
  <c r="F73" i="1"/>
  <c r="F65" i="1"/>
  <c r="F40" i="1"/>
  <c r="F55" i="1"/>
  <c r="F48" i="1"/>
  <c r="F31" i="1"/>
  <c r="N184" i="1"/>
  <c r="F67" i="1"/>
  <c r="M185" i="1"/>
  <c r="M188" i="1"/>
  <c r="F68" i="1"/>
  <c r="F8" i="1"/>
  <c r="F49" i="1"/>
  <c r="F37" i="1"/>
  <c r="F33" i="1"/>
  <c r="F28" i="1"/>
  <c r="F24" i="1"/>
  <c r="F15" i="1"/>
  <c r="F11" i="1"/>
  <c r="K91" i="1"/>
  <c r="K94" i="1"/>
  <c r="F43" i="1"/>
  <c r="F87" i="1"/>
  <c r="F83" i="1"/>
  <c r="F79" i="1"/>
  <c r="F45" i="1"/>
  <c r="O185" i="1"/>
  <c r="O188" i="1"/>
  <c r="F66" i="1"/>
  <c r="G279" i="1"/>
  <c r="G282" i="1"/>
  <c r="P185" i="1"/>
  <c r="P188" i="1"/>
  <c r="Q185" i="1"/>
  <c r="R185" i="1"/>
  <c r="L185" i="1"/>
  <c r="L188" i="1"/>
  <c r="E90" i="1"/>
  <c r="F92" i="1"/>
  <c r="G91" i="1"/>
  <c r="K185" i="1"/>
  <c r="K188" i="1"/>
  <c r="F93" i="1"/>
  <c r="N70" i="1"/>
  <c r="J352" i="1"/>
  <c r="N258" i="1"/>
  <c r="I94" i="1"/>
  <c r="J94" i="1"/>
  <c r="J91" i="1"/>
  <c r="F61" i="1"/>
  <c r="F57" i="1"/>
  <c r="F53" i="1"/>
  <c r="F44" i="1"/>
  <c r="F60" i="1"/>
  <c r="F56" i="1"/>
  <c r="F42" i="1"/>
  <c r="F36" i="1"/>
  <c r="F32" i="1"/>
  <c r="F23" i="1"/>
  <c r="F14" i="1"/>
  <c r="F10" i="1"/>
  <c r="C90" i="1"/>
  <c r="C89" i="1"/>
  <c r="F352" i="1"/>
  <c r="J70" i="1"/>
  <c r="M279" i="1"/>
  <c r="M282" i="1"/>
  <c r="N282" i="1"/>
  <c r="F72" i="1"/>
  <c r="F279" i="1"/>
  <c r="F282" i="1"/>
  <c r="F85" i="1"/>
  <c r="D70" i="1"/>
  <c r="I373" i="1"/>
  <c r="C70" i="1"/>
  <c r="F54" i="1"/>
  <c r="F46" i="1"/>
  <c r="F25" i="1"/>
  <c r="F21" i="1"/>
  <c r="F12" i="1"/>
  <c r="L91" i="1"/>
  <c r="L94" i="1"/>
  <c r="J184" i="1"/>
  <c r="N278" i="1"/>
  <c r="Q188" i="1"/>
  <c r="R188" i="1"/>
  <c r="N188" i="1"/>
  <c r="N91" i="1"/>
  <c r="M94" i="1"/>
  <c r="Q282" i="1"/>
  <c r="R282" i="1"/>
  <c r="R279" i="1"/>
  <c r="N185" i="1"/>
  <c r="D373" i="1"/>
  <c r="H185" i="1"/>
  <c r="H188" i="1"/>
  <c r="R164" i="1"/>
  <c r="E164" i="1"/>
  <c r="E70" i="1"/>
  <c r="J258" i="1"/>
  <c r="J278" i="1"/>
  <c r="R258" i="1"/>
  <c r="E63" i="1"/>
  <c r="F63" i="1"/>
  <c r="N279" i="1"/>
  <c r="F70" i="1"/>
  <c r="G94" i="1"/>
  <c r="N94" i="1"/>
  <c r="I376" i="1"/>
  <c r="J376" i="1"/>
  <c r="J373" i="1"/>
  <c r="J185" i="1"/>
  <c r="J188" i="1"/>
  <c r="E185" i="1"/>
  <c r="F164" i="1"/>
  <c r="D376" i="1"/>
  <c r="F376" i="1"/>
  <c r="F373" i="1"/>
  <c r="F185" i="1"/>
  <c r="E188" i="1"/>
  <c r="F188" i="1"/>
  <c r="H282" i="1"/>
  <c r="D91" i="1"/>
  <c r="D90" i="1"/>
  <c r="F90" i="1"/>
  <c r="D89" i="1"/>
  <c r="E91" i="1"/>
  <c r="F91" i="1"/>
  <c r="I282" i="1"/>
  <c r="E94" i="1"/>
  <c r="E89" i="1"/>
  <c r="F89" i="1"/>
  <c r="D94" i="1"/>
  <c r="J279" i="1"/>
  <c r="C91" i="1"/>
  <c r="F94" i="1"/>
  <c r="J282" i="1"/>
</calcChain>
</file>

<file path=xl/sharedStrings.xml><?xml version="1.0" encoding="utf-8"?>
<sst xmlns="http://schemas.openxmlformats.org/spreadsheetml/2006/main" count="708" uniqueCount="154">
  <si>
    <t>Személyi juttatás</t>
  </si>
  <si>
    <t>Dologi kiadás</t>
  </si>
  <si>
    <t>Megnevezés</t>
  </si>
  <si>
    <t>Beruházás</t>
  </si>
  <si>
    <t>Felújítás</t>
  </si>
  <si>
    <t>Tartalékok</t>
  </si>
  <si>
    <t>államháztartáson kívülre</t>
  </si>
  <si>
    <t>Zöldterület kezelés</t>
  </si>
  <si>
    <t>Kiemelt állami és önkormányzati rendezvények</t>
  </si>
  <si>
    <t>Közvilágítás</t>
  </si>
  <si>
    <t>Komárom Város összes kiadása</t>
  </si>
  <si>
    <t>Önkormányzatnál tervezett összes kiadás</t>
  </si>
  <si>
    <t>Kötelező feladatok</t>
  </si>
  <si>
    <t>Önként vállalt feladatok</t>
  </si>
  <si>
    <t>Kötelező feladatok összesen</t>
  </si>
  <si>
    <t>Önként vállalt feladatok összesen</t>
  </si>
  <si>
    <t>6. melléklet</t>
  </si>
  <si>
    <t>E Ft</t>
  </si>
  <si>
    <t>Felújítások 7. melléklet szerint</t>
  </si>
  <si>
    <t>Beruházások 8. melléklet szerint</t>
  </si>
  <si>
    <t>Működési célú pénzeszköz átadások 10. melléklet  szerint</t>
  </si>
  <si>
    <t>Értékesitett  te.,áfa befiz. 9. melléklet szerint</t>
  </si>
  <si>
    <t>Gyermekek napközbeni ellátása</t>
  </si>
  <si>
    <t>Intézményi étkeztetés, gondozás</t>
  </si>
  <si>
    <t>Köztemető- fenntartás és működtetés</t>
  </si>
  <si>
    <t>Az önkormányzati vagyonnal való gazdálkodással kapcsolatos feladatok</t>
  </si>
  <si>
    <t>Polgári honvédelem ágazati feladatai, a lakosság felkészítése</t>
  </si>
  <si>
    <t>Hosszabb időtartamú közfoglalkoztatás</t>
  </si>
  <si>
    <t>Közutak, hidak, alagutak üzemeltetése, fenntartása</t>
  </si>
  <si>
    <t>Víztermelés, kezelés ellátás</t>
  </si>
  <si>
    <t>Város és községgazdálkodási egyéb szolgáltatások</t>
  </si>
  <si>
    <t>Szabadidősport tevékenység támogatása</t>
  </si>
  <si>
    <t>Üdülői szálláshely szolgáltatás</t>
  </si>
  <si>
    <t>Művészeti tevékenységek</t>
  </si>
  <si>
    <t>Önkormányzatok és önkorm. hivatalok jogalkotó és általános igazgatási tev.</t>
  </si>
  <si>
    <t>Lakóingatlan szociális célú üzemeltetése</t>
  </si>
  <si>
    <t>Ellátottak pénzbeli juttatása</t>
  </si>
  <si>
    <t>Egyéb felhalmozási célú kiadások</t>
  </si>
  <si>
    <t>Finanszírozási kiadás</t>
  </si>
  <si>
    <t>Kiadás öszesen</t>
  </si>
  <si>
    <t>Munkaadókat terhelő járulékok és szociális hjár adó</t>
  </si>
  <si>
    <t>Módosított ei</t>
  </si>
  <si>
    <t xml:space="preserve">Egyéb működési célú kiadások </t>
  </si>
  <si>
    <t>államháztartáson belülre</t>
  </si>
  <si>
    <t>Gazd szervezettel nem rend int 12. melléklet szerint</t>
  </si>
  <si>
    <t>Gazd szervezettel rend int 13. melléklet szerint</t>
  </si>
  <si>
    <t>Veszélyes hulladék begyűjtése, szállítása, átrakása</t>
  </si>
  <si>
    <t>Környezetszennyezés csökkentésének igazgatása</t>
  </si>
  <si>
    <t>Rendszeres, rendkívüli szoc. ellátások 17. melléklet szerint</t>
  </si>
  <si>
    <t>Felhalm.c. pénzeszköz átadás 9. melléklet szerint</t>
  </si>
  <si>
    <t>Család és gyerekjóléti központ</t>
  </si>
  <si>
    <t>Szennyvíz gyűjtése, tisztítása, elhelyezése</t>
  </si>
  <si>
    <t>Nemzetiségi közfeladatok ellátása és támogatása</t>
  </si>
  <si>
    <t>Közművelődés, közösségi és társadalmi részvétel fejlesztése</t>
  </si>
  <si>
    <t>Kerékpárutak üzemeltetése, fenntartása</t>
  </si>
  <si>
    <t>Szennyvízcsatorna építése, fenntartása, üzemeltetése</t>
  </si>
  <si>
    <t>Forgatási és befektetési célú finanszírozási műveletek</t>
  </si>
  <si>
    <t>Fogorvosi alapellátás</t>
  </si>
  <si>
    <t>Múzeumi kiállítási tevékenység</t>
  </si>
  <si>
    <t>Településfejlesztés igazgatása</t>
  </si>
  <si>
    <t>COFOG</t>
  </si>
  <si>
    <t>011130</t>
  </si>
  <si>
    <t>013320</t>
  </si>
  <si>
    <t>013350</t>
  </si>
  <si>
    <t>016080</t>
  </si>
  <si>
    <t>018010</t>
  </si>
  <si>
    <t>022010</t>
  </si>
  <si>
    <t>041110</t>
  </si>
  <si>
    <t>041233</t>
  </si>
  <si>
    <t>045160</t>
  </si>
  <si>
    <t>045161</t>
  </si>
  <si>
    <t>Nem veszélyes (települési) hulladék összetevőinek válogatása, elkülönített begyűjtése</t>
  </si>
  <si>
    <t>051020</t>
  </si>
  <si>
    <t>051030</t>
  </si>
  <si>
    <t>051050</t>
  </si>
  <si>
    <t>052020</t>
  </si>
  <si>
    <t>052080</t>
  </si>
  <si>
    <t>053010</t>
  </si>
  <si>
    <t>054020</t>
  </si>
  <si>
    <t>062010</t>
  </si>
  <si>
    <t>063020</t>
  </si>
  <si>
    <t>064010</t>
  </si>
  <si>
    <t>066010</t>
  </si>
  <si>
    <t>066020</t>
  </si>
  <si>
    <t>072311</t>
  </si>
  <si>
    <t>081030</t>
  </si>
  <si>
    <t>Sportlétesítmények, edzőtáborok működtetése, fejlesztése</t>
  </si>
  <si>
    <t>081071</t>
  </si>
  <si>
    <t>082030</t>
  </si>
  <si>
    <t>082063</t>
  </si>
  <si>
    <t>082091</t>
  </si>
  <si>
    <t>083030</t>
  </si>
  <si>
    <t>084020</t>
  </si>
  <si>
    <t>084070</t>
  </si>
  <si>
    <t>086030</t>
  </si>
  <si>
    <t>092260</t>
  </si>
  <si>
    <t>Gimnázium és szakképző iskola tanulóinak közism és szakmai műk feladatok</t>
  </si>
  <si>
    <t>095040</t>
  </si>
  <si>
    <t>Munkaerőpiaci felnőttképzéshez kapcsolódó szakmai szolg</t>
  </si>
  <si>
    <t>104030</t>
  </si>
  <si>
    <t>104043</t>
  </si>
  <si>
    <t>106010</t>
  </si>
  <si>
    <t>900060</t>
  </si>
  <si>
    <t>081045</t>
  </si>
  <si>
    <t>Önkormányzatok elszámolásai a központi költségvetéssel</t>
  </si>
  <si>
    <t>Általános gazdasági és kereskedelmi ügyek</t>
  </si>
  <si>
    <t>045140</t>
  </si>
  <si>
    <t>Városi, elővárosi közúti személyszállítás</t>
  </si>
  <si>
    <t>047410</t>
  </si>
  <si>
    <t>Ár- és belvízvédelemmel összefüggő tevékenységek</t>
  </si>
  <si>
    <t>Nem veszélyes (települési) hulladék  vegyes begyűjtése, szállítása, átrakása</t>
  </si>
  <si>
    <t>Védett természeti területek és természeti értékek bemutatása, megőrzése és fenntart.</t>
  </si>
  <si>
    <t>Egyég kiadói tevékenység</t>
  </si>
  <si>
    <t>A fiatalok társadalmi integrációját segítő struktúra, szakmai szolg fejlesztése, műk</t>
  </si>
  <si>
    <t>086090</t>
  </si>
  <si>
    <t>Egyéb szabadidős szolgáltatás</t>
  </si>
  <si>
    <t>098022</t>
  </si>
  <si>
    <t>Pedagógiai szakszolgáltató tevékenység működtetési feladatai</t>
  </si>
  <si>
    <t>098051</t>
  </si>
  <si>
    <t>Utazó gyógypedagógusi, utazó konduktori tevékenység szakmai feladatai</t>
  </si>
  <si>
    <t>102023</t>
  </si>
  <si>
    <t>Időskorúak tartós bentlakásos ellátása</t>
  </si>
  <si>
    <t>102031</t>
  </si>
  <si>
    <t>Idősek nappali ellátása</t>
  </si>
  <si>
    <t>Általános és céltart.  11.melléklet szerint</t>
  </si>
  <si>
    <t>081061</t>
  </si>
  <si>
    <t>Szabadidős park, fürdő és strandszolgáltatás</t>
  </si>
  <si>
    <t>2020. évi terv</t>
  </si>
  <si>
    <t>072111</t>
  </si>
  <si>
    <t>Háziorvosi alapellátás</t>
  </si>
  <si>
    <t>072112</t>
  </si>
  <si>
    <t>Háziorvosi ügyeleti ellátás</t>
  </si>
  <si>
    <t>Nemzeti kulturális együttműködés</t>
  </si>
  <si>
    <t>092120</t>
  </si>
  <si>
    <t>Köznevelési intézmény 5-8. évfolyamán tanulók nev., oktat. összefüggő műk. feladatok</t>
  </si>
  <si>
    <t xml:space="preserve">082092 </t>
  </si>
  <si>
    <t>Közművelődés -hagyományos közösségi kulturális értékek gondozása</t>
  </si>
  <si>
    <t>063080</t>
  </si>
  <si>
    <t>Vízellátással kapcsolatos közmű építése, fenntartása, üzemeltetése</t>
  </si>
  <si>
    <t>Teljesítés</t>
  </si>
  <si>
    <t>Teljesítés %-a</t>
  </si>
  <si>
    <t>Komárom Város  2020. évi kiadásai</t>
  </si>
  <si>
    <t>072440</t>
  </si>
  <si>
    <t>Mentés</t>
  </si>
  <si>
    <t>074054</t>
  </si>
  <si>
    <t>Komplex egészségfejlesztő, prevenciós programok</t>
  </si>
  <si>
    <t>Értékesitett  te.,áfa befiz.,  9. melléklet szerint</t>
  </si>
  <si>
    <t>011220</t>
  </si>
  <si>
    <t>Adó,- vám- és jövedéki igazgatás</t>
  </si>
  <si>
    <t>074040</t>
  </si>
  <si>
    <t>Fertőző betegségek megelőzése, járványügyi ellátás</t>
  </si>
  <si>
    <t>045120</t>
  </si>
  <si>
    <t>Út, autópálya építése</t>
  </si>
  <si>
    <t>11/2021. (V.29.) önk. rendelet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</si>
</sst>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3" fillId="0" borderId="0" xfId="0" applyFont="1"/>
    <xf numFmtId="3" fontId="4" fillId="0" borderId="0" xfId="0" applyNumberFormat="1" applyFont="1"/>
    <xf numFmtId="3" fontId="3" fillId="0" borderId="0" xfId="0" applyNumberFormat="1" applyFont="1"/>
    <xf numFmtId="3" fontId="5" fillId="0" borderId="0" xfId="0" applyNumberFormat="1" applyFont="1" applyAlignme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3" fontId="8" fillId="0" borderId="0" xfId="0" applyNumberFormat="1" applyFont="1" applyAlignment="1">
      <alignment vertical="center" wrapText="1"/>
    </xf>
    <xf numFmtId="0" fontId="3" fillId="0" borderId="0" xfId="0" applyFont="1" applyAlignment="1">
      <alignment horizontal="right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" vertical="center" wrapText="1"/>
    </xf>
    <xf numFmtId="3" fontId="9" fillId="0" borderId="0" xfId="0" applyNumberFormat="1" applyFont="1" applyBorder="1" applyAlignment="1"/>
    <xf numFmtId="3" fontId="9" fillId="0" borderId="0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3" fontId="4" fillId="0" borderId="1" xfId="0" applyNumberFormat="1" applyFont="1" applyBorder="1"/>
    <xf numFmtId="3" fontId="4" fillId="0" borderId="0" xfId="0" applyNumberFormat="1" applyFont="1" applyBorder="1"/>
    <xf numFmtId="0" fontId="4" fillId="0" borderId="0" xfId="0" applyFont="1" applyBorder="1"/>
    <xf numFmtId="0" fontId="3" fillId="0" borderId="0" xfId="0" applyFont="1" applyBorder="1"/>
    <xf numFmtId="3" fontId="7" fillId="0" borderId="0" xfId="0" applyNumberFormat="1" applyFont="1" applyBorder="1" applyAlignment="1">
      <alignment vertical="center" wrapText="1"/>
    </xf>
    <xf numFmtId="3" fontId="4" fillId="0" borderId="0" xfId="0" applyNumberFormat="1" applyFont="1" applyFill="1" applyBorder="1"/>
    <xf numFmtId="0" fontId="4" fillId="0" borderId="0" xfId="0" applyFont="1" applyFill="1" applyBorder="1"/>
    <xf numFmtId="3" fontId="12" fillId="0" borderId="1" xfId="0" applyNumberFormat="1" applyFont="1" applyBorder="1"/>
    <xf numFmtId="3" fontId="12" fillId="0" borderId="3" xfId="0" applyNumberFormat="1" applyFont="1" applyBorder="1"/>
    <xf numFmtId="3" fontId="12" fillId="0" borderId="0" xfId="0" applyNumberFormat="1" applyFont="1" applyBorder="1" applyAlignment="1">
      <alignment horizontal="right" vertical="center"/>
    </xf>
    <xf numFmtId="3" fontId="3" fillId="0" borderId="0" xfId="0" applyNumberFormat="1" applyFont="1" applyBorder="1"/>
    <xf numFmtId="3" fontId="4" fillId="0" borderId="3" xfId="0" applyNumberFormat="1" applyFont="1" applyBorder="1"/>
    <xf numFmtId="3" fontId="12" fillId="0" borderId="3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3" fontId="9" fillId="0" borderId="1" xfId="0" applyNumberFormat="1" applyFont="1" applyBorder="1"/>
    <xf numFmtId="3" fontId="9" fillId="0" borderId="3" xfId="0" applyNumberFormat="1" applyFont="1" applyBorder="1"/>
    <xf numFmtId="3" fontId="9" fillId="0" borderId="0" xfId="0" applyNumberFormat="1" applyFont="1" applyBorder="1" applyAlignment="1">
      <alignment horizontal="right"/>
    </xf>
    <xf numFmtId="0" fontId="12" fillId="0" borderId="0" xfId="0" applyFont="1" applyBorder="1"/>
    <xf numFmtId="3" fontId="12" fillId="0" borderId="0" xfId="0" applyNumberFormat="1" applyFont="1" applyBorder="1"/>
    <xf numFmtId="0" fontId="12" fillId="0" borderId="0" xfId="0" applyFont="1"/>
    <xf numFmtId="3" fontId="9" fillId="0" borderId="0" xfId="0" applyNumberFormat="1" applyFont="1" applyBorder="1"/>
    <xf numFmtId="3" fontId="9" fillId="0" borderId="0" xfId="0" applyNumberFormat="1" applyFont="1" applyFill="1" applyBorder="1" applyAlignment="1"/>
    <xf numFmtId="0" fontId="8" fillId="0" borderId="0" xfId="0" applyFont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/>
    <xf numFmtId="3" fontId="3" fillId="0" borderId="1" xfId="0" applyNumberFormat="1" applyFont="1" applyBorder="1"/>
    <xf numFmtId="3" fontId="12" fillId="0" borderId="2" xfId="0" applyNumberFormat="1" applyFont="1" applyBorder="1"/>
    <xf numFmtId="3" fontId="4" fillId="0" borderId="2" xfId="0" applyNumberFormat="1" applyFont="1" applyBorder="1"/>
    <xf numFmtId="3" fontId="9" fillId="0" borderId="2" xfId="0" applyNumberFormat="1" applyFont="1" applyBorder="1" applyAlignment="1">
      <alignment horizontal="right"/>
    </xf>
    <xf numFmtId="3" fontId="9" fillId="0" borderId="4" xfId="0" applyNumberFormat="1" applyFont="1" applyBorder="1" applyAlignment="1">
      <alignment horizontal="right"/>
    </xf>
    <xf numFmtId="0" fontId="14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/>
    <xf numFmtId="3" fontId="5" fillId="0" borderId="0" xfId="0" applyNumberFormat="1" applyFont="1" applyBorder="1"/>
    <xf numFmtId="3" fontId="7" fillId="0" borderId="0" xfId="0" applyNumberFormat="1" applyFont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center" vertical="center"/>
    </xf>
    <xf numFmtId="3" fontId="15" fillId="0" borderId="0" xfId="0" applyNumberFormat="1" applyFont="1" applyBorder="1"/>
    <xf numFmtId="0" fontId="15" fillId="0" borderId="0" xfId="0" applyFont="1" applyFill="1" applyBorder="1"/>
    <xf numFmtId="0" fontId="13" fillId="0" borderId="0" xfId="0" applyFont="1" applyBorder="1"/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9" fillId="0" borderId="0" xfId="0" applyFont="1" applyFill="1" applyBorder="1"/>
    <xf numFmtId="0" fontId="9" fillId="0" borderId="0" xfId="0" applyFont="1" applyFill="1" applyBorder="1" applyAlignment="1"/>
    <xf numFmtId="49" fontId="0" fillId="0" borderId="1" xfId="0" applyNumberFormat="1" applyBorder="1" applyAlignment="1">
      <alignment horizontal="right"/>
    </xf>
    <xf numFmtId="49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3" fontId="4" fillId="2" borderId="1" xfId="0" applyNumberFormat="1" applyFont="1" applyFill="1" applyBorder="1"/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/>
    <xf numFmtId="3" fontId="2" fillId="0" borderId="1" xfId="0" applyNumberFormat="1" applyFont="1" applyBorder="1"/>
    <xf numFmtId="49" fontId="0" fillId="2" borderId="1" xfId="0" applyNumberFormat="1" applyFill="1" applyBorder="1" applyAlignment="1">
      <alignment horizontal="right"/>
    </xf>
    <xf numFmtId="0" fontId="2" fillId="2" borderId="1" xfId="0" applyFont="1" applyFill="1" applyBorder="1"/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3" fontId="2" fillId="0" borderId="2" xfId="0" applyNumberFormat="1" applyFont="1" applyBorder="1"/>
    <xf numFmtId="0" fontId="2" fillId="2" borderId="6" xfId="0" applyFont="1" applyFill="1" applyBorder="1"/>
    <xf numFmtId="3" fontId="3" fillId="2" borderId="1" xfId="0" applyNumberFormat="1" applyFont="1" applyFill="1" applyBorder="1"/>
    <xf numFmtId="10" fontId="4" fillId="0" borderId="1" xfId="0" applyNumberFormat="1" applyFont="1" applyBorder="1"/>
    <xf numFmtId="10" fontId="4" fillId="2" borderId="1" xfId="0" applyNumberFormat="1" applyFont="1" applyFill="1" applyBorder="1"/>
    <xf numFmtId="10" fontId="12" fillId="0" borderId="1" xfId="0" applyNumberFormat="1" applyFont="1" applyBorder="1"/>
    <xf numFmtId="10" fontId="7" fillId="0" borderId="1" xfId="0" applyNumberFormat="1" applyFont="1" applyFill="1" applyBorder="1" applyAlignment="1">
      <alignment horizontal="center" vertical="center" wrapText="1"/>
    </xf>
    <xf numFmtId="10" fontId="7" fillId="0" borderId="2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Border="1"/>
    <xf numFmtId="10" fontId="3" fillId="2" borderId="1" xfId="0" applyNumberFormat="1" applyFont="1" applyFill="1" applyBorder="1"/>
    <xf numFmtId="10" fontId="4" fillId="0" borderId="1" xfId="0" applyNumberFormat="1" applyFont="1" applyBorder="1" applyProtection="1">
      <protection locked="0"/>
    </xf>
    <xf numFmtId="0" fontId="9" fillId="0" borderId="6" xfId="0" applyFont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12" fillId="0" borderId="6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left"/>
    </xf>
    <xf numFmtId="0" fontId="9" fillId="0" borderId="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3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7" xfId="0" applyNumberFormat="1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3" fontId="7" fillId="0" borderId="10" xfId="0" applyNumberFormat="1" applyFont="1" applyFill="1" applyBorder="1" applyAlignment="1">
      <alignment horizontal="center" vertical="center" wrapText="1"/>
    </xf>
    <xf numFmtId="3" fontId="7" fillId="0" borderId="1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right"/>
    </xf>
    <xf numFmtId="3" fontId="7" fillId="0" borderId="6" xfId="0" applyNumberFormat="1" applyFont="1" applyFill="1" applyBorder="1" applyAlignment="1">
      <alignment horizontal="center" vertical="center" wrapText="1"/>
    </xf>
    <xf numFmtId="3" fontId="7" fillId="0" borderId="12" xfId="0" applyNumberFormat="1" applyFont="1" applyFill="1" applyBorder="1" applyAlignment="1">
      <alignment horizontal="center" vertical="center" wrapText="1"/>
    </xf>
    <xf numFmtId="3" fontId="7" fillId="0" borderId="4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4"/>
  <sheetViews>
    <sheetView tabSelected="1" topLeftCell="A355" zoomScale="75" zoomScaleNormal="75" zoomScaleSheetLayoutView="75" workbookViewId="0">
      <selection activeCell="L3" sqref="L3:M3"/>
    </sheetView>
  </sheetViews>
  <sheetFormatPr defaultRowHeight="12.75" x14ac:dyDescent="0.2"/>
  <cols>
    <col min="1" max="1" width="9.140625" style="1"/>
    <col min="2" max="2" width="77.7109375" style="1" customWidth="1"/>
    <col min="3" max="3" width="12.7109375" style="2" customWidth="1"/>
    <col min="4" max="4" width="13" style="2" customWidth="1"/>
    <col min="5" max="5" width="13.140625" style="2" bestFit="1" customWidth="1"/>
    <col min="6" max="6" width="13" style="2" customWidth="1"/>
    <col min="7" max="9" width="12.28515625" style="2" customWidth="1"/>
    <col min="10" max="10" width="12.28515625" style="3" customWidth="1"/>
    <col min="11" max="14" width="13.42578125" style="3" customWidth="1"/>
    <col min="15" max="15" width="12.85546875" style="3" customWidth="1"/>
    <col min="16" max="16" width="12.7109375" style="3" customWidth="1"/>
    <col min="17" max="17" width="12.28515625" style="3" customWidth="1"/>
    <col min="18" max="18" width="12.7109375" style="3" customWidth="1"/>
    <col min="19" max="19" width="13" style="1" customWidth="1"/>
    <col min="20" max="20" width="11.28515625" style="1" customWidth="1"/>
    <col min="21" max="21" width="9.5703125" style="1" customWidth="1"/>
    <col min="22" max="22" width="12.42578125" style="1" customWidth="1"/>
    <col min="23" max="23" width="11.28515625" style="1" customWidth="1"/>
    <col min="24" max="16384" width="9.140625" style="1"/>
  </cols>
  <sheetData>
    <row r="1" spans="1:26" ht="15" x14ac:dyDescent="0.2">
      <c r="N1" s="4" t="s">
        <v>16</v>
      </c>
      <c r="P1" s="4"/>
      <c r="Q1" s="4"/>
      <c r="R1" s="4"/>
    </row>
    <row r="2" spans="1:26" ht="16.5" customHeight="1" x14ac:dyDescent="0.2">
      <c r="B2" s="112" t="s">
        <v>141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6"/>
      <c r="P2" s="6"/>
      <c r="Q2" s="6"/>
      <c r="R2" s="6"/>
      <c r="S2" s="6"/>
      <c r="T2" s="6"/>
      <c r="U2" s="6"/>
      <c r="V2" s="6"/>
      <c r="W2" s="6"/>
    </row>
    <row r="3" spans="1:26" ht="16.5" customHeight="1" x14ac:dyDescent="0.2">
      <c r="B3" s="5"/>
      <c r="C3" s="5"/>
      <c r="D3" s="5"/>
      <c r="E3" s="5"/>
      <c r="F3" s="5"/>
      <c r="G3" s="5"/>
      <c r="H3" s="5"/>
      <c r="I3" s="5"/>
      <c r="J3" s="5"/>
      <c r="K3" s="5"/>
      <c r="L3" s="111" t="s">
        <v>153</v>
      </c>
      <c r="M3" s="111"/>
      <c r="N3" s="5"/>
      <c r="O3" s="5"/>
      <c r="P3" s="5"/>
      <c r="Q3" s="111"/>
      <c r="R3" s="111"/>
      <c r="S3" s="6"/>
      <c r="T3" s="6"/>
      <c r="U3" s="6"/>
      <c r="V3" s="6"/>
      <c r="W3" s="6"/>
    </row>
    <row r="4" spans="1:26" ht="12.75" customHeight="1" x14ac:dyDescent="0.2"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9" t="s">
        <v>17</v>
      </c>
      <c r="O4" s="8"/>
      <c r="P4" s="1"/>
      <c r="Q4" s="1"/>
    </row>
    <row r="5" spans="1:26" ht="25.15" customHeight="1" x14ac:dyDescent="0.25">
      <c r="A5" s="98" t="s">
        <v>60</v>
      </c>
      <c r="B5" s="105" t="s">
        <v>2</v>
      </c>
      <c r="C5" s="120" t="s">
        <v>39</v>
      </c>
      <c r="D5" s="120"/>
      <c r="E5" s="120"/>
      <c r="F5" s="120"/>
      <c r="G5" s="120" t="s">
        <v>0</v>
      </c>
      <c r="H5" s="120"/>
      <c r="I5" s="120"/>
      <c r="J5" s="120"/>
      <c r="K5" s="120" t="s">
        <v>40</v>
      </c>
      <c r="L5" s="120"/>
      <c r="M5" s="120"/>
      <c r="N5" s="120"/>
      <c r="O5" s="110"/>
      <c r="P5" s="110"/>
      <c r="Q5" s="110"/>
      <c r="R5" s="110"/>
      <c r="S5" s="12"/>
      <c r="T5" s="125"/>
      <c r="U5" s="128"/>
      <c r="V5" s="129"/>
      <c r="W5" s="128"/>
      <c r="X5" s="16"/>
      <c r="Y5" s="127"/>
      <c r="Z5" s="127"/>
    </row>
    <row r="6" spans="1:26" ht="24.75" customHeight="1" x14ac:dyDescent="0.25">
      <c r="A6" s="99"/>
      <c r="B6" s="107"/>
      <c r="C6" s="18" t="s">
        <v>127</v>
      </c>
      <c r="D6" s="10" t="s">
        <v>41</v>
      </c>
      <c r="E6" s="10" t="s">
        <v>139</v>
      </c>
      <c r="F6" s="10" t="s">
        <v>140</v>
      </c>
      <c r="G6" s="18" t="s">
        <v>127</v>
      </c>
      <c r="H6" s="10" t="s">
        <v>41</v>
      </c>
      <c r="I6" s="10" t="s">
        <v>139</v>
      </c>
      <c r="J6" s="10" t="s">
        <v>140</v>
      </c>
      <c r="K6" s="18" t="s">
        <v>127</v>
      </c>
      <c r="L6" s="10" t="s">
        <v>41</v>
      </c>
      <c r="M6" s="10" t="s">
        <v>139</v>
      </c>
      <c r="N6" s="10" t="s">
        <v>140</v>
      </c>
      <c r="O6" s="110"/>
      <c r="P6" s="110"/>
      <c r="Q6" s="11"/>
      <c r="R6" s="11"/>
      <c r="S6" s="13"/>
      <c r="T6" s="125"/>
      <c r="U6" s="128"/>
      <c r="V6" s="129"/>
      <c r="W6" s="128"/>
      <c r="X6" s="16"/>
      <c r="Y6" s="127"/>
      <c r="Z6" s="127"/>
    </row>
    <row r="7" spans="1:26" ht="24.75" customHeight="1" x14ac:dyDescent="0.25">
      <c r="A7" s="95" t="s">
        <v>12</v>
      </c>
      <c r="B7" s="96"/>
      <c r="C7" s="10"/>
      <c r="D7" s="10"/>
      <c r="E7" s="10"/>
      <c r="F7" s="10"/>
      <c r="G7" s="10"/>
      <c r="H7" s="10"/>
      <c r="I7" s="10"/>
      <c r="J7" s="10"/>
      <c r="K7" s="18"/>
      <c r="L7" s="18"/>
      <c r="M7" s="18"/>
      <c r="N7" s="10"/>
      <c r="O7" s="11"/>
      <c r="P7" s="11"/>
      <c r="Q7" s="11"/>
      <c r="R7" s="11"/>
      <c r="S7" s="13"/>
      <c r="T7" s="13"/>
      <c r="U7" s="14"/>
      <c r="V7" s="15"/>
      <c r="W7" s="14"/>
      <c r="X7" s="16"/>
      <c r="Y7" s="17"/>
      <c r="Z7" s="17"/>
    </row>
    <row r="8" spans="1:26" ht="12.6" customHeight="1" x14ac:dyDescent="0.25">
      <c r="A8" s="69" t="s">
        <v>61</v>
      </c>
      <c r="B8" s="72" t="s">
        <v>34</v>
      </c>
      <c r="C8" s="20">
        <f>SUM(G8,K8,C102,G102,K102,O102,C196,G196,K196,O196,C290,G290)</f>
        <v>272900</v>
      </c>
      <c r="D8" s="20">
        <f>SUM(H8,L8,D102,H102,L102,P102,D196,H196,L196,P196,D290,H290)</f>
        <v>256046</v>
      </c>
      <c r="E8" s="20">
        <f>SUM(I8,M8,E102,I102,M102,Q102,E196,I196,M196,Q196,E290,I290)</f>
        <v>317056</v>
      </c>
      <c r="F8" s="89">
        <f>SUM(E8/D8)</f>
        <v>1.2382774970122556</v>
      </c>
      <c r="G8" s="20">
        <v>32605</v>
      </c>
      <c r="H8" s="20">
        <v>26909</v>
      </c>
      <c r="I8" s="71">
        <v>23026</v>
      </c>
      <c r="J8" s="82">
        <f>SUM(I8/H8)</f>
        <v>0.85569883682039471</v>
      </c>
      <c r="K8" s="20">
        <v>5848</v>
      </c>
      <c r="L8" s="20">
        <v>2352</v>
      </c>
      <c r="M8" s="20">
        <v>3819</v>
      </c>
      <c r="N8" s="82">
        <f>SUM(M8/L8)</f>
        <v>1.6237244897959184</v>
      </c>
      <c r="O8" s="21"/>
      <c r="P8" s="11"/>
      <c r="Q8" s="11"/>
      <c r="R8" s="11"/>
      <c r="S8" s="13"/>
      <c r="T8" s="13"/>
      <c r="U8" s="14"/>
      <c r="V8" s="15"/>
      <c r="W8" s="14"/>
      <c r="X8" s="16"/>
      <c r="Y8" s="17"/>
      <c r="Z8" s="17"/>
    </row>
    <row r="9" spans="1:26" ht="12.6" customHeight="1" x14ac:dyDescent="0.25">
      <c r="A9" s="69" t="s">
        <v>147</v>
      </c>
      <c r="B9" s="72" t="s">
        <v>148</v>
      </c>
      <c r="C9" s="20"/>
      <c r="D9" s="20"/>
      <c r="E9" s="20">
        <f t="shared" ref="E9:E40" si="0">SUM(I9,M9,E103,I103,M103,Q103,E197,I197,M197,Q197,E291,I291)</f>
        <v>7199</v>
      </c>
      <c r="F9" s="89"/>
      <c r="G9" s="20"/>
      <c r="H9" s="20"/>
      <c r="I9" s="71"/>
      <c r="J9" s="82"/>
      <c r="K9" s="20"/>
      <c r="L9" s="20"/>
      <c r="M9" s="20"/>
      <c r="N9" s="82"/>
      <c r="O9" s="21"/>
      <c r="P9" s="11"/>
      <c r="Q9" s="11"/>
      <c r="R9" s="11"/>
      <c r="S9" s="13"/>
      <c r="T9" s="13"/>
      <c r="U9" s="14"/>
      <c r="V9" s="15"/>
      <c r="W9" s="14"/>
      <c r="X9" s="16"/>
      <c r="Y9" s="17"/>
      <c r="Z9" s="17"/>
    </row>
    <row r="10" spans="1:26" ht="12.6" customHeight="1" x14ac:dyDescent="0.25">
      <c r="A10" s="69" t="s">
        <v>62</v>
      </c>
      <c r="B10" s="73" t="s">
        <v>24</v>
      </c>
      <c r="C10" s="20">
        <f t="shared" ref="C10:D16" si="1">SUM(G10,K10,C104,G104,K104,O104,C198,G198,K198,O198,C292,G292)</f>
        <v>1422</v>
      </c>
      <c r="D10" s="20">
        <f t="shared" si="1"/>
        <v>1422</v>
      </c>
      <c r="E10" s="20">
        <f t="shared" si="0"/>
        <v>325</v>
      </c>
      <c r="F10" s="89">
        <f t="shared" ref="F10:F73" si="2">SUM(E10/D10)</f>
        <v>0.22855133614627285</v>
      </c>
      <c r="G10" s="20"/>
      <c r="H10" s="20"/>
      <c r="I10" s="71"/>
      <c r="J10" s="82"/>
      <c r="K10" s="20"/>
      <c r="L10" s="20"/>
      <c r="M10" s="20"/>
      <c r="N10" s="82"/>
      <c r="O10" s="21"/>
      <c r="P10" s="11"/>
      <c r="Q10" s="11"/>
      <c r="R10" s="11"/>
      <c r="S10" s="13"/>
      <c r="T10" s="13"/>
      <c r="U10" s="14"/>
      <c r="V10" s="15"/>
      <c r="W10" s="14"/>
      <c r="X10" s="16"/>
      <c r="Y10" s="17"/>
      <c r="Z10" s="17"/>
    </row>
    <row r="11" spans="1:26" ht="12.6" customHeight="1" x14ac:dyDescent="0.25">
      <c r="A11" s="69" t="s">
        <v>63</v>
      </c>
      <c r="B11" s="70" t="s">
        <v>25</v>
      </c>
      <c r="C11" s="20">
        <f t="shared" si="1"/>
        <v>107290</v>
      </c>
      <c r="D11" s="20">
        <f t="shared" si="1"/>
        <v>19632</v>
      </c>
      <c r="E11" s="20">
        <f t="shared" si="0"/>
        <v>36136</v>
      </c>
      <c r="F11" s="89">
        <f t="shared" si="2"/>
        <v>1.8406682966585166</v>
      </c>
      <c r="G11" s="20"/>
      <c r="H11" s="20"/>
      <c r="I11" s="20"/>
      <c r="J11" s="82"/>
      <c r="K11" s="20"/>
      <c r="L11" s="20"/>
      <c r="M11" s="20"/>
      <c r="N11" s="82"/>
      <c r="O11" s="21"/>
      <c r="P11" s="11"/>
      <c r="Q11" s="11"/>
      <c r="R11" s="11"/>
      <c r="S11" s="13"/>
      <c r="T11" s="13"/>
      <c r="U11" s="14"/>
      <c r="V11" s="15"/>
      <c r="W11" s="14"/>
      <c r="X11" s="16"/>
      <c r="Y11" s="17"/>
      <c r="Z11" s="17"/>
    </row>
    <row r="12" spans="1:26" ht="12.6" customHeight="1" x14ac:dyDescent="0.25">
      <c r="A12" s="69" t="s">
        <v>64</v>
      </c>
      <c r="B12" s="70" t="s">
        <v>8</v>
      </c>
      <c r="C12" s="20">
        <f t="shared" si="1"/>
        <v>22225</v>
      </c>
      <c r="D12" s="20">
        <f t="shared" si="1"/>
        <v>12065</v>
      </c>
      <c r="E12" s="20">
        <f t="shared" si="0"/>
        <v>13930</v>
      </c>
      <c r="F12" s="89">
        <f t="shared" si="2"/>
        <v>1.1545793617903026</v>
      </c>
      <c r="G12" s="20"/>
      <c r="H12" s="20"/>
      <c r="I12" s="20">
        <v>4550</v>
      </c>
      <c r="J12" s="82"/>
      <c r="K12" s="20"/>
      <c r="L12" s="20"/>
      <c r="M12" s="20">
        <v>11</v>
      </c>
      <c r="N12" s="82"/>
      <c r="O12" s="21"/>
      <c r="P12" s="11"/>
      <c r="Q12" s="11"/>
      <c r="R12" s="11"/>
      <c r="S12" s="13"/>
      <c r="T12" s="13"/>
      <c r="U12" s="14"/>
      <c r="V12" s="15"/>
      <c r="W12" s="14"/>
      <c r="X12" s="16"/>
      <c r="Y12" s="17"/>
      <c r="Z12" s="17"/>
    </row>
    <row r="13" spans="1:26" ht="12.6" customHeight="1" x14ac:dyDescent="0.25">
      <c r="A13" s="68" t="s">
        <v>65</v>
      </c>
      <c r="B13" s="72" t="s">
        <v>104</v>
      </c>
      <c r="C13" s="20">
        <f t="shared" si="1"/>
        <v>34049</v>
      </c>
      <c r="D13" s="20">
        <f t="shared" si="1"/>
        <v>135080</v>
      </c>
      <c r="E13" s="20">
        <f t="shared" si="0"/>
        <v>135080</v>
      </c>
      <c r="F13" s="89">
        <f t="shared" si="2"/>
        <v>1</v>
      </c>
      <c r="G13" s="20"/>
      <c r="H13" s="20"/>
      <c r="I13" s="20"/>
      <c r="J13" s="82"/>
      <c r="K13" s="20"/>
      <c r="L13" s="20"/>
      <c r="M13" s="20"/>
      <c r="N13" s="82"/>
      <c r="O13" s="21"/>
      <c r="P13" s="11"/>
      <c r="Q13" s="11"/>
      <c r="R13" s="11"/>
      <c r="S13" s="13"/>
      <c r="T13" s="13"/>
      <c r="U13" s="14"/>
      <c r="V13" s="15"/>
      <c r="W13" s="14"/>
      <c r="X13" s="16"/>
      <c r="Y13" s="17"/>
      <c r="Z13" s="17"/>
    </row>
    <row r="14" spans="1:26" ht="12.6" customHeight="1" x14ac:dyDescent="0.25">
      <c r="A14" s="69" t="s">
        <v>66</v>
      </c>
      <c r="B14" s="70" t="s">
        <v>26</v>
      </c>
      <c r="C14" s="20">
        <f t="shared" si="1"/>
        <v>76</v>
      </c>
      <c r="D14" s="20">
        <f t="shared" si="1"/>
        <v>76</v>
      </c>
      <c r="E14" s="20">
        <f t="shared" si="0"/>
        <v>9</v>
      </c>
      <c r="F14" s="89">
        <f t="shared" si="2"/>
        <v>0.11842105263157894</v>
      </c>
      <c r="G14" s="20"/>
      <c r="H14" s="20"/>
      <c r="I14" s="20"/>
      <c r="J14" s="82"/>
      <c r="K14" s="20"/>
      <c r="L14" s="20"/>
      <c r="M14" s="20"/>
      <c r="N14" s="82"/>
      <c r="O14" s="21"/>
      <c r="P14" s="11"/>
      <c r="Q14" s="11"/>
      <c r="R14" s="11"/>
      <c r="S14" s="13"/>
      <c r="T14" s="13"/>
      <c r="U14" s="14"/>
      <c r="V14" s="15"/>
      <c r="W14" s="14"/>
      <c r="X14" s="16"/>
      <c r="Y14" s="17"/>
      <c r="Z14" s="17"/>
    </row>
    <row r="15" spans="1:26" ht="12.75" customHeight="1" x14ac:dyDescent="0.2">
      <c r="A15" s="69" t="s">
        <v>67</v>
      </c>
      <c r="B15" s="70" t="s">
        <v>105</v>
      </c>
      <c r="C15" s="20">
        <f t="shared" si="1"/>
        <v>163883</v>
      </c>
      <c r="D15" s="20">
        <f t="shared" si="1"/>
        <v>173029</v>
      </c>
      <c r="E15" s="20">
        <f t="shared" si="0"/>
        <v>4418</v>
      </c>
      <c r="F15" s="89">
        <f t="shared" si="2"/>
        <v>2.5533292107103433E-2</v>
      </c>
      <c r="G15" s="20"/>
      <c r="H15" s="20"/>
      <c r="I15" s="20"/>
      <c r="J15" s="82"/>
      <c r="K15" s="20"/>
      <c r="L15" s="20"/>
      <c r="M15" s="20"/>
      <c r="N15" s="82"/>
      <c r="O15" s="21"/>
      <c r="P15" s="22"/>
      <c r="Q15" s="22"/>
      <c r="R15" s="22"/>
      <c r="S15" s="23"/>
      <c r="T15" s="23"/>
      <c r="U15" s="23"/>
      <c r="V15" s="23"/>
      <c r="W15" s="23"/>
    </row>
    <row r="16" spans="1:26" ht="12.75" customHeight="1" x14ac:dyDescent="0.2">
      <c r="A16" s="69" t="s">
        <v>68</v>
      </c>
      <c r="B16" s="70" t="s">
        <v>27</v>
      </c>
      <c r="C16" s="20">
        <f t="shared" si="1"/>
        <v>9670</v>
      </c>
      <c r="D16" s="20">
        <f t="shared" si="1"/>
        <v>9670</v>
      </c>
      <c r="E16" s="20">
        <f t="shared" si="0"/>
        <v>3871</v>
      </c>
      <c r="F16" s="89">
        <f t="shared" si="2"/>
        <v>0.40031023784901759</v>
      </c>
      <c r="G16" s="20">
        <v>8170</v>
      </c>
      <c r="H16" s="20">
        <v>8170</v>
      </c>
      <c r="I16" s="20">
        <v>3553</v>
      </c>
      <c r="J16" s="82">
        <f>SUM(I16/H16)</f>
        <v>0.43488372093023253</v>
      </c>
      <c r="K16" s="20">
        <v>1500</v>
      </c>
      <c r="L16" s="20">
        <v>1500</v>
      </c>
      <c r="M16" s="20">
        <v>318</v>
      </c>
      <c r="N16" s="82">
        <f>SUM(M16/L16)</f>
        <v>0.21199999999999999</v>
      </c>
      <c r="O16" s="21"/>
      <c r="P16" s="22"/>
      <c r="Q16" s="22"/>
      <c r="R16" s="22"/>
      <c r="S16" s="24"/>
      <c r="T16" s="23"/>
      <c r="U16" s="23"/>
      <c r="V16" s="23"/>
      <c r="W16" s="23"/>
    </row>
    <row r="17" spans="1:23" ht="12.75" customHeight="1" x14ac:dyDescent="0.2">
      <c r="A17" s="69" t="s">
        <v>151</v>
      </c>
      <c r="B17" s="70" t="s">
        <v>152</v>
      </c>
      <c r="C17" s="20">
        <v>2000</v>
      </c>
      <c r="D17" s="20">
        <v>0</v>
      </c>
      <c r="E17" s="20">
        <f t="shared" si="0"/>
        <v>0</v>
      </c>
      <c r="F17" s="89"/>
      <c r="G17" s="20"/>
      <c r="H17" s="20"/>
      <c r="I17" s="20"/>
      <c r="J17" s="82"/>
      <c r="K17" s="20"/>
      <c r="L17" s="20"/>
      <c r="M17" s="20"/>
      <c r="N17" s="82"/>
      <c r="O17" s="21"/>
      <c r="P17" s="22"/>
      <c r="Q17" s="22"/>
      <c r="R17" s="22"/>
      <c r="S17" s="24"/>
      <c r="T17" s="23"/>
      <c r="U17" s="23"/>
      <c r="V17" s="23"/>
      <c r="W17" s="23"/>
    </row>
    <row r="18" spans="1:23" ht="12.75" customHeight="1" x14ac:dyDescent="0.2">
      <c r="A18" s="69" t="s">
        <v>106</v>
      </c>
      <c r="B18" s="70" t="s">
        <v>107</v>
      </c>
      <c r="C18" s="20">
        <f t="shared" ref="C18:C38" si="3">SUM(G18,K18,C112,G112,K112,O112,C206,G206,K206,O206,C300,G300)</f>
        <v>2570</v>
      </c>
      <c r="D18" s="20">
        <f t="shared" ref="D18:D38" si="4">SUM(H18,L18,D112,H112,L112,P112,D206,H206,L206,P206,D300,H300)</f>
        <v>5988</v>
      </c>
      <c r="E18" s="20">
        <f t="shared" si="0"/>
        <v>3179</v>
      </c>
      <c r="F18" s="89">
        <f t="shared" si="2"/>
        <v>0.53089512358049429</v>
      </c>
      <c r="G18" s="20"/>
      <c r="H18" s="20"/>
      <c r="I18" s="20"/>
      <c r="J18" s="82"/>
      <c r="K18" s="20"/>
      <c r="L18" s="20"/>
      <c r="M18" s="20"/>
      <c r="N18" s="82"/>
      <c r="O18" s="21"/>
      <c r="P18" s="22"/>
      <c r="Q18" s="22"/>
      <c r="R18" s="22"/>
      <c r="S18" s="24"/>
      <c r="T18" s="23"/>
      <c r="U18" s="23"/>
      <c r="V18" s="23"/>
      <c r="W18" s="23"/>
    </row>
    <row r="19" spans="1:23" ht="12.75" customHeight="1" x14ac:dyDescent="0.2">
      <c r="A19" s="69" t="s">
        <v>69</v>
      </c>
      <c r="B19" s="70" t="s">
        <v>28</v>
      </c>
      <c r="C19" s="20">
        <f t="shared" si="3"/>
        <v>61369</v>
      </c>
      <c r="D19" s="20">
        <f t="shared" si="4"/>
        <v>432</v>
      </c>
      <c r="E19" s="20">
        <f t="shared" si="0"/>
        <v>7555</v>
      </c>
      <c r="F19" s="89">
        <f t="shared" si="2"/>
        <v>17.488425925925927</v>
      </c>
      <c r="G19" s="20"/>
      <c r="H19" s="20"/>
      <c r="I19" s="20"/>
      <c r="J19" s="82"/>
      <c r="K19" s="20"/>
      <c r="L19" s="20"/>
      <c r="M19" s="20"/>
      <c r="N19" s="82"/>
      <c r="O19" s="21"/>
      <c r="P19" s="22"/>
      <c r="Q19" s="22"/>
      <c r="R19" s="22"/>
      <c r="S19" s="23"/>
      <c r="T19" s="23"/>
      <c r="U19" s="23"/>
      <c r="V19" s="23"/>
      <c r="W19" s="23"/>
    </row>
    <row r="20" spans="1:23" ht="12.75" customHeight="1" x14ac:dyDescent="0.2">
      <c r="A20" s="69" t="s">
        <v>70</v>
      </c>
      <c r="B20" s="70" t="s">
        <v>54</v>
      </c>
      <c r="C20" s="20">
        <f t="shared" si="3"/>
        <v>14986</v>
      </c>
      <c r="D20" s="20">
        <f t="shared" si="4"/>
        <v>0</v>
      </c>
      <c r="E20" s="20">
        <f t="shared" si="0"/>
        <v>0</v>
      </c>
      <c r="F20" s="89"/>
      <c r="G20" s="20"/>
      <c r="H20" s="20"/>
      <c r="I20" s="20"/>
      <c r="J20" s="82"/>
      <c r="K20" s="20"/>
      <c r="L20" s="20"/>
      <c r="M20" s="20"/>
      <c r="N20" s="82"/>
      <c r="O20" s="21"/>
      <c r="P20" s="22"/>
      <c r="Q20" s="22"/>
      <c r="R20" s="22"/>
      <c r="S20" s="23"/>
      <c r="T20" s="23"/>
      <c r="U20" s="23"/>
      <c r="V20" s="23"/>
      <c r="W20" s="23"/>
    </row>
    <row r="21" spans="1:23" ht="12.75" customHeight="1" x14ac:dyDescent="0.2">
      <c r="A21" s="69" t="s">
        <v>108</v>
      </c>
      <c r="B21" s="70" t="s">
        <v>109</v>
      </c>
      <c r="C21" s="20">
        <f t="shared" si="3"/>
        <v>8715</v>
      </c>
      <c r="D21" s="20">
        <f t="shared" si="4"/>
        <v>5715</v>
      </c>
      <c r="E21" s="20">
        <f t="shared" si="0"/>
        <v>0</v>
      </c>
      <c r="F21" s="89">
        <f t="shared" si="2"/>
        <v>0</v>
      </c>
      <c r="G21" s="20"/>
      <c r="H21" s="20"/>
      <c r="I21" s="20"/>
      <c r="J21" s="82"/>
      <c r="K21" s="20"/>
      <c r="L21" s="20"/>
      <c r="M21" s="20"/>
      <c r="N21" s="82"/>
      <c r="O21" s="21"/>
      <c r="P21" s="22"/>
      <c r="Q21" s="22"/>
      <c r="R21" s="22"/>
      <c r="S21" s="23"/>
      <c r="T21" s="23"/>
      <c r="U21" s="23"/>
      <c r="V21" s="23"/>
      <c r="W21" s="23"/>
    </row>
    <row r="22" spans="1:23" ht="12.75" customHeight="1" x14ac:dyDescent="0.2">
      <c r="A22" s="69" t="s">
        <v>72</v>
      </c>
      <c r="B22" s="70" t="s">
        <v>71</v>
      </c>
      <c r="C22" s="20">
        <f t="shared" si="3"/>
        <v>30749</v>
      </c>
      <c r="D22" s="20">
        <f t="shared" si="4"/>
        <v>29924</v>
      </c>
      <c r="E22" s="20">
        <f t="shared" si="0"/>
        <v>23682</v>
      </c>
      <c r="F22" s="89">
        <f t="shared" si="2"/>
        <v>0.79140489239406497</v>
      </c>
      <c r="G22" s="20"/>
      <c r="H22" s="20"/>
      <c r="I22" s="20"/>
      <c r="J22" s="82"/>
      <c r="K22" s="20"/>
      <c r="L22" s="20"/>
      <c r="M22" s="20"/>
      <c r="N22" s="82"/>
      <c r="O22" s="21"/>
      <c r="P22" s="22"/>
      <c r="Q22" s="22"/>
      <c r="R22" s="22"/>
      <c r="S22" s="23"/>
      <c r="T22" s="23"/>
      <c r="U22" s="23"/>
      <c r="V22" s="23"/>
      <c r="W22" s="23"/>
    </row>
    <row r="23" spans="1:23" ht="12.75" customHeight="1" x14ac:dyDescent="0.2">
      <c r="A23" s="69" t="s">
        <v>73</v>
      </c>
      <c r="B23" s="70" t="s">
        <v>110</v>
      </c>
      <c r="C23" s="20">
        <f t="shared" si="3"/>
        <v>14064</v>
      </c>
      <c r="D23" s="20">
        <f t="shared" si="4"/>
        <v>10825</v>
      </c>
      <c r="E23" s="20">
        <f t="shared" si="0"/>
        <v>802</v>
      </c>
      <c r="F23" s="89">
        <f t="shared" si="2"/>
        <v>7.4087759815242488E-2</v>
      </c>
      <c r="G23" s="20"/>
      <c r="H23" s="20"/>
      <c r="I23" s="20"/>
      <c r="J23" s="82"/>
      <c r="K23" s="20"/>
      <c r="L23" s="20"/>
      <c r="M23" s="20"/>
      <c r="N23" s="82"/>
      <c r="O23" s="21"/>
      <c r="P23" s="22"/>
      <c r="Q23" s="22"/>
      <c r="R23" s="22"/>
      <c r="S23" s="23"/>
      <c r="T23" s="23"/>
      <c r="U23" s="23"/>
      <c r="V23" s="23"/>
      <c r="W23" s="23"/>
    </row>
    <row r="24" spans="1:23" ht="12.75" customHeight="1" x14ac:dyDescent="0.2">
      <c r="A24" s="69" t="s">
        <v>74</v>
      </c>
      <c r="B24" s="70" t="s">
        <v>46</v>
      </c>
      <c r="C24" s="20">
        <f t="shared" si="3"/>
        <v>3175</v>
      </c>
      <c r="D24" s="20">
        <f t="shared" si="4"/>
        <v>4571</v>
      </c>
      <c r="E24" s="20">
        <f t="shared" si="0"/>
        <v>6186</v>
      </c>
      <c r="F24" s="89">
        <f t="shared" si="2"/>
        <v>1.3533143732224897</v>
      </c>
      <c r="G24" s="20"/>
      <c r="H24" s="20"/>
      <c r="I24" s="20"/>
      <c r="J24" s="82"/>
      <c r="K24" s="20"/>
      <c r="L24" s="20"/>
      <c r="M24" s="20"/>
      <c r="N24" s="82"/>
      <c r="O24" s="21"/>
      <c r="P24" s="22"/>
      <c r="Q24" s="22"/>
      <c r="R24" s="22"/>
      <c r="S24" s="23"/>
      <c r="T24" s="23"/>
      <c r="U24" s="23"/>
      <c r="V24" s="23"/>
      <c r="W24" s="23"/>
    </row>
    <row r="25" spans="1:23" ht="12.75" customHeight="1" x14ac:dyDescent="0.2">
      <c r="A25" s="69" t="s">
        <v>75</v>
      </c>
      <c r="B25" s="70" t="s">
        <v>51</v>
      </c>
      <c r="C25" s="20">
        <f t="shared" si="3"/>
        <v>48412</v>
      </c>
      <c r="D25" s="20">
        <f t="shared" si="4"/>
        <v>33905</v>
      </c>
      <c r="E25" s="20">
        <f t="shared" si="0"/>
        <v>23012</v>
      </c>
      <c r="F25" s="89">
        <f t="shared" si="2"/>
        <v>0.67871995280932018</v>
      </c>
      <c r="G25" s="20"/>
      <c r="H25" s="20"/>
      <c r="I25" s="20"/>
      <c r="J25" s="82"/>
      <c r="K25" s="20"/>
      <c r="L25" s="20"/>
      <c r="M25" s="20"/>
      <c r="N25" s="82"/>
      <c r="O25" s="21"/>
      <c r="P25" s="22"/>
      <c r="Q25" s="22"/>
      <c r="R25" s="22"/>
      <c r="S25" s="23"/>
      <c r="T25" s="23"/>
      <c r="U25" s="23"/>
      <c r="V25" s="23"/>
      <c r="W25" s="23"/>
    </row>
    <row r="26" spans="1:23" ht="12.75" customHeight="1" x14ac:dyDescent="0.2">
      <c r="A26" s="69" t="s">
        <v>76</v>
      </c>
      <c r="B26" s="70" t="s">
        <v>55</v>
      </c>
      <c r="C26" s="20">
        <f t="shared" si="3"/>
        <v>105607</v>
      </c>
      <c r="D26" s="20">
        <f t="shared" si="4"/>
        <v>1359980</v>
      </c>
      <c r="E26" s="20">
        <f t="shared" si="0"/>
        <v>14768</v>
      </c>
      <c r="F26" s="89">
        <f t="shared" si="2"/>
        <v>1.0858983220341475E-2</v>
      </c>
      <c r="G26" s="20"/>
      <c r="H26" s="20"/>
      <c r="I26" s="20"/>
      <c r="J26" s="82"/>
      <c r="K26" s="20"/>
      <c r="L26" s="20"/>
      <c r="M26" s="20"/>
      <c r="N26" s="82"/>
      <c r="O26" s="21"/>
      <c r="P26" s="22"/>
      <c r="Q26" s="22"/>
      <c r="R26" s="22"/>
      <c r="S26" s="23"/>
      <c r="T26" s="23"/>
      <c r="U26" s="23"/>
      <c r="V26" s="23"/>
      <c r="W26" s="23"/>
    </row>
    <row r="27" spans="1:23" ht="12.75" customHeight="1" x14ac:dyDescent="0.2">
      <c r="A27" s="69" t="s">
        <v>77</v>
      </c>
      <c r="B27" s="70" t="s">
        <v>47</v>
      </c>
      <c r="C27" s="20">
        <f t="shared" si="3"/>
        <v>29914</v>
      </c>
      <c r="D27" s="20">
        <f t="shared" si="4"/>
        <v>29487</v>
      </c>
      <c r="E27" s="20">
        <f t="shared" si="0"/>
        <v>5299</v>
      </c>
      <c r="F27" s="89">
        <f t="shared" si="2"/>
        <v>0.17970631125580763</v>
      </c>
      <c r="G27" s="20">
        <v>418</v>
      </c>
      <c r="H27" s="20">
        <v>0</v>
      </c>
      <c r="I27" s="20"/>
      <c r="J27" s="82"/>
      <c r="K27" s="20">
        <v>101</v>
      </c>
      <c r="L27" s="20">
        <v>20</v>
      </c>
      <c r="M27" s="20"/>
      <c r="N27" s="82">
        <f>SUM(M27/L27)</f>
        <v>0</v>
      </c>
      <c r="O27" s="21"/>
      <c r="P27" s="22"/>
      <c r="Q27" s="22"/>
      <c r="R27" s="22"/>
      <c r="S27" s="23"/>
      <c r="T27" s="23"/>
      <c r="U27" s="23"/>
      <c r="V27" s="23"/>
      <c r="W27" s="23"/>
    </row>
    <row r="28" spans="1:23" ht="12.75" customHeight="1" x14ac:dyDescent="0.2">
      <c r="A28" s="69" t="s">
        <v>78</v>
      </c>
      <c r="B28" s="70" t="s">
        <v>111</v>
      </c>
      <c r="C28" s="20">
        <f t="shared" si="3"/>
        <v>6395</v>
      </c>
      <c r="D28" s="20">
        <f t="shared" si="4"/>
        <v>6811</v>
      </c>
      <c r="E28" s="20">
        <f t="shared" si="0"/>
        <v>2024</v>
      </c>
      <c r="F28" s="89">
        <f t="shared" si="2"/>
        <v>0.29716634855381002</v>
      </c>
      <c r="G28" s="20">
        <v>200</v>
      </c>
      <c r="H28" s="20">
        <v>200</v>
      </c>
      <c r="I28" s="20">
        <v>20</v>
      </c>
      <c r="J28" s="82">
        <f>SUM(I28/H28)</f>
        <v>0.1</v>
      </c>
      <c r="K28" s="20">
        <v>35</v>
      </c>
      <c r="L28" s="20">
        <v>35</v>
      </c>
      <c r="M28" s="20">
        <v>3</v>
      </c>
      <c r="N28" s="82">
        <f>SUM(M28/L28)</f>
        <v>8.5714285714285715E-2</v>
      </c>
      <c r="O28" s="21"/>
      <c r="P28" s="22"/>
      <c r="Q28" s="22"/>
      <c r="R28" s="22"/>
      <c r="S28" s="23"/>
      <c r="T28" s="23"/>
      <c r="U28" s="23"/>
      <c r="V28" s="23"/>
      <c r="W28" s="23"/>
    </row>
    <row r="29" spans="1:23" ht="12.75" customHeight="1" x14ac:dyDescent="0.2">
      <c r="A29" s="69" t="s">
        <v>79</v>
      </c>
      <c r="B29" s="70" t="s">
        <v>59</v>
      </c>
      <c r="C29" s="20">
        <f t="shared" si="3"/>
        <v>64494</v>
      </c>
      <c r="D29" s="20">
        <f t="shared" si="4"/>
        <v>21314</v>
      </c>
      <c r="E29" s="20">
        <f t="shared" si="0"/>
        <v>19245</v>
      </c>
      <c r="F29" s="89">
        <f t="shared" si="2"/>
        <v>0.90292765318569956</v>
      </c>
      <c r="G29" s="20"/>
      <c r="H29" s="20"/>
      <c r="I29" s="20"/>
      <c r="J29" s="82"/>
      <c r="K29" s="20"/>
      <c r="L29" s="20"/>
      <c r="M29" s="20"/>
      <c r="N29" s="82"/>
      <c r="O29" s="21"/>
      <c r="P29" s="22"/>
      <c r="Q29" s="22"/>
      <c r="R29" s="22"/>
      <c r="S29" s="23"/>
      <c r="T29" s="23"/>
      <c r="U29" s="23"/>
      <c r="V29" s="23"/>
      <c r="W29" s="23"/>
    </row>
    <row r="30" spans="1:23" ht="12.75" customHeight="1" x14ac:dyDescent="0.2">
      <c r="A30" s="69" t="s">
        <v>80</v>
      </c>
      <c r="B30" s="70" t="s">
        <v>29</v>
      </c>
      <c r="C30" s="20">
        <f t="shared" si="3"/>
        <v>8687</v>
      </c>
      <c r="D30" s="20">
        <f t="shared" si="4"/>
        <v>8687</v>
      </c>
      <c r="E30" s="20">
        <f t="shared" si="0"/>
        <v>4281</v>
      </c>
      <c r="F30" s="89">
        <f t="shared" si="2"/>
        <v>0.49280534131460801</v>
      </c>
      <c r="G30" s="20"/>
      <c r="H30" s="20"/>
      <c r="I30" s="20"/>
      <c r="J30" s="82"/>
      <c r="K30" s="20"/>
      <c r="L30" s="20"/>
      <c r="M30" s="20"/>
      <c r="N30" s="82"/>
      <c r="O30" s="21"/>
      <c r="P30" s="22"/>
      <c r="Q30" s="22"/>
      <c r="R30" s="22"/>
      <c r="S30" s="23"/>
      <c r="T30" s="23"/>
      <c r="U30" s="23"/>
      <c r="V30" s="23"/>
      <c r="W30" s="23"/>
    </row>
    <row r="31" spans="1:23" ht="12.75" customHeight="1" x14ac:dyDescent="0.2">
      <c r="A31" s="69" t="s">
        <v>137</v>
      </c>
      <c r="B31" s="70" t="s">
        <v>138</v>
      </c>
      <c r="C31" s="20">
        <f t="shared" si="3"/>
        <v>0</v>
      </c>
      <c r="D31" s="20">
        <f t="shared" si="4"/>
        <v>29648</v>
      </c>
      <c r="E31" s="20">
        <f t="shared" si="0"/>
        <v>0</v>
      </c>
      <c r="F31" s="89">
        <f t="shared" si="2"/>
        <v>0</v>
      </c>
      <c r="G31" s="20"/>
      <c r="H31" s="20"/>
      <c r="I31" s="20"/>
      <c r="J31" s="82"/>
      <c r="K31" s="20"/>
      <c r="L31" s="20"/>
      <c r="M31" s="20"/>
      <c r="N31" s="82"/>
      <c r="O31" s="21"/>
      <c r="P31" s="22"/>
      <c r="Q31" s="22"/>
      <c r="R31" s="22"/>
      <c r="S31" s="23"/>
      <c r="T31" s="23"/>
      <c r="U31" s="23"/>
      <c r="V31" s="23"/>
      <c r="W31" s="23"/>
    </row>
    <row r="32" spans="1:23" ht="12.75" customHeight="1" x14ac:dyDescent="0.2">
      <c r="A32" s="69" t="s">
        <v>81</v>
      </c>
      <c r="B32" s="70" t="s">
        <v>9</v>
      </c>
      <c r="C32" s="20">
        <f t="shared" si="3"/>
        <v>81272</v>
      </c>
      <c r="D32" s="20">
        <f t="shared" si="4"/>
        <v>38473</v>
      </c>
      <c r="E32" s="20">
        <f t="shared" si="0"/>
        <v>30894</v>
      </c>
      <c r="F32" s="89">
        <f t="shared" si="2"/>
        <v>0.80300470459802975</v>
      </c>
      <c r="G32" s="20"/>
      <c r="H32" s="20"/>
      <c r="I32" s="20"/>
      <c r="J32" s="82"/>
      <c r="K32" s="20"/>
      <c r="L32" s="20"/>
      <c r="M32" s="20"/>
      <c r="N32" s="82"/>
      <c r="O32" s="21"/>
      <c r="P32" s="22"/>
      <c r="Q32" s="22"/>
      <c r="R32" s="22"/>
      <c r="S32" s="23"/>
      <c r="T32" s="23"/>
      <c r="U32" s="23"/>
      <c r="V32" s="23"/>
      <c r="W32" s="23"/>
    </row>
    <row r="33" spans="1:23" ht="12.75" customHeight="1" x14ac:dyDescent="0.2">
      <c r="A33" s="69" t="s">
        <v>82</v>
      </c>
      <c r="B33" s="70" t="s">
        <v>7</v>
      </c>
      <c r="C33" s="20">
        <f t="shared" si="3"/>
        <v>54863</v>
      </c>
      <c r="D33" s="20">
        <f t="shared" si="4"/>
        <v>4414</v>
      </c>
      <c r="E33" s="20">
        <f t="shared" si="0"/>
        <v>2628</v>
      </c>
      <c r="F33" s="89">
        <f t="shared" si="2"/>
        <v>0.59537834164023562</v>
      </c>
      <c r="G33" s="20"/>
      <c r="H33" s="20"/>
      <c r="I33" s="20"/>
      <c r="J33" s="82"/>
      <c r="K33" s="20"/>
      <c r="L33" s="20"/>
      <c r="M33" s="20"/>
      <c r="N33" s="82"/>
      <c r="O33" s="21"/>
      <c r="P33" s="22"/>
      <c r="Q33" s="22"/>
      <c r="R33" s="22"/>
      <c r="S33" s="23"/>
      <c r="T33" s="23"/>
      <c r="U33" s="23"/>
      <c r="V33" s="23"/>
      <c r="W33" s="23"/>
    </row>
    <row r="34" spans="1:23" ht="12.75" customHeight="1" x14ac:dyDescent="0.2">
      <c r="A34" s="69" t="s">
        <v>83</v>
      </c>
      <c r="B34" s="74" t="s">
        <v>30</v>
      </c>
      <c r="C34" s="20">
        <f t="shared" si="3"/>
        <v>277021</v>
      </c>
      <c r="D34" s="20">
        <f t="shared" si="4"/>
        <v>204456</v>
      </c>
      <c r="E34" s="20">
        <f t="shared" si="0"/>
        <v>46285</v>
      </c>
      <c r="F34" s="89">
        <f t="shared" si="2"/>
        <v>0.2263812262785147</v>
      </c>
      <c r="G34" s="20"/>
      <c r="H34" s="20">
        <v>2002</v>
      </c>
      <c r="I34" s="20">
        <v>2001</v>
      </c>
      <c r="J34" s="82">
        <f>SUM(I34/H34)</f>
        <v>0.99950049950049946</v>
      </c>
      <c r="K34" s="20"/>
      <c r="L34" s="20">
        <v>310</v>
      </c>
      <c r="M34" s="20">
        <v>319</v>
      </c>
      <c r="N34" s="82">
        <f>SUM(M34/L34)</f>
        <v>1.0290322580645161</v>
      </c>
      <c r="O34" s="21"/>
      <c r="P34" s="22"/>
      <c r="Q34" s="22"/>
      <c r="R34" s="22"/>
      <c r="S34" s="23"/>
      <c r="T34" s="23"/>
      <c r="U34" s="23"/>
      <c r="V34" s="23"/>
      <c r="W34" s="23"/>
    </row>
    <row r="35" spans="1:23" ht="12.75" customHeight="1" x14ac:dyDescent="0.2">
      <c r="A35" s="69" t="s">
        <v>128</v>
      </c>
      <c r="B35" s="74" t="s">
        <v>129</v>
      </c>
      <c r="C35" s="20">
        <f t="shared" si="3"/>
        <v>1001</v>
      </c>
      <c r="D35" s="20">
        <f t="shared" si="4"/>
        <v>1001</v>
      </c>
      <c r="E35" s="20">
        <f t="shared" si="0"/>
        <v>0</v>
      </c>
      <c r="F35" s="89">
        <f t="shared" si="2"/>
        <v>0</v>
      </c>
      <c r="G35" s="20"/>
      <c r="H35" s="20"/>
      <c r="I35" s="20"/>
      <c r="J35" s="82"/>
      <c r="K35" s="20"/>
      <c r="L35" s="20"/>
      <c r="M35" s="20"/>
      <c r="N35" s="82"/>
      <c r="O35" s="21"/>
      <c r="P35" s="22"/>
      <c r="Q35" s="22"/>
      <c r="R35" s="22"/>
      <c r="S35" s="23"/>
      <c r="T35" s="23"/>
      <c r="U35" s="23"/>
      <c r="V35" s="23"/>
      <c r="W35" s="23"/>
    </row>
    <row r="36" spans="1:23" ht="12.75" customHeight="1" x14ac:dyDescent="0.2">
      <c r="A36" s="69" t="s">
        <v>130</v>
      </c>
      <c r="B36" s="74" t="s">
        <v>131</v>
      </c>
      <c r="C36" s="20">
        <f t="shared" si="3"/>
        <v>3241</v>
      </c>
      <c r="D36" s="20">
        <f t="shared" si="4"/>
        <v>3241</v>
      </c>
      <c r="E36" s="20">
        <f t="shared" si="0"/>
        <v>241</v>
      </c>
      <c r="F36" s="89">
        <f t="shared" si="2"/>
        <v>7.4359765504473929E-2</v>
      </c>
      <c r="G36" s="20"/>
      <c r="H36" s="20"/>
      <c r="I36" s="20"/>
      <c r="J36" s="82"/>
      <c r="K36" s="20"/>
      <c r="L36" s="20"/>
      <c r="M36" s="20"/>
      <c r="N36" s="82"/>
      <c r="O36" s="21"/>
      <c r="P36" s="22"/>
      <c r="Q36" s="22"/>
      <c r="R36" s="22"/>
      <c r="S36" s="23"/>
      <c r="T36" s="23"/>
      <c r="U36" s="23"/>
      <c r="V36" s="23"/>
      <c r="W36" s="23"/>
    </row>
    <row r="37" spans="1:23" ht="12.75" customHeight="1" x14ac:dyDescent="0.2">
      <c r="A37" s="69" t="s">
        <v>84</v>
      </c>
      <c r="B37" s="74" t="s">
        <v>57</v>
      </c>
      <c r="C37" s="20">
        <f t="shared" si="3"/>
        <v>2450</v>
      </c>
      <c r="D37" s="20">
        <f t="shared" si="4"/>
        <v>2450</v>
      </c>
      <c r="E37" s="20">
        <f t="shared" si="0"/>
        <v>364</v>
      </c>
      <c r="F37" s="89">
        <f t="shared" si="2"/>
        <v>0.14857142857142858</v>
      </c>
      <c r="G37" s="20"/>
      <c r="H37" s="20"/>
      <c r="I37" s="20"/>
      <c r="J37" s="82"/>
      <c r="K37" s="20"/>
      <c r="L37" s="20"/>
      <c r="M37" s="20"/>
      <c r="N37" s="82"/>
      <c r="O37" s="21"/>
      <c r="P37" s="22"/>
      <c r="Q37" s="22"/>
      <c r="R37" s="22"/>
      <c r="S37" s="23"/>
      <c r="T37" s="23"/>
      <c r="U37" s="23"/>
      <c r="V37" s="23"/>
      <c r="W37" s="23"/>
    </row>
    <row r="38" spans="1:23" ht="12.75" customHeight="1" x14ac:dyDescent="0.2">
      <c r="A38" s="69" t="s">
        <v>149</v>
      </c>
      <c r="B38" s="74" t="s">
        <v>150</v>
      </c>
      <c r="C38" s="20">
        <f t="shared" si="3"/>
        <v>0</v>
      </c>
      <c r="D38" s="20">
        <f t="shared" si="4"/>
        <v>0</v>
      </c>
      <c r="E38" s="20">
        <f t="shared" si="0"/>
        <v>1947</v>
      </c>
      <c r="F38" s="89"/>
      <c r="G38" s="20"/>
      <c r="H38" s="20"/>
      <c r="I38" s="20"/>
      <c r="J38" s="82"/>
      <c r="K38" s="20"/>
      <c r="L38" s="20"/>
      <c r="M38" s="20"/>
      <c r="N38" s="82"/>
      <c r="O38" s="21"/>
      <c r="P38" s="22"/>
      <c r="Q38" s="22"/>
      <c r="R38" s="22"/>
      <c r="S38" s="23"/>
      <c r="T38" s="23"/>
      <c r="U38" s="23"/>
      <c r="V38" s="23"/>
      <c r="W38" s="23"/>
    </row>
    <row r="39" spans="1:23" ht="12.75" customHeight="1" x14ac:dyDescent="0.2">
      <c r="A39" s="69" t="s">
        <v>144</v>
      </c>
      <c r="B39" s="74" t="s">
        <v>145</v>
      </c>
      <c r="C39" s="20"/>
      <c r="D39" s="20"/>
      <c r="E39" s="20">
        <f t="shared" si="0"/>
        <v>5091</v>
      </c>
      <c r="F39" s="89"/>
      <c r="G39" s="20"/>
      <c r="H39" s="20"/>
      <c r="I39" s="20">
        <v>953</v>
      </c>
      <c r="J39" s="82"/>
      <c r="K39" s="20"/>
      <c r="L39" s="20"/>
      <c r="M39" s="20">
        <v>76</v>
      </c>
      <c r="N39" s="82"/>
      <c r="O39" s="21"/>
      <c r="P39" s="22"/>
      <c r="Q39" s="22"/>
      <c r="R39" s="22"/>
      <c r="S39" s="23"/>
      <c r="T39" s="23"/>
      <c r="U39" s="23"/>
      <c r="V39" s="23"/>
      <c r="W39" s="23"/>
    </row>
    <row r="40" spans="1:23" ht="12.75" customHeight="1" x14ac:dyDescent="0.2">
      <c r="A40" s="69" t="s">
        <v>85</v>
      </c>
      <c r="B40" s="74" t="s">
        <v>86</v>
      </c>
      <c r="C40" s="20">
        <f t="shared" ref="C40:C70" si="5">SUM(G40,K40,C134,G134,K134,O134,C228,G228,K228,O228,C322,G322)</f>
        <v>2159</v>
      </c>
      <c r="D40" s="20">
        <f t="shared" ref="D40:D70" si="6">SUM(H40,L40,D134,H134,L134,P134,D228,H228,L228,P228,D322,H322)</f>
        <v>2159</v>
      </c>
      <c r="E40" s="20">
        <f t="shared" si="0"/>
        <v>425</v>
      </c>
      <c r="F40" s="89">
        <f t="shared" si="2"/>
        <v>0.19685039370078741</v>
      </c>
      <c r="G40" s="20"/>
      <c r="H40" s="20"/>
      <c r="I40" s="20"/>
      <c r="J40" s="82"/>
      <c r="K40" s="20"/>
      <c r="L40" s="20"/>
      <c r="M40" s="20"/>
      <c r="N40" s="82"/>
      <c r="O40" s="21"/>
      <c r="P40" s="22"/>
      <c r="Q40" s="22"/>
      <c r="R40" s="22"/>
      <c r="S40" s="23"/>
      <c r="T40" s="23"/>
      <c r="U40" s="23"/>
      <c r="V40" s="23"/>
      <c r="W40" s="23"/>
    </row>
    <row r="41" spans="1:23" ht="12.75" customHeight="1" x14ac:dyDescent="0.2">
      <c r="A41" s="69" t="s">
        <v>87</v>
      </c>
      <c r="B41" s="70" t="s">
        <v>32</v>
      </c>
      <c r="C41" s="20">
        <f t="shared" si="5"/>
        <v>0</v>
      </c>
      <c r="D41" s="20">
        <f t="shared" si="6"/>
        <v>0</v>
      </c>
      <c r="E41" s="20">
        <f t="shared" ref="E41:E70" si="7">SUM(I41,M41,E135,I135,M135,Q135,E229,I229,M229,Q229,E323,I323)</f>
        <v>379</v>
      </c>
      <c r="F41" s="89"/>
      <c r="G41" s="20"/>
      <c r="H41" s="20"/>
      <c r="I41" s="20"/>
      <c r="J41" s="82"/>
      <c r="K41" s="20"/>
      <c r="L41" s="20"/>
      <c r="M41" s="20"/>
      <c r="N41" s="82"/>
      <c r="O41" s="21"/>
      <c r="P41" s="22"/>
      <c r="Q41" s="22"/>
      <c r="R41" s="22"/>
      <c r="S41" s="23"/>
      <c r="T41" s="23"/>
      <c r="U41" s="23"/>
      <c r="V41" s="23"/>
      <c r="W41" s="23"/>
    </row>
    <row r="42" spans="1:23" ht="12.75" customHeight="1" x14ac:dyDescent="0.2">
      <c r="A42" s="68" t="s">
        <v>88</v>
      </c>
      <c r="B42" s="70" t="s">
        <v>33</v>
      </c>
      <c r="C42" s="20">
        <f t="shared" si="5"/>
        <v>1350</v>
      </c>
      <c r="D42" s="20">
        <f t="shared" si="6"/>
        <v>1350</v>
      </c>
      <c r="E42" s="20">
        <f t="shared" si="7"/>
        <v>61</v>
      </c>
      <c r="F42" s="89">
        <f t="shared" si="2"/>
        <v>4.5185185185185182E-2</v>
      </c>
      <c r="G42" s="20">
        <v>500</v>
      </c>
      <c r="H42" s="20">
        <v>500</v>
      </c>
      <c r="I42" s="20">
        <v>61</v>
      </c>
      <c r="J42" s="82">
        <f>SUM(I42/H42)</f>
        <v>0.122</v>
      </c>
      <c r="K42" s="20">
        <v>88</v>
      </c>
      <c r="L42" s="20">
        <v>88</v>
      </c>
      <c r="M42" s="20"/>
      <c r="N42" s="82">
        <f>SUM(M42/L42)</f>
        <v>0</v>
      </c>
      <c r="O42" s="21"/>
      <c r="P42" s="22"/>
      <c r="Q42" s="22"/>
      <c r="R42" s="22"/>
      <c r="S42" s="23"/>
      <c r="T42" s="23"/>
      <c r="U42" s="23"/>
      <c r="V42" s="23"/>
      <c r="W42" s="23"/>
    </row>
    <row r="43" spans="1:23" ht="12.75" customHeight="1" x14ac:dyDescent="0.2">
      <c r="A43" s="68" t="s">
        <v>89</v>
      </c>
      <c r="B43" s="70" t="s">
        <v>58</v>
      </c>
      <c r="C43" s="20">
        <f t="shared" si="5"/>
        <v>196658</v>
      </c>
      <c r="D43" s="20">
        <f t="shared" si="6"/>
        <v>17671</v>
      </c>
      <c r="E43" s="20">
        <f t="shared" si="7"/>
        <v>10736</v>
      </c>
      <c r="F43" s="89">
        <f t="shared" si="2"/>
        <v>0.60754909173221661</v>
      </c>
      <c r="G43" s="20"/>
      <c r="H43" s="20"/>
      <c r="I43" s="20"/>
      <c r="J43" s="82"/>
      <c r="K43" s="20"/>
      <c r="L43" s="20"/>
      <c r="M43" s="20"/>
      <c r="N43" s="82"/>
      <c r="O43" s="21"/>
      <c r="P43" s="22"/>
      <c r="Q43" s="22"/>
      <c r="R43" s="22"/>
      <c r="S43" s="23"/>
      <c r="T43" s="23"/>
      <c r="U43" s="23"/>
      <c r="V43" s="23"/>
      <c r="W43" s="23"/>
    </row>
    <row r="44" spans="1:23" ht="12.75" customHeight="1" x14ac:dyDescent="0.2">
      <c r="A44" s="68" t="s">
        <v>90</v>
      </c>
      <c r="B44" s="70" t="s">
        <v>53</v>
      </c>
      <c r="C44" s="20">
        <f t="shared" si="5"/>
        <v>59538</v>
      </c>
      <c r="D44" s="20">
        <f t="shared" si="6"/>
        <v>70424</v>
      </c>
      <c r="E44" s="20">
        <f t="shared" si="7"/>
        <v>21455</v>
      </c>
      <c r="F44" s="89">
        <f t="shared" si="2"/>
        <v>0.30465466318300577</v>
      </c>
      <c r="G44" s="20">
        <v>17995</v>
      </c>
      <c r="H44" s="20">
        <v>18737</v>
      </c>
      <c r="I44" s="20">
        <v>11689</v>
      </c>
      <c r="J44" s="82">
        <f>SUM(I44/H44)</f>
        <v>0.62384586646741746</v>
      </c>
      <c r="K44" s="20">
        <v>3121</v>
      </c>
      <c r="L44" s="20">
        <v>3266</v>
      </c>
      <c r="M44" s="20">
        <v>1886</v>
      </c>
      <c r="N44" s="82">
        <f>SUM(M44/L44)</f>
        <v>0.57746478873239437</v>
      </c>
      <c r="O44" s="21"/>
      <c r="P44" s="22"/>
      <c r="Q44" s="22"/>
      <c r="R44" s="22"/>
      <c r="S44" s="23"/>
      <c r="T44" s="23"/>
      <c r="U44" s="23"/>
      <c r="V44" s="23"/>
      <c r="W44" s="23"/>
    </row>
    <row r="45" spans="1:23" ht="12.75" customHeight="1" x14ac:dyDescent="0.2">
      <c r="A45" s="68" t="s">
        <v>135</v>
      </c>
      <c r="B45" s="70" t="s">
        <v>136</v>
      </c>
      <c r="C45" s="20">
        <f t="shared" si="5"/>
        <v>0</v>
      </c>
      <c r="D45" s="20">
        <f t="shared" si="6"/>
        <v>2500</v>
      </c>
      <c r="E45" s="20">
        <f t="shared" si="7"/>
        <v>2848</v>
      </c>
      <c r="F45" s="89">
        <f t="shared" si="2"/>
        <v>1.1392</v>
      </c>
      <c r="G45" s="20"/>
      <c r="H45" s="20"/>
      <c r="I45" s="20">
        <v>349</v>
      </c>
      <c r="J45" s="82"/>
      <c r="K45" s="20"/>
      <c r="L45" s="20"/>
      <c r="M45" s="20"/>
      <c r="N45" s="82"/>
      <c r="O45" s="21"/>
      <c r="P45" s="22"/>
      <c r="Q45" s="22"/>
      <c r="R45" s="22"/>
      <c r="S45" s="23"/>
      <c r="T45" s="23"/>
      <c r="U45" s="23"/>
      <c r="V45" s="23"/>
      <c r="W45" s="23"/>
    </row>
    <row r="46" spans="1:23" ht="12.75" customHeight="1" x14ac:dyDescent="0.2">
      <c r="A46" s="68" t="s">
        <v>91</v>
      </c>
      <c r="B46" s="70" t="s">
        <v>112</v>
      </c>
      <c r="C46" s="20">
        <f t="shared" si="5"/>
        <v>5063</v>
      </c>
      <c r="D46" s="20">
        <f t="shared" si="6"/>
        <v>5063</v>
      </c>
      <c r="E46" s="20">
        <f t="shared" si="7"/>
        <v>618</v>
      </c>
      <c r="F46" s="89">
        <f t="shared" si="2"/>
        <v>0.12206201856606755</v>
      </c>
      <c r="G46" s="20"/>
      <c r="H46" s="20"/>
      <c r="I46" s="20"/>
      <c r="J46" s="82"/>
      <c r="K46" s="20"/>
      <c r="L46" s="20"/>
      <c r="M46" s="20"/>
      <c r="N46" s="82"/>
      <c r="O46" s="21"/>
      <c r="P46" s="22"/>
      <c r="Q46" s="22"/>
      <c r="R46" s="22"/>
      <c r="S46" s="23"/>
      <c r="T46" s="23"/>
      <c r="U46" s="23"/>
      <c r="V46" s="23"/>
      <c r="W46" s="23"/>
    </row>
    <row r="47" spans="1:23" ht="12.75" customHeight="1" x14ac:dyDescent="0.2">
      <c r="A47" s="68" t="s">
        <v>92</v>
      </c>
      <c r="B47" s="70" t="s">
        <v>52</v>
      </c>
      <c r="C47" s="20">
        <f t="shared" si="5"/>
        <v>626</v>
      </c>
      <c r="D47" s="20">
        <f t="shared" si="6"/>
        <v>626</v>
      </c>
      <c r="E47" s="20">
        <f t="shared" si="7"/>
        <v>62</v>
      </c>
      <c r="F47" s="89">
        <f t="shared" si="2"/>
        <v>9.9041533546325874E-2</v>
      </c>
      <c r="G47" s="20"/>
      <c r="H47" s="20"/>
      <c r="I47" s="20"/>
      <c r="J47" s="82"/>
      <c r="K47" s="20"/>
      <c r="L47" s="20"/>
      <c r="M47" s="20">
        <v>2</v>
      </c>
      <c r="N47" s="82"/>
      <c r="O47" s="21"/>
      <c r="P47" s="22"/>
      <c r="Q47" s="22"/>
      <c r="R47" s="22"/>
      <c r="S47" s="23"/>
      <c r="T47" s="23"/>
      <c r="U47" s="23"/>
      <c r="V47" s="23"/>
      <c r="W47" s="23"/>
    </row>
    <row r="48" spans="1:23" ht="12.75" customHeight="1" x14ac:dyDescent="0.2">
      <c r="A48" s="68" t="s">
        <v>93</v>
      </c>
      <c r="B48" s="70" t="s">
        <v>113</v>
      </c>
      <c r="C48" s="20">
        <f t="shared" si="5"/>
        <v>1016</v>
      </c>
      <c r="D48" s="20">
        <f t="shared" si="6"/>
        <v>1016</v>
      </c>
      <c r="E48" s="20">
        <f t="shared" si="7"/>
        <v>0</v>
      </c>
      <c r="F48" s="89">
        <f t="shared" si="2"/>
        <v>0</v>
      </c>
      <c r="G48" s="20"/>
      <c r="H48" s="20"/>
      <c r="I48" s="20"/>
      <c r="J48" s="82"/>
      <c r="K48" s="20"/>
      <c r="L48" s="20"/>
      <c r="M48" s="20"/>
      <c r="N48" s="82"/>
      <c r="O48" s="21"/>
      <c r="P48" s="22"/>
      <c r="Q48" s="22"/>
      <c r="R48" s="22"/>
      <c r="S48" s="23"/>
      <c r="T48" s="23"/>
      <c r="U48" s="23"/>
      <c r="V48" s="23"/>
      <c r="W48" s="23"/>
    </row>
    <row r="49" spans="1:23" ht="12.75" customHeight="1" x14ac:dyDescent="0.2">
      <c r="A49" s="68" t="s">
        <v>94</v>
      </c>
      <c r="B49" s="70" t="s">
        <v>132</v>
      </c>
      <c r="C49" s="20">
        <f t="shared" si="5"/>
        <v>1397</v>
      </c>
      <c r="D49" s="20">
        <f t="shared" si="6"/>
        <v>1397</v>
      </c>
      <c r="E49" s="20">
        <f t="shared" si="7"/>
        <v>0</v>
      </c>
      <c r="F49" s="89">
        <f t="shared" si="2"/>
        <v>0</v>
      </c>
      <c r="G49" s="20"/>
      <c r="H49" s="20"/>
      <c r="I49" s="20"/>
      <c r="J49" s="82"/>
      <c r="K49" s="20"/>
      <c r="L49" s="20"/>
      <c r="M49" s="20"/>
      <c r="N49" s="82"/>
      <c r="O49" s="21"/>
      <c r="P49" s="22"/>
      <c r="Q49" s="22"/>
      <c r="R49" s="22"/>
      <c r="S49" s="23"/>
      <c r="T49" s="23"/>
      <c r="U49" s="23"/>
      <c r="V49" s="23"/>
      <c r="W49" s="23"/>
    </row>
    <row r="50" spans="1:23" ht="12.75" customHeight="1" x14ac:dyDescent="0.2">
      <c r="A50" s="68" t="s">
        <v>114</v>
      </c>
      <c r="B50" s="70" t="s">
        <v>115</v>
      </c>
      <c r="C50" s="20">
        <f t="shared" si="5"/>
        <v>2064</v>
      </c>
      <c r="D50" s="20">
        <f t="shared" si="6"/>
        <v>5207</v>
      </c>
      <c r="E50" s="20">
        <f t="shared" si="7"/>
        <v>3228</v>
      </c>
      <c r="F50" s="89">
        <f t="shared" si="2"/>
        <v>0.61993470328404077</v>
      </c>
      <c r="G50" s="20"/>
      <c r="H50" s="20">
        <v>71</v>
      </c>
      <c r="I50" s="20">
        <v>154</v>
      </c>
      <c r="J50" s="82">
        <f>SUM(I50/H50)</f>
        <v>2.1690140845070425</v>
      </c>
      <c r="K50" s="20"/>
      <c r="L50" s="20"/>
      <c r="M50" s="20">
        <v>65</v>
      </c>
      <c r="N50" s="82"/>
      <c r="O50" s="21"/>
      <c r="P50" s="22"/>
      <c r="Q50" s="22"/>
      <c r="R50" s="22"/>
      <c r="S50" s="23"/>
      <c r="T50" s="23"/>
      <c r="U50" s="23"/>
      <c r="V50" s="23"/>
      <c r="W50" s="23"/>
    </row>
    <row r="51" spans="1:23" ht="12.75" customHeight="1" x14ac:dyDescent="0.2">
      <c r="A51" s="68" t="s">
        <v>133</v>
      </c>
      <c r="B51" s="70" t="s">
        <v>134</v>
      </c>
      <c r="C51" s="20">
        <f t="shared" si="5"/>
        <v>17856</v>
      </c>
      <c r="D51" s="20">
        <f t="shared" si="6"/>
        <v>0</v>
      </c>
      <c r="E51" s="20">
        <f t="shared" si="7"/>
        <v>876</v>
      </c>
      <c r="F51" s="89"/>
      <c r="G51" s="20"/>
      <c r="H51" s="20"/>
      <c r="I51" s="20"/>
      <c r="J51" s="82"/>
      <c r="K51" s="20"/>
      <c r="L51" s="20"/>
      <c r="M51" s="20"/>
      <c r="N51" s="82"/>
      <c r="O51" s="25"/>
      <c r="P51" s="26"/>
      <c r="Q51" s="26"/>
      <c r="R51" s="26"/>
      <c r="S51" s="23"/>
      <c r="T51" s="23"/>
      <c r="U51" s="23"/>
      <c r="V51" s="23"/>
      <c r="W51" s="23"/>
    </row>
    <row r="52" spans="1:23" ht="12.75" customHeight="1" x14ac:dyDescent="0.2">
      <c r="A52" s="68" t="s">
        <v>95</v>
      </c>
      <c r="B52" s="70" t="s">
        <v>96</v>
      </c>
      <c r="C52" s="20">
        <f t="shared" si="5"/>
        <v>4944</v>
      </c>
      <c r="D52" s="20">
        <f t="shared" si="6"/>
        <v>9565</v>
      </c>
      <c r="E52" s="20">
        <f t="shared" si="7"/>
        <v>3256</v>
      </c>
      <c r="F52" s="89">
        <f t="shared" si="2"/>
        <v>0.34040773653946682</v>
      </c>
      <c r="G52" s="20"/>
      <c r="H52" s="20"/>
      <c r="I52" s="20"/>
      <c r="J52" s="82"/>
      <c r="K52" s="20"/>
      <c r="L52" s="20"/>
      <c r="M52" s="20"/>
      <c r="N52" s="82"/>
      <c r="O52" s="25"/>
      <c r="P52" s="26"/>
      <c r="Q52" s="26"/>
      <c r="R52" s="26"/>
      <c r="S52" s="23"/>
      <c r="T52" s="23"/>
      <c r="U52" s="23"/>
      <c r="V52" s="23"/>
      <c r="W52" s="23"/>
    </row>
    <row r="53" spans="1:23" ht="12.75" customHeight="1" x14ac:dyDescent="0.2">
      <c r="A53" s="68" t="s">
        <v>97</v>
      </c>
      <c r="B53" s="70" t="s">
        <v>98</v>
      </c>
      <c r="C53" s="20">
        <f t="shared" si="5"/>
        <v>65224</v>
      </c>
      <c r="D53" s="20">
        <f t="shared" si="6"/>
        <v>58178</v>
      </c>
      <c r="E53" s="20">
        <f t="shared" si="7"/>
        <v>21259</v>
      </c>
      <c r="F53" s="89">
        <f t="shared" si="2"/>
        <v>0.36541304273092923</v>
      </c>
      <c r="G53" s="20">
        <v>29282</v>
      </c>
      <c r="H53" s="20">
        <v>23255</v>
      </c>
      <c r="I53" s="20">
        <v>17898</v>
      </c>
      <c r="J53" s="82">
        <f>SUM(I53/H53)</f>
        <v>0.76964093743281015</v>
      </c>
      <c r="K53" s="20">
        <v>7036</v>
      </c>
      <c r="L53" s="20">
        <v>6017</v>
      </c>
      <c r="M53" s="20">
        <v>2960</v>
      </c>
      <c r="N53" s="82">
        <f>SUM(M53/L53)</f>
        <v>0.49193950473657971</v>
      </c>
      <c r="O53" s="21"/>
      <c r="P53" s="22"/>
      <c r="Q53" s="22"/>
      <c r="R53" s="22"/>
      <c r="S53" s="23"/>
      <c r="T53" s="23"/>
      <c r="U53" s="23"/>
      <c r="V53" s="23"/>
      <c r="W53" s="23"/>
    </row>
    <row r="54" spans="1:23" ht="12.75" customHeight="1" x14ac:dyDescent="0.2">
      <c r="A54" s="68" t="s">
        <v>116</v>
      </c>
      <c r="B54" s="70" t="s">
        <v>117</v>
      </c>
      <c r="C54" s="20">
        <f t="shared" si="5"/>
        <v>212</v>
      </c>
      <c r="D54" s="20">
        <f t="shared" si="6"/>
        <v>212</v>
      </c>
      <c r="E54" s="20">
        <f t="shared" si="7"/>
        <v>211</v>
      </c>
      <c r="F54" s="89">
        <f t="shared" si="2"/>
        <v>0.99528301886792447</v>
      </c>
      <c r="G54" s="20"/>
      <c r="H54" s="20"/>
      <c r="I54" s="20"/>
      <c r="J54" s="82"/>
      <c r="K54" s="20"/>
      <c r="L54" s="20"/>
      <c r="M54" s="20"/>
      <c r="N54" s="82"/>
      <c r="O54" s="21"/>
      <c r="P54" s="22"/>
      <c r="Q54" s="22"/>
      <c r="R54" s="22"/>
      <c r="S54" s="23"/>
      <c r="T54" s="23"/>
      <c r="U54" s="23"/>
      <c r="V54" s="23"/>
      <c r="W54" s="23"/>
    </row>
    <row r="55" spans="1:23" ht="12.75" customHeight="1" x14ac:dyDescent="0.2">
      <c r="A55" s="75" t="s">
        <v>118</v>
      </c>
      <c r="B55" s="76" t="s">
        <v>119</v>
      </c>
      <c r="C55" s="20">
        <f t="shared" si="5"/>
        <v>13322</v>
      </c>
      <c r="D55" s="20">
        <f t="shared" si="6"/>
        <v>12581</v>
      </c>
      <c r="E55" s="20">
        <f t="shared" si="7"/>
        <v>11209</v>
      </c>
      <c r="F55" s="89">
        <f t="shared" si="2"/>
        <v>0.89094666560686753</v>
      </c>
      <c r="G55" s="20">
        <v>10758</v>
      </c>
      <c r="H55" s="20">
        <v>10117</v>
      </c>
      <c r="I55" s="20">
        <v>9576</v>
      </c>
      <c r="J55" s="82">
        <f>SUM(I55/H55)</f>
        <v>0.94652564989621424</v>
      </c>
      <c r="K55" s="20">
        <v>1856</v>
      </c>
      <c r="L55" s="20">
        <v>1756</v>
      </c>
      <c r="M55" s="20">
        <v>1509</v>
      </c>
      <c r="N55" s="82">
        <f>SUM(M55/L55)</f>
        <v>0.85933940774487472</v>
      </c>
      <c r="O55" s="21"/>
      <c r="P55" s="22"/>
      <c r="Q55" s="22"/>
      <c r="R55" s="22"/>
      <c r="S55" s="23"/>
      <c r="T55" s="23"/>
      <c r="U55" s="23"/>
      <c r="V55" s="23"/>
      <c r="W55" s="23"/>
    </row>
    <row r="56" spans="1:23" ht="12.75" customHeight="1" x14ac:dyDescent="0.2">
      <c r="A56" s="68" t="s">
        <v>120</v>
      </c>
      <c r="B56" s="70" t="s">
        <v>121</v>
      </c>
      <c r="C56" s="20">
        <f t="shared" si="5"/>
        <v>3278</v>
      </c>
      <c r="D56" s="20">
        <f t="shared" si="6"/>
        <v>106</v>
      </c>
      <c r="E56" s="20">
        <f t="shared" si="7"/>
        <v>106</v>
      </c>
      <c r="F56" s="89">
        <f t="shared" si="2"/>
        <v>1</v>
      </c>
      <c r="G56" s="20"/>
      <c r="H56" s="20"/>
      <c r="I56" s="20"/>
      <c r="J56" s="82"/>
      <c r="K56" s="20"/>
      <c r="L56" s="20"/>
      <c r="M56" s="20"/>
      <c r="N56" s="82"/>
      <c r="O56" s="21"/>
      <c r="P56" s="22"/>
      <c r="Q56" s="22"/>
      <c r="R56" s="22"/>
      <c r="S56" s="23"/>
      <c r="T56" s="23"/>
      <c r="U56" s="23"/>
      <c r="V56" s="23"/>
      <c r="W56" s="23"/>
    </row>
    <row r="57" spans="1:23" ht="12.75" customHeight="1" x14ac:dyDescent="0.2">
      <c r="A57" s="68" t="s">
        <v>122</v>
      </c>
      <c r="B57" s="70" t="s">
        <v>123</v>
      </c>
      <c r="C57" s="20">
        <f t="shared" si="5"/>
        <v>1801</v>
      </c>
      <c r="D57" s="20">
        <f t="shared" si="6"/>
        <v>1801</v>
      </c>
      <c r="E57" s="20">
        <f t="shared" si="7"/>
        <v>1800</v>
      </c>
      <c r="F57" s="89">
        <f t="shared" si="2"/>
        <v>0.9994447529150472</v>
      </c>
      <c r="G57" s="20"/>
      <c r="H57" s="20"/>
      <c r="I57" s="20"/>
      <c r="J57" s="82"/>
      <c r="K57" s="20"/>
      <c r="L57" s="20"/>
      <c r="M57" s="20"/>
      <c r="N57" s="82"/>
      <c r="O57" s="21"/>
      <c r="P57" s="22"/>
      <c r="Q57" s="22"/>
      <c r="R57" s="22"/>
      <c r="S57" s="23"/>
      <c r="T57" s="23"/>
      <c r="U57" s="23"/>
      <c r="V57" s="23"/>
      <c r="W57" s="23"/>
    </row>
    <row r="58" spans="1:23" ht="12.75" customHeight="1" x14ac:dyDescent="0.2">
      <c r="A58" s="68" t="s">
        <v>99</v>
      </c>
      <c r="B58" s="70" t="s">
        <v>22</v>
      </c>
      <c r="C58" s="20">
        <f t="shared" si="5"/>
        <v>1334</v>
      </c>
      <c r="D58" s="20">
        <f t="shared" si="6"/>
        <v>1326</v>
      </c>
      <c r="E58" s="20">
        <f t="shared" si="7"/>
        <v>2620</v>
      </c>
      <c r="F58" s="89">
        <f t="shared" si="2"/>
        <v>1.9758672699849171</v>
      </c>
      <c r="G58" s="20"/>
      <c r="H58" s="20"/>
      <c r="I58" s="20">
        <v>1686</v>
      </c>
      <c r="J58" s="82"/>
      <c r="K58" s="20"/>
      <c r="L58" s="20"/>
      <c r="M58" s="20">
        <v>16</v>
      </c>
      <c r="N58" s="82"/>
      <c r="O58" s="21"/>
      <c r="P58" s="22"/>
      <c r="Q58" s="22"/>
      <c r="R58" s="22"/>
      <c r="S58" s="23"/>
      <c r="T58" s="23"/>
      <c r="U58" s="23"/>
      <c r="V58" s="23"/>
      <c r="W58" s="23"/>
    </row>
    <row r="59" spans="1:23" ht="12.75" customHeight="1" x14ac:dyDescent="0.2">
      <c r="A59" s="68" t="s">
        <v>100</v>
      </c>
      <c r="B59" s="70" t="s">
        <v>50</v>
      </c>
      <c r="C59" s="20">
        <f t="shared" si="5"/>
        <v>234</v>
      </c>
      <c r="D59" s="20">
        <f t="shared" si="6"/>
        <v>234</v>
      </c>
      <c r="E59" s="20">
        <f t="shared" si="7"/>
        <v>238</v>
      </c>
      <c r="F59" s="89">
        <f t="shared" si="2"/>
        <v>1.017094017094017</v>
      </c>
      <c r="G59" s="20"/>
      <c r="H59" s="20"/>
      <c r="I59" s="20"/>
      <c r="J59" s="82"/>
      <c r="K59" s="20"/>
      <c r="L59" s="20"/>
      <c r="M59" s="20"/>
      <c r="N59" s="82"/>
      <c r="O59" s="21"/>
      <c r="P59" s="22"/>
      <c r="Q59" s="22"/>
      <c r="R59" s="22"/>
      <c r="S59" s="23"/>
      <c r="T59" s="23"/>
      <c r="U59" s="23"/>
      <c r="V59" s="23"/>
      <c r="W59" s="23"/>
    </row>
    <row r="60" spans="1:23" ht="12.75" customHeight="1" x14ac:dyDescent="0.2">
      <c r="A60" s="68" t="s">
        <v>101</v>
      </c>
      <c r="B60" s="70" t="s">
        <v>35</v>
      </c>
      <c r="C60" s="20">
        <f t="shared" si="5"/>
        <v>95462</v>
      </c>
      <c r="D60" s="20">
        <f t="shared" si="6"/>
        <v>71332</v>
      </c>
      <c r="E60" s="20">
        <f t="shared" si="7"/>
        <v>45280</v>
      </c>
      <c r="F60" s="89">
        <f t="shared" si="2"/>
        <v>0.63477822015364771</v>
      </c>
      <c r="G60" s="20">
        <v>38296</v>
      </c>
      <c r="H60" s="20">
        <v>38296</v>
      </c>
      <c r="I60" s="20">
        <v>30483</v>
      </c>
      <c r="J60" s="82">
        <f>SUM(I60/H60)</f>
        <v>0.79598391476916652</v>
      </c>
      <c r="K60" s="20">
        <v>1460</v>
      </c>
      <c r="L60" s="20">
        <v>1460</v>
      </c>
      <c r="M60" s="20"/>
      <c r="N60" s="82">
        <f>SUM(M60/L60)</f>
        <v>0</v>
      </c>
      <c r="O60" s="21"/>
      <c r="P60" s="22"/>
      <c r="Q60" s="22"/>
      <c r="R60" s="22"/>
      <c r="S60" s="23"/>
      <c r="T60" s="23"/>
      <c r="U60" s="23"/>
      <c r="V60" s="23"/>
      <c r="W60" s="23"/>
    </row>
    <row r="61" spans="1:23" ht="12.75" customHeight="1" x14ac:dyDescent="0.2">
      <c r="A61" s="68" t="s">
        <v>102</v>
      </c>
      <c r="B61" s="70" t="s">
        <v>56</v>
      </c>
      <c r="C61" s="20">
        <f t="shared" si="5"/>
        <v>757508</v>
      </c>
      <c r="D61" s="20">
        <f t="shared" si="6"/>
        <v>1527706</v>
      </c>
      <c r="E61" s="20">
        <f t="shared" si="7"/>
        <v>1518634</v>
      </c>
      <c r="F61" s="89">
        <f t="shared" si="2"/>
        <v>0.9940616846435113</v>
      </c>
      <c r="G61" s="20"/>
      <c r="H61" s="20"/>
      <c r="I61" s="20"/>
      <c r="J61" s="82"/>
      <c r="K61" s="20"/>
      <c r="L61" s="20"/>
      <c r="M61" s="20"/>
      <c r="N61" s="82"/>
      <c r="O61" s="21"/>
      <c r="P61" s="22"/>
      <c r="Q61" s="22"/>
      <c r="R61" s="22"/>
      <c r="S61" s="23"/>
      <c r="T61" s="23"/>
      <c r="U61" s="23"/>
      <c r="V61" s="23"/>
      <c r="W61" s="23"/>
    </row>
    <row r="62" spans="1:23" ht="12.75" customHeight="1" x14ac:dyDescent="0.2">
      <c r="A62" s="68"/>
      <c r="B62" s="70" t="s">
        <v>48</v>
      </c>
      <c r="C62" s="20">
        <f t="shared" si="5"/>
        <v>32850</v>
      </c>
      <c r="D62" s="20">
        <f t="shared" si="6"/>
        <v>16034</v>
      </c>
      <c r="E62" s="20">
        <f t="shared" si="7"/>
        <v>15405</v>
      </c>
      <c r="F62" s="89">
        <f t="shared" si="2"/>
        <v>0.96077086191842331</v>
      </c>
      <c r="G62" s="20"/>
      <c r="H62" s="20"/>
      <c r="I62" s="20"/>
      <c r="J62" s="82"/>
      <c r="K62" s="20"/>
      <c r="L62" s="20"/>
      <c r="M62" s="20"/>
      <c r="N62" s="82"/>
      <c r="O62" s="21"/>
      <c r="P62" s="22"/>
      <c r="Q62" s="22"/>
      <c r="R62" s="22"/>
      <c r="S62" s="23"/>
      <c r="T62" s="23"/>
      <c r="U62" s="23"/>
      <c r="V62" s="23"/>
      <c r="W62" s="23"/>
    </row>
    <row r="63" spans="1:23" ht="12.75" customHeight="1" x14ac:dyDescent="0.2">
      <c r="A63" s="75"/>
      <c r="B63" s="80" t="s">
        <v>23</v>
      </c>
      <c r="C63" s="71">
        <f t="shared" si="5"/>
        <v>360220</v>
      </c>
      <c r="D63" s="71">
        <f t="shared" si="6"/>
        <v>283701</v>
      </c>
      <c r="E63" s="71">
        <f t="shared" si="7"/>
        <v>273428</v>
      </c>
      <c r="F63" s="89">
        <f t="shared" si="2"/>
        <v>0.96378934159555307</v>
      </c>
      <c r="G63" s="71">
        <v>18961</v>
      </c>
      <c r="H63" s="71">
        <v>18160</v>
      </c>
      <c r="I63" s="71">
        <v>18198</v>
      </c>
      <c r="J63" s="82">
        <f>SUM(I63/H63)</f>
        <v>1.0020925110132159</v>
      </c>
      <c r="K63" s="71">
        <v>3297</v>
      </c>
      <c r="L63" s="71">
        <v>3173</v>
      </c>
      <c r="M63" s="71">
        <v>3124</v>
      </c>
      <c r="N63" s="82">
        <f>SUM(M63/L63)</f>
        <v>0.98455720138670033</v>
      </c>
      <c r="O63" s="21"/>
      <c r="P63" s="22"/>
      <c r="Q63" s="22"/>
      <c r="R63" s="22"/>
      <c r="S63" s="23"/>
      <c r="T63" s="23"/>
      <c r="U63" s="23"/>
      <c r="V63" s="23"/>
      <c r="W63" s="23"/>
    </row>
    <row r="64" spans="1:23" ht="12.75" customHeight="1" x14ac:dyDescent="0.2">
      <c r="A64" s="68"/>
      <c r="B64" s="77" t="s">
        <v>18</v>
      </c>
      <c r="C64" s="20">
        <f t="shared" si="5"/>
        <v>178005</v>
      </c>
      <c r="D64" s="20">
        <f t="shared" si="6"/>
        <v>252198</v>
      </c>
      <c r="E64" s="20">
        <f t="shared" si="7"/>
        <v>176283</v>
      </c>
      <c r="F64" s="89">
        <f t="shared" si="2"/>
        <v>0.69898651059881522</v>
      </c>
      <c r="G64" s="20"/>
      <c r="H64" s="20"/>
      <c r="I64" s="20"/>
      <c r="J64" s="82"/>
      <c r="K64" s="20"/>
      <c r="L64" s="20"/>
      <c r="M64" s="20"/>
      <c r="N64" s="82"/>
      <c r="O64" s="21"/>
      <c r="P64" s="22"/>
      <c r="Q64" s="22"/>
      <c r="R64" s="22"/>
      <c r="S64" s="23"/>
      <c r="T64" s="23"/>
      <c r="U64" s="23"/>
      <c r="V64" s="23"/>
      <c r="W64" s="23"/>
    </row>
    <row r="65" spans="1:23" ht="12.75" customHeight="1" x14ac:dyDescent="0.2">
      <c r="A65" s="68"/>
      <c r="B65" s="78" t="s">
        <v>19</v>
      </c>
      <c r="C65" s="20">
        <f t="shared" si="5"/>
        <v>5388090</v>
      </c>
      <c r="D65" s="20">
        <f t="shared" si="6"/>
        <v>18754036</v>
      </c>
      <c r="E65" s="20">
        <f t="shared" si="7"/>
        <v>7880910</v>
      </c>
      <c r="F65" s="89">
        <f t="shared" si="2"/>
        <v>0.42022474522284164</v>
      </c>
      <c r="G65" s="20"/>
      <c r="H65" s="20"/>
      <c r="I65" s="20"/>
      <c r="J65" s="82"/>
      <c r="K65" s="20"/>
      <c r="L65" s="20"/>
      <c r="M65" s="20"/>
      <c r="N65" s="82"/>
      <c r="O65" s="21"/>
      <c r="P65" s="22"/>
      <c r="Q65" s="22"/>
      <c r="R65" s="22"/>
      <c r="S65" s="23"/>
      <c r="T65" s="23"/>
      <c r="U65" s="23"/>
      <c r="V65" s="23"/>
      <c r="W65" s="23"/>
    </row>
    <row r="66" spans="1:23" ht="12.75" customHeight="1" x14ac:dyDescent="0.2">
      <c r="A66" s="68"/>
      <c r="B66" s="78" t="s">
        <v>49</v>
      </c>
      <c r="C66" s="20">
        <f t="shared" si="5"/>
        <v>32331</v>
      </c>
      <c r="D66" s="20">
        <f t="shared" si="6"/>
        <v>32331</v>
      </c>
      <c r="E66" s="20">
        <f t="shared" si="7"/>
        <v>32330</v>
      </c>
      <c r="F66" s="89">
        <f t="shared" si="2"/>
        <v>0.9999690699328817</v>
      </c>
      <c r="G66" s="20"/>
      <c r="H66" s="20"/>
      <c r="I66" s="20"/>
      <c r="J66" s="82"/>
      <c r="K66" s="20"/>
      <c r="L66" s="20"/>
      <c r="M66" s="20"/>
      <c r="N66" s="82"/>
      <c r="O66" s="21"/>
      <c r="P66" s="22"/>
      <c r="Q66" s="22"/>
      <c r="R66" s="22"/>
      <c r="S66" s="23"/>
      <c r="T66" s="23"/>
      <c r="U66" s="23"/>
      <c r="V66" s="23"/>
      <c r="W66" s="23"/>
    </row>
    <row r="67" spans="1:23" ht="12.75" customHeight="1" x14ac:dyDescent="0.2">
      <c r="A67" s="68"/>
      <c r="B67" s="78" t="s">
        <v>21</v>
      </c>
      <c r="C67" s="20">
        <f t="shared" si="5"/>
        <v>1813609</v>
      </c>
      <c r="D67" s="20">
        <f t="shared" si="6"/>
        <v>1039968</v>
      </c>
      <c r="E67" s="20">
        <f t="shared" si="7"/>
        <v>15535</v>
      </c>
      <c r="F67" s="89">
        <f t="shared" si="2"/>
        <v>1.4937959629527063E-2</v>
      </c>
      <c r="G67" s="20"/>
      <c r="H67" s="20"/>
      <c r="I67" s="20"/>
      <c r="J67" s="82"/>
      <c r="K67" s="20"/>
      <c r="L67" s="20"/>
      <c r="M67" s="20"/>
      <c r="N67" s="82"/>
      <c r="O67" s="21"/>
      <c r="P67" s="22"/>
      <c r="Q67" s="22"/>
      <c r="R67" s="22"/>
      <c r="S67" s="23"/>
      <c r="T67" s="23"/>
      <c r="U67" s="23"/>
      <c r="V67" s="23"/>
      <c r="W67" s="23"/>
    </row>
    <row r="68" spans="1:23" ht="12.75" customHeight="1" x14ac:dyDescent="0.2">
      <c r="A68" s="68"/>
      <c r="B68" s="70" t="s">
        <v>20</v>
      </c>
      <c r="C68" s="20">
        <f t="shared" si="5"/>
        <v>1556179</v>
      </c>
      <c r="D68" s="20">
        <f t="shared" si="6"/>
        <v>1327673</v>
      </c>
      <c r="E68" s="20">
        <f t="shared" si="7"/>
        <v>1174587</v>
      </c>
      <c r="F68" s="89">
        <f t="shared" si="2"/>
        <v>0.88469600571827556</v>
      </c>
      <c r="G68" s="20"/>
      <c r="H68" s="20"/>
      <c r="I68" s="20"/>
      <c r="J68" s="82"/>
      <c r="K68" s="20"/>
      <c r="L68" s="20"/>
      <c r="M68" s="20"/>
      <c r="N68" s="82"/>
      <c r="O68" s="21"/>
      <c r="P68" s="22"/>
      <c r="Q68" s="22"/>
      <c r="R68" s="22"/>
      <c r="S68" s="23"/>
      <c r="T68" s="23"/>
      <c r="U68" s="23"/>
      <c r="V68" s="23"/>
      <c r="W68" s="23"/>
    </row>
    <row r="69" spans="1:23" ht="12.75" customHeight="1" x14ac:dyDescent="0.2">
      <c r="A69" s="68"/>
      <c r="B69" s="78" t="s">
        <v>124</v>
      </c>
      <c r="C69" s="20">
        <f t="shared" si="5"/>
        <v>271503</v>
      </c>
      <c r="D69" s="20">
        <f t="shared" si="6"/>
        <v>97799</v>
      </c>
      <c r="E69" s="20">
        <f t="shared" si="7"/>
        <v>0</v>
      </c>
      <c r="F69" s="89">
        <f t="shared" si="2"/>
        <v>0</v>
      </c>
      <c r="G69" s="20"/>
      <c r="H69" s="20"/>
      <c r="I69" s="20"/>
      <c r="J69" s="82"/>
      <c r="K69" s="20"/>
      <c r="L69" s="20"/>
      <c r="M69" s="20"/>
      <c r="N69" s="82"/>
      <c r="O69" s="21"/>
      <c r="P69" s="22"/>
      <c r="Q69" s="22"/>
      <c r="R69" s="22"/>
      <c r="S69" s="23"/>
      <c r="T69" s="23"/>
      <c r="U69" s="23"/>
      <c r="V69" s="23"/>
      <c r="W69" s="23"/>
    </row>
    <row r="70" spans="1:23" ht="16.5" customHeight="1" x14ac:dyDescent="0.2">
      <c r="A70" s="100" t="s">
        <v>14</v>
      </c>
      <c r="B70" s="100"/>
      <c r="C70" s="27">
        <f t="shared" si="5"/>
        <v>12296333</v>
      </c>
      <c r="D70" s="27">
        <f t="shared" si="6"/>
        <v>26002536</v>
      </c>
      <c r="E70" s="27">
        <f t="shared" si="7"/>
        <v>11929286</v>
      </c>
      <c r="F70" s="89">
        <f t="shared" si="2"/>
        <v>0.45877394420298084</v>
      </c>
      <c r="G70" s="28">
        <f>SUM(G8:G69)</f>
        <v>157185</v>
      </c>
      <c r="H70" s="28">
        <f>SUM(H8:H69)</f>
        <v>146417</v>
      </c>
      <c r="I70" s="28">
        <f>SUM(I8:I69)</f>
        <v>124197</v>
      </c>
      <c r="J70" s="82">
        <f>SUM(I70/H70)</f>
        <v>0.84824166592677075</v>
      </c>
      <c r="K70" s="28">
        <f>SUM(K8:K69)</f>
        <v>24342</v>
      </c>
      <c r="L70" s="28">
        <f>SUM(L8:L69)</f>
        <v>19977</v>
      </c>
      <c r="M70" s="28">
        <f>SUM(M8:M69)</f>
        <v>14108</v>
      </c>
      <c r="N70" s="82">
        <f>SUM(M70/L70)</f>
        <v>0.70621214396556042</v>
      </c>
      <c r="O70" s="29"/>
      <c r="P70" s="29"/>
      <c r="Q70" s="29"/>
      <c r="R70" s="29"/>
      <c r="S70" s="30"/>
      <c r="T70" s="23"/>
      <c r="U70" s="23"/>
      <c r="V70" s="23"/>
      <c r="W70" s="23"/>
    </row>
    <row r="71" spans="1:23" ht="18.75" customHeight="1" x14ac:dyDescent="0.2">
      <c r="A71" s="101" t="s">
        <v>13</v>
      </c>
      <c r="B71" s="101"/>
      <c r="C71" s="20"/>
      <c r="D71" s="20"/>
      <c r="E71" s="20"/>
      <c r="F71" s="89"/>
      <c r="G71" s="31"/>
      <c r="H71" s="31"/>
      <c r="I71" s="31"/>
      <c r="J71" s="82"/>
      <c r="K71" s="32"/>
      <c r="L71" s="32"/>
      <c r="M71" s="32"/>
      <c r="N71" s="82"/>
      <c r="O71" s="29"/>
      <c r="P71" s="22"/>
      <c r="Q71" s="22"/>
      <c r="R71" s="22"/>
      <c r="S71" s="23"/>
      <c r="T71" s="23"/>
      <c r="U71" s="23"/>
      <c r="V71" s="23"/>
      <c r="W71" s="23"/>
    </row>
    <row r="72" spans="1:23" ht="13.15" customHeight="1" x14ac:dyDescent="0.2">
      <c r="A72" s="69" t="s">
        <v>61</v>
      </c>
      <c r="B72" s="72" t="s">
        <v>34</v>
      </c>
      <c r="C72" s="20">
        <f t="shared" ref="C72:E73" si="8">SUM(G72,K72,C166,G166,K166,O166,C260,G260,K260,O260,C354,G354)</f>
        <v>140416</v>
      </c>
      <c r="D72" s="20">
        <f t="shared" si="8"/>
        <v>92901</v>
      </c>
      <c r="E72" s="20">
        <f t="shared" si="8"/>
        <v>95816</v>
      </c>
      <c r="F72" s="89">
        <f t="shared" si="2"/>
        <v>1.0313774878634245</v>
      </c>
      <c r="G72" s="31">
        <v>99545</v>
      </c>
      <c r="H72" s="31">
        <v>64627</v>
      </c>
      <c r="I72" s="31">
        <v>69109</v>
      </c>
      <c r="J72" s="82">
        <f>SUM(I72/H72)</f>
        <v>1.0693518188992217</v>
      </c>
      <c r="K72" s="33">
        <v>30039</v>
      </c>
      <c r="L72" s="33">
        <v>17442</v>
      </c>
      <c r="M72" s="33">
        <v>18768</v>
      </c>
      <c r="N72" s="82">
        <f>SUM(M72/L72)</f>
        <v>1.0760233918128654</v>
      </c>
      <c r="O72" s="34"/>
      <c r="P72" s="22"/>
      <c r="Q72" s="22"/>
      <c r="R72" s="22"/>
      <c r="S72" s="23"/>
      <c r="T72" s="23"/>
      <c r="U72" s="23"/>
      <c r="V72" s="23"/>
      <c r="W72" s="23"/>
    </row>
    <row r="73" spans="1:23" ht="13.15" customHeight="1" x14ac:dyDescent="0.2">
      <c r="A73" s="69" t="s">
        <v>64</v>
      </c>
      <c r="B73" s="70" t="s">
        <v>8</v>
      </c>
      <c r="C73" s="20">
        <f t="shared" si="8"/>
        <v>18168</v>
      </c>
      <c r="D73" s="20">
        <f t="shared" si="8"/>
        <v>18168</v>
      </c>
      <c r="E73" s="20">
        <f t="shared" si="8"/>
        <v>5225</v>
      </c>
      <c r="F73" s="89">
        <f t="shared" si="2"/>
        <v>0.28759357111404665</v>
      </c>
      <c r="G73" s="31">
        <v>10340</v>
      </c>
      <c r="H73" s="31">
        <v>10340</v>
      </c>
      <c r="I73" s="31">
        <v>2675</v>
      </c>
      <c r="J73" s="82">
        <f>SUM(I73/H73)</f>
        <v>0.25870406189555128</v>
      </c>
      <c r="K73" s="33">
        <v>5036</v>
      </c>
      <c r="L73" s="33">
        <v>5036</v>
      </c>
      <c r="M73" s="33">
        <v>1836</v>
      </c>
      <c r="N73" s="82">
        <f>SUM(M73/L73)</f>
        <v>0.36457505957108816</v>
      </c>
      <c r="O73" s="34"/>
      <c r="P73" s="22"/>
      <c r="Q73" s="22"/>
      <c r="R73" s="22"/>
      <c r="S73" s="23"/>
      <c r="T73" s="23"/>
      <c r="U73" s="23"/>
      <c r="V73" s="23"/>
      <c r="W73" s="23"/>
    </row>
    <row r="74" spans="1:23" ht="13.15" customHeight="1" x14ac:dyDescent="0.2">
      <c r="A74" s="69" t="s">
        <v>75</v>
      </c>
      <c r="B74" s="70" t="s">
        <v>51</v>
      </c>
      <c r="C74" s="20"/>
      <c r="D74" s="20"/>
      <c r="E74" s="20">
        <f>SUM(I74,M74,E168,I168,M168,Q168,E262,I262,M262,Q262,E356,I356)</f>
        <v>218</v>
      </c>
      <c r="F74" s="89"/>
      <c r="G74" s="31"/>
      <c r="H74" s="31"/>
      <c r="I74" s="31"/>
      <c r="J74" s="82"/>
      <c r="K74" s="33"/>
      <c r="L74" s="33"/>
      <c r="M74" s="33"/>
      <c r="N74" s="82"/>
      <c r="O74" s="34"/>
      <c r="P74" s="22"/>
      <c r="Q74" s="22"/>
      <c r="R74" s="22"/>
      <c r="S74" s="23"/>
      <c r="T74" s="23"/>
      <c r="U74" s="23"/>
      <c r="V74" s="23"/>
      <c r="W74" s="23"/>
    </row>
    <row r="75" spans="1:23" ht="13.15" customHeight="1" x14ac:dyDescent="0.2">
      <c r="A75" s="69" t="s">
        <v>128</v>
      </c>
      <c r="B75" s="74" t="s">
        <v>129</v>
      </c>
      <c r="C75" s="20"/>
      <c r="D75" s="20"/>
      <c r="E75" s="20">
        <f>SUM(I75,M75,E169,I169,M169,Q169,E263,I263,M263,Q263,E357,I357)</f>
        <v>1350</v>
      </c>
      <c r="F75" s="89"/>
      <c r="G75" s="31"/>
      <c r="H75" s="31"/>
      <c r="I75" s="31">
        <v>1350</v>
      </c>
      <c r="J75" s="82"/>
      <c r="K75" s="33"/>
      <c r="L75" s="33"/>
      <c r="M75" s="33"/>
      <c r="N75" s="82"/>
      <c r="O75" s="34"/>
      <c r="P75" s="22"/>
      <c r="Q75" s="22"/>
      <c r="R75" s="22"/>
      <c r="S75" s="23"/>
      <c r="T75" s="23"/>
      <c r="U75" s="23"/>
      <c r="V75" s="23"/>
      <c r="W75" s="23"/>
    </row>
    <row r="76" spans="1:23" ht="13.15" customHeight="1" x14ac:dyDescent="0.2">
      <c r="A76" s="69" t="s">
        <v>84</v>
      </c>
      <c r="B76" s="74" t="s">
        <v>57</v>
      </c>
      <c r="C76" s="20"/>
      <c r="D76" s="20"/>
      <c r="E76" s="20">
        <f>SUM(I76,M76,E170,I170,M170,Q170,E264,I264,M264,Q264,E358,I358)</f>
        <v>100</v>
      </c>
      <c r="F76" s="89"/>
      <c r="G76" s="31"/>
      <c r="H76" s="31"/>
      <c r="I76" s="31">
        <v>100</v>
      </c>
      <c r="J76" s="82"/>
      <c r="K76" s="33"/>
      <c r="L76" s="33"/>
      <c r="M76" s="33"/>
      <c r="N76" s="82"/>
      <c r="O76" s="34"/>
      <c r="P76" s="22"/>
      <c r="Q76" s="22"/>
      <c r="R76" s="22"/>
      <c r="S76" s="23"/>
      <c r="T76" s="23"/>
      <c r="U76" s="23"/>
      <c r="V76" s="23"/>
      <c r="W76" s="23"/>
    </row>
    <row r="77" spans="1:23" ht="13.15" customHeight="1" x14ac:dyDescent="0.2">
      <c r="A77" s="69" t="s">
        <v>142</v>
      </c>
      <c r="B77" s="74" t="s">
        <v>143</v>
      </c>
      <c r="C77" s="20">
        <f>SUM(G77,K77,C171,G171,K171,O171,C266,G266,K266,O266,C357,G357)</f>
        <v>0</v>
      </c>
      <c r="D77" s="20">
        <f>SUM(H77,L77,D171,H171,L171,P171,D266,H266,L266,P266,D357,H357)</f>
        <v>0</v>
      </c>
      <c r="E77" s="20">
        <f>SUM(I77,M77,E171,I171,M171,Q171,E265,I265,M265,Q265,E359,I359)</f>
        <v>68</v>
      </c>
      <c r="F77" s="89"/>
      <c r="G77" s="31"/>
      <c r="H77" s="31"/>
      <c r="I77" s="31"/>
      <c r="J77" s="82"/>
      <c r="K77" s="33"/>
      <c r="L77" s="33"/>
      <c r="M77" s="33"/>
      <c r="N77" s="82"/>
      <c r="O77" s="34"/>
      <c r="P77" s="22"/>
      <c r="Q77" s="22"/>
      <c r="R77" s="22"/>
      <c r="S77" s="23"/>
      <c r="T77" s="23"/>
      <c r="U77" s="23"/>
      <c r="V77" s="23"/>
      <c r="W77" s="23"/>
    </row>
    <row r="78" spans="1:23" ht="13.15" customHeight="1" x14ac:dyDescent="0.2">
      <c r="A78" s="68" t="s">
        <v>103</v>
      </c>
      <c r="B78" s="73" t="s">
        <v>31</v>
      </c>
      <c r="C78" s="20">
        <f t="shared" ref="C78:C89" si="9">SUM(G78,K78,C172,G172,K172,O172,C267,G267,K267,O267,C359,G359)</f>
        <v>18263</v>
      </c>
      <c r="D78" s="20">
        <f t="shared" ref="D78:D89" si="10">SUM(H78,L78,D172,H172,L172,P172,D267,H267,L267,P267,D359,H359)</f>
        <v>4147</v>
      </c>
      <c r="E78" s="20">
        <f t="shared" ref="E78:E89" si="11">SUM(I78,M78,E172,I172,M172,Q172,E267,I267,M267,Q267,E359,I359)</f>
        <v>3515</v>
      </c>
      <c r="F78" s="89">
        <f t="shared" ref="F78:F90" si="12">SUM(E78/D78)</f>
        <v>0.84760067518688209</v>
      </c>
      <c r="G78" s="31"/>
      <c r="H78" s="31"/>
      <c r="I78" s="31"/>
      <c r="J78" s="82"/>
      <c r="K78" s="33"/>
      <c r="L78" s="33"/>
      <c r="M78" s="33"/>
      <c r="N78" s="82"/>
      <c r="O78" s="34"/>
      <c r="P78" s="22"/>
      <c r="Q78" s="22"/>
      <c r="R78" s="22"/>
      <c r="S78" s="23"/>
      <c r="T78" s="23"/>
      <c r="U78" s="23"/>
      <c r="V78" s="23"/>
      <c r="W78" s="23"/>
    </row>
    <row r="79" spans="1:23" ht="12.75" customHeight="1" x14ac:dyDescent="0.2">
      <c r="A79" s="68" t="s">
        <v>125</v>
      </c>
      <c r="B79" s="70" t="s">
        <v>126</v>
      </c>
      <c r="C79" s="20">
        <f t="shared" si="9"/>
        <v>5925</v>
      </c>
      <c r="D79" s="20">
        <f t="shared" si="10"/>
        <v>5925</v>
      </c>
      <c r="E79" s="20">
        <f t="shared" si="11"/>
        <v>5226</v>
      </c>
      <c r="F79" s="89">
        <f t="shared" si="12"/>
        <v>0.88202531645569615</v>
      </c>
      <c r="G79" s="31"/>
      <c r="H79" s="31"/>
      <c r="I79" s="31"/>
      <c r="J79" s="82"/>
      <c r="K79" s="33"/>
      <c r="L79" s="33"/>
      <c r="M79" s="33"/>
      <c r="N79" s="82"/>
      <c r="O79" s="34"/>
      <c r="P79" s="22"/>
      <c r="Q79" s="22"/>
      <c r="R79" s="22"/>
      <c r="S79" s="23"/>
      <c r="T79" s="23"/>
      <c r="U79" s="23"/>
      <c r="V79" s="23"/>
      <c r="W79" s="23"/>
    </row>
    <row r="80" spans="1:23" ht="12.75" customHeight="1" x14ac:dyDescent="0.2">
      <c r="A80" s="68" t="s">
        <v>87</v>
      </c>
      <c r="B80" s="70" t="s">
        <v>32</v>
      </c>
      <c r="C80" s="20">
        <f t="shared" si="9"/>
        <v>11048</v>
      </c>
      <c r="D80" s="20">
        <f t="shared" si="10"/>
        <v>11008</v>
      </c>
      <c r="E80" s="20">
        <f t="shared" si="11"/>
        <v>1523</v>
      </c>
      <c r="F80" s="89">
        <f t="shared" si="12"/>
        <v>0.13835392441860464</v>
      </c>
      <c r="G80" s="31"/>
      <c r="H80" s="31"/>
      <c r="I80" s="31"/>
      <c r="J80" s="82"/>
      <c r="K80" s="33"/>
      <c r="L80" s="33"/>
      <c r="M80" s="33"/>
      <c r="N80" s="82"/>
      <c r="O80" s="34"/>
      <c r="P80" s="22"/>
      <c r="Q80" s="22"/>
      <c r="R80" s="22"/>
      <c r="S80" s="23"/>
      <c r="T80" s="23"/>
      <c r="U80" s="23"/>
      <c r="V80" s="23"/>
      <c r="W80" s="23"/>
    </row>
    <row r="81" spans="1:23" ht="12.75" customHeight="1" x14ac:dyDescent="0.2">
      <c r="A81" s="68" t="s">
        <v>88</v>
      </c>
      <c r="B81" s="70" t="s">
        <v>33</v>
      </c>
      <c r="C81" s="20">
        <f t="shared" si="9"/>
        <v>142</v>
      </c>
      <c r="D81" s="20">
        <f t="shared" si="10"/>
        <v>142</v>
      </c>
      <c r="E81" s="20">
        <f t="shared" si="11"/>
        <v>651</v>
      </c>
      <c r="F81" s="89">
        <f t="shared" si="12"/>
        <v>4.584507042253521</v>
      </c>
      <c r="G81" s="31">
        <v>80</v>
      </c>
      <c r="H81" s="31">
        <v>80</v>
      </c>
      <c r="I81" s="31"/>
      <c r="J81" s="82">
        <f>SUM(I81/H81)</f>
        <v>0</v>
      </c>
      <c r="K81" s="33">
        <v>40</v>
      </c>
      <c r="L81" s="33">
        <v>40</v>
      </c>
      <c r="M81" s="33">
        <v>651</v>
      </c>
      <c r="N81" s="82">
        <f t="shared" ref="N81:N94" si="13">SUM(M81/L81)</f>
        <v>16.274999999999999</v>
      </c>
      <c r="O81" s="34"/>
      <c r="P81" s="22"/>
      <c r="Q81" s="22"/>
      <c r="R81" s="22"/>
      <c r="S81" s="23"/>
      <c r="T81" s="23"/>
      <c r="U81" s="23"/>
      <c r="V81" s="23"/>
      <c r="W81" s="23"/>
    </row>
    <row r="82" spans="1:23" ht="12.75" customHeight="1" x14ac:dyDescent="0.2">
      <c r="A82" s="68" t="s">
        <v>92</v>
      </c>
      <c r="B82" s="70" t="s">
        <v>52</v>
      </c>
      <c r="C82" s="20">
        <f t="shared" si="9"/>
        <v>695</v>
      </c>
      <c r="D82" s="20">
        <f t="shared" si="10"/>
        <v>695</v>
      </c>
      <c r="E82" s="20">
        <f t="shared" si="11"/>
        <v>0</v>
      </c>
      <c r="F82" s="89">
        <f t="shared" si="12"/>
        <v>0</v>
      </c>
      <c r="G82" s="31">
        <v>394</v>
      </c>
      <c r="H82" s="31">
        <v>394</v>
      </c>
      <c r="I82" s="31"/>
      <c r="J82" s="82">
        <f>SUM(I82/H82)</f>
        <v>0</v>
      </c>
      <c r="K82" s="33">
        <v>195</v>
      </c>
      <c r="L82" s="33">
        <v>195</v>
      </c>
      <c r="M82" s="33"/>
      <c r="N82" s="82">
        <f t="shared" si="13"/>
        <v>0</v>
      </c>
      <c r="O82" s="34"/>
      <c r="P82" s="22"/>
      <c r="Q82" s="22"/>
      <c r="R82" s="22"/>
      <c r="S82" s="23"/>
      <c r="T82" s="23"/>
      <c r="U82" s="23"/>
      <c r="V82" s="23"/>
      <c r="W82" s="23"/>
    </row>
    <row r="83" spans="1:23" ht="12.75" customHeight="1" x14ac:dyDescent="0.2">
      <c r="A83" s="68" t="s">
        <v>93</v>
      </c>
      <c r="B83" s="70" t="s">
        <v>113</v>
      </c>
      <c r="C83" s="20">
        <f t="shared" si="9"/>
        <v>352</v>
      </c>
      <c r="D83" s="20">
        <f t="shared" si="10"/>
        <v>352</v>
      </c>
      <c r="E83" s="20">
        <f t="shared" si="11"/>
        <v>331</v>
      </c>
      <c r="F83" s="89">
        <f t="shared" si="12"/>
        <v>0.94034090909090906</v>
      </c>
      <c r="G83" s="31">
        <v>200</v>
      </c>
      <c r="H83" s="31">
        <v>200</v>
      </c>
      <c r="I83" s="31">
        <v>66</v>
      </c>
      <c r="J83" s="82">
        <f>SUM(I83/H83)</f>
        <v>0.33</v>
      </c>
      <c r="K83" s="33">
        <v>98</v>
      </c>
      <c r="L83" s="33">
        <v>98</v>
      </c>
      <c r="M83" s="33">
        <v>247</v>
      </c>
      <c r="N83" s="82">
        <f t="shared" si="13"/>
        <v>2.5204081632653059</v>
      </c>
      <c r="O83" s="34"/>
      <c r="P83" s="22"/>
      <c r="Q83" s="22"/>
      <c r="R83" s="22"/>
      <c r="S83" s="23"/>
      <c r="T83" s="23"/>
      <c r="U83" s="23"/>
      <c r="V83" s="23"/>
      <c r="W83" s="23"/>
    </row>
    <row r="84" spans="1:23" ht="12.75" customHeight="1" x14ac:dyDescent="0.2">
      <c r="A84" s="68" t="s">
        <v>94</v>
      </c>
      <c r="B84" s="70" t="s">
        <v>132</v>
      </c>
      <c r="C84" s="20">
        <f t="shared" si="9"/>
        <v>879</v>
      </c>
      <c r="D84" s="20">
        <f t="shared" si="10"/>
        <v>879</v>
      </c>
      <c r="E84" s="20">
        <f t="shared" si="11"/>
        <v>4</v>
      </c>
      <c r="F84" s="89">
        <f t="shared" si="12"/>
        <v>4.5506257110352671E-3</v>
      </c>
      <c r="G84" s="31">
        <v>500</v>
      </c>
      <c r="H84" s="31">
        <v>500</v>
      </c>
      <c r="I84" s="31"/>
      <c r="J84" s="82">
        <f>SUM(I84/H84)</f>
        <v>0</v>
      </c>
      <c r="K84" s="33">
        <v>244</v>
      </c>
      <c r="L84" s="33">
        <v>244</v>
      </c>
      <c r="M84" s="33">
        <v>4</v>
      </c>
      <c r="N84" s="82">
        <f t="shared" si="13"/>
        <v>1.6393442622950821E-2</v>
      </c>
      <c r="O84" s="34"/>
      <c r="P84" s="34"/>
      <c r="Q84" s="34"/>
      <c r="R84" s="34"/>
      <c r="S84" s="23"/>
      <c r="T84" s="23"/>
      <c r="U84" s="23"/>
      <c r="V84" s="23"/>
      <c r="W84" s="23"/>
    </row>
    <row r="85" spans="1:23" ht="12.75" customHeight="1" x14ac:dyDescent="0.2">
      <c r="A85" s="68"/>
      <c r="B85" s="70" t="s">
        <v>48</v>
      </c>
      <c r="C85" s="20">
        <f t="shared" si="9"/>
        <v>172089</v>
      </c>
      <c r="D85" s="20">
        <f t="shared" si="10"/>
        <v>39802</v>
      </c>
      <c r="E85" s="20">
        <f t="shared" si="11"/>
        <v>39595</v>
      </c>
      <c r="F85" s="89">
        <f t="shared" si="12"/>
        <v>0.99479925631877797</v>
      </c>
      <c r="G85" s="31"/>
      <c r="H85" s="31"/>
      <c r="I85" s="31"/>
      <c r="J85" s="82"/>
      <c r="K85" s="33"/>
      <c r="L85" s="33"/>
      <c r="M85" s="33"/>
      <c r="N85" s="82"/>
      <c r="O85" s="34"/>
      <c r="P85" s="22"/>
      <c r="Q85" s="34"/>
      <c r="R85" s="34"/>
      <c r="S85" s="23"/>
      <c r="T85" s="23"/>
      <c r="U85" s="23"/>
      <c r="V85" s="23"/>
      <c r="W85" s="23"/>
    </row>
    <row r="86" spans="1:23" ht="12.75" customHeight="1" x14ac:dyDescent="0.2">
      <c r="A86" s="68"/>
      <c r="B86" s="77" t="s">
        <v>18</v>
      </c>
      <c r="C86" s="20">
        <f t="shared" si="9"/>
        <v>0</v>
      </c>
      <c r="D86" s="20">
        <f t="shared" si="10"/>
        <v>0</v>
      </c>
      <c r="E86" s="20">
        <f t="shared" si="11"/>
        <v>0</v>
      </c>
      <c r="F86" s="89"/>
      <c r="G86" s="31"/>
      <c r="H86" s="31"/>
      <c r="I86" s="31"/>
      <c r="J86" s="82"/>
      <c r="K86" s="33"/>
      <c r="L86" s="33"/>
      <c r="M86" s="33"/>
      <c r="N86" s="82"/>
      <c r="O86" s="34"/>
      <c r="P86" s="22"/>
      <c r="Q86" s="22"/>
      <c r="R86" s="22"/>
      <c r="S86" s="23"/>
      <c r="T86" s="23"/>
      <c r="U86" s="23"/>
      <c r="V86" s="23"/>
      <c r="W86" s="23"/>
    </row>
    <row r="87" spans="1:23" ht="12.75" customHeight="1" x14ac:dyDescent="0.2">
      <c r="A87" s="68"/>
      <c r="B87" s="78" t="s">
        <v>19</v>
      </c>
      <c r="C87" s="20">
        <f t="shared" si="9"/>
        <v>104129</v>
      </c>
      <c r="D87" s="20">
        <f t="shared" si="10"/>
        <v>93230</v>
      </c>
      <c r="E87" s="20">
        <f t="shared" si="11"/>
        <v>93004</v>
      </c>
      <c r="F87" s="89">
        <f t="shared" si="12"/>
        <v>0.99757588758983162</v>
      </c>
      <c r="G87" s="31"/>
      <c r="H87" s="31"/>
      <c r="I87" s="31"/>
      <c r="J87" s="82"/>
      <c r="K87" s="33"/>
      <c r="L87" s="33"/>
      <c r="M87" s="33"/>
      <c r="N87" s="82"/>
      <c r="O87" s="34"/>
      <c r="P87" s="22"/>
      <c r="Q87" s="22"/>
      <c r="R87" s="22"/>
      <c r="S87" s="23"/>
      <c r="T87" s="23"/>
      <c r="U87" s="23"/>
      <c r="V87" s="23"/>
      <c r="W87" s="23"/>
    </row>
    <row r="88" spans="1:23" ht="12.75" customHeight="1" x14ac:dyDescent="0.2">
      <c r="A88" s="68"/>
      <c r="B88" s="78" t="s">
        <v>49</v>
      </c>
      <c r="C88" s="20">
        <f t="shared" si="9"/>
        <v>0</v>
      </c>
      <c r="D88" s="20">
        <f t="shared" si="10"/>
        <v>0</v>
      </c>
      <c r="E88" s="20">
        <f t="shared" si="11"/>
        <v>0</v>
      </c>
      <c r="F88" s="89"/>
      <c r="G88" s="31"/>
      <c r="H88" s="31"/>
      <c r="I88" s="31"/>
      <c r="J88" s="82"/>
      <c r="K88" s="33"/>
      <c r="L88" s="33"/>
      <c r="M88" s="33"/>
      <c r="N88" s="82"/>
      <c r="O88" s="34"/>
      <c r="P88" s="22"/>
      <c r="Q88" s="34"/>
      <c r="R88" s="34"/>
      <c r="S88" s="23"/>
      <c r="T88" s="23"/>
      <c r="U88" s="23"/>
      <c r="V88" s="23"/>
      <c r="W88" s="23"/>
    </row>
    <row r="89" spans="1:23" ht="14.25" customHeight="1" x14ac:dyDescent="0.2">
      <c r="A89" s="68"/>
      <c r="B89" s="70" t="s">
        <v>20</v>
      </c>
      <c r="C89" s="20">
        <f t="shared" si="9"/>
        <v>1082211</v>
      </c>
      <c r="D89" s="20">
        <f t="shared" si="10"/>
        <v>836089</v>
      </c>
      <c r="E89" s="20">
        <f t="shared" si="11"/>
        <v>822799</v>
      </c>
      <c r="F89" s="89">
        <f t="shared" si="12"/>
        <v>0.98410456303096916</v>
      </c>
      <c r="G89" s="32"/>
      <c r="H89" s="32"/>
      <c r="I89" s="32"/>
      <c r="J89" s="82"/>
      <c r="K89" s="32"/>
      <c r="L89" s="32"/>
      <c r="M89" s="32"/>
      <c r="N89" s="82"/>
      <c r="O89" s="29"/>
      <c r="P89" s="29"/>
      <c r="Q89" s="29"/>
      <c r="R89" s="29"/>
      <c r="S89" s="30"/>
      <c r="T89" s="23"/>
      <c r="U89" s="23"/>
      <c r="V89" s="23"/>
      <c r="W89" s="23"/>
    </row>
    <row r="90" spans="1:23" ht="17.25" customHeight="1" x14ac:dyDescent="0.2">
      <c r="A90" s="93" t="s">
        <v>15</v>
      </c>
      <c r="B90" s="94"/>
      <c r="C90" s="27">
        <f t="shared" ref="C90:E94" si="14">SUM(G90,K90,C184,G184,K184,O184,C278,G278,K278,O278,C372,G372)</f>
        <v>1450188</v>
      </c>
      <c r="D90" s="27">
        <f t="shared" si="14"/>
        <v>1010108</v>
      </c>
      <c r="E90" s="27">
        <f t="shared" si="14"/>
        <v>976421</v>
      </c>
      <c r="F90" s="89">
        <f t="shared" si="12"/>
        <v>0.96665010078130265</v>
      </c>
      <c r="G90" s="27">
        <f>SUM(G72:G89)</f>
        <v>111059</v>
      </c>
      <c r="H90" s="27">
        <f t="shared" ref="H90:M90" si="15">SUM(H72:H89)</f>
        <v>76141</v>
      </c>
      <c r="I90" s="27">
        <f t="shared" si="15"/>
        <v>73300</v>
      </c>
      <c r="J90" s="82">
        <f>SUM(I90/H90)</f>
        <v>0.96268764528966</v>
      </c>
      <c r="K90" s="27">
        <f t="shared" si="15"/>
        <v>35652</v>
      </c>
      <c r="L90" s="27">
        <f t="shared" si="15"/>
        <v>23055</v>
      </c>
      <c r="M90" s="27">
        <f t="shared" si="15"/>
        <v>21506</v>
      </c>
      <c r="N90" s="82">
        <f t="shared" si="13"/>
        <v>0.93281283886358712</v>
      </c>
      <c r="O90" s="29"/>
      <c r="P90" s="29"/>
      <c r="Q90" s="29"/>
      <c r="R90" s="29"/>
      <c r="S90" s="30"/>
      <c r="T90" s="23"/>
      <c r="U90" s="23"/>
      <c r="V90" s="23"/>
      <c r="W90" s="23"/>
    </row>
    <row r="91" spans="1:23" s="40" customFormat="1" ht="16.899999999999999" customHeight="1" x14ac:dyDescent="0.25">
      <c r="A91" s="103" t="s">
        <v>11</v>
      </c>
      <c r="B91" s="104"/>
      <c r="C91" s="35">
        <f t="shared" si="14"/>
        <v>13746521</v>
      </c>
      <c r="D91" s="35">
        <f t="shared" si="14"/>
        <v>27012644</v>
      </c>
      <c r="E91" s="35">
        <f t="shared" si="14"/>
        <v>12905707</v>
      </c>
      <c r="F91" s="89">
        <f>SUM(E91/D91)</f>
        <v>0.47776541237503445</v>
      </c>
      <c r="G91" s="36">
        <f>SUM(G70,G90)</f>
        <v>268244</v>
      </c>
      <c r="H91" s="36">
        <f t="shared" ref="H91:M91" si="16">SUM(H70,H90)</f>
        <v>222558</v>
      </c>
      <c r="I91" s="36">
        <f t="shared" si="16"/>
        <v>197497</v>
      </c>
      <c r="J91" s="82">
        <f>SUM(I91/H91)</f>
        <v>0.88739564518013281</v>
      </c>
      <c r="K91" s="36">
        <f t="shared" si="16"/>
        <v>59994</v>
      </c>
      <c r="L91" s="36">
        <f t="shared" si="16"/>
        <v>43032</v>
      </c>
      <c r="M91" s="36">
        <f t="shared" si="16"/>
        <v>35614</v>
      </c>
      <c r="N91" s="82">
        <f t="shared" si="13"/>
        <v>0.82761665737125856</v>
      </c>
      <c r="O91" s="37"/>
      <c r="P91" s="37"/>
      <c r="Q91" s="37"/>
      <c r="R91" s="37"/>
      <c r="S91" s="39"/>
      <c r="T91" s="38"/>
      <c r="U91" s="38"/>
      <c r="V91" s="38"/>
      <c r="W91" s="38"/>
    </row>
    <row r="92" spans="1:23" ht="16.899999999999999" customHeight="1" x14ac:dyDescent="0.25">
      <c r="A92" s="90" t="s">
        <v>44</v>
      </c>
      <c r="B92" s="91"/>
      <c r="C92" s="35">
        <f t="shared" si="14"/>
        <v>1930838</v>
      </c>
      <c r="D92" s="35">
        <f t="shared" si="14"/>
        <v>1813430</v>
      </c>
      <c r="E92" s="35">
        <f t="shared" si="14"/>
        <v>1715169</v>
      </c>
      <c r="F92" s="89">
        <f>SUM(E92/D92)</f>
        <v>0.9458148370767</v>
      </c>
      <c r="G92" s="35">
        <v>1253982</v>
      </c>
      <c r="H92" s="35">
        <v>1254285</v>
      </c>
      <c r="I92" s="35">
        <v>1233967</v>
      </c>
      <c r="J92" s="82">
        <f>SUM(I92/H92)</f>
        <v>0.98380112972729483</v>
      </c>
      <c r="K92" s="35">
        <v>224515</v>
      </c>
      <c r="L92" s="35">
        <v>212974</v>
      </c>
      <c r="M92" s="35">
        <v>208895</v>
      </c>
      <c r="N92" s="82">
        <f t="shared" si="13"/>
        <v>0.98084742738550246</v>
      </c>
      <c r="O92" s="41"/>
      <c r="P92" s="41"/>
      <c r="Q92" s="41"/>
      <c r="R92" s="41"/>
      <c r="S92" s="23"/>
      <c r="T92" s="23"/>
      <c r="U92" s="23"/>
      <c r="V92" s="23"/>
      <c r="W92" s="23"/>
    </row>
    <row r="93" spans="1:23" ht="16.899999999999999" customHeight="1" x14ac:dyDescent="0.25">
      <c r="A93" s="90" t="s">
        <v>45</v>
      </c>
      <c r="B93" s="91"/>
      <c r="C93" s="35">
        <f t="shared" si="14"/>
        <v>876791</v>
      </c>
      <c r="D93" s="35">
        <f t="shared" si="14"/>
        <v>662175</v>
      </c>
      <c r="E93" s="35">
        <f t="shared" si="14"/>
        <v>657961</v>
      </c>
      <c r="F93" s="89">
        <f>SUM(E93/D93)</f>
        <v>0.99363612338128138</v>
      </c>
      <c r="G93" s="35">
        <v>613914</v>
      </c>
      <c r="H93" s="35">
        <v>478457</v>
      </c>
      <c r="I93" s="35">
        <v>476677</v>
      </c>
      <c r="J93" s="82">
        <f>SUM(I93/H93)</f>
        <v>0.99627970747632488</v>
      </c>
      <c r="K93" s="35">
        <v>116883</v>
      </c>
      <c r="L93" s="35">
        <v>82962</v>
      </c>
      <c r="M93" s="35">
        <v>82935</v>
      </c>
      <c r="N93" s="82">
        <f t="shared" si="13"/>
        <v>0.99967454979388148</v>
      </c>
      <c r="O93" s="41"/>
      <c r="P93" s="41"/>
      <c r="Q93" s="41"/>
      <c r="R93" s="41"/>
      <c r="S93" s="23"/>
      <c r="T93" s="23"/>
      <c r="U93" s="23"/>
      <c r="V93" s="23"/>
      <c r="W93" s="23"/>
    </row>
    <row r="94" spans="1:23" ht="20.25" customHeight="1" x14ac:dyDescent="0.25">
      <c r="A94" s="90" t="s">
        <v>10</v>
      </c>
      <c r="B94" s="91"/>
      <c r="C94" s="35">
        <f t="shared" si="14"/>
        <v>16554150</v>
      </c>
      <c r="D94" s="35">
        <f t="shared" si="14"/>
        <v>29488249</v>
      </c>
      <c r="E94" s="35">
        <f t="shared" si="14"/>
        <v>15278837</v>
      </c>
      <c r="F94" s="89">
        <f>SUM(E94/D94)</f>
        <v>0.51813307056651614</v>
      </c>
      <c r="G94" s="35">
        <f t="shared" ref="G94:M94" si="17">SUM(G91:G93)</f>
        <v>2136140</v>
      </c>
      <c r="H94" s="35">
        <f t="shared" si="17"/>
        <v>1955300</v>
      </c>
      <c r="I94" s="35">
        <f t="shared" si="17"/>
        <v>1908141</v>
      </c>
      <c r="J94" s="82">
        <f>SUM(I94/H94)</f>
        <v>0.97588145041681584</v>
      </c>
      <c r="K94" s="35">
        <f t="shared" si="17"/>
        <v>401392</v>
      </c>
      <c r="L94" s="35">
        <f t="shared" si="17"/>
        <v>338968</v>
      </c>
      <c r="M94" s="35">
        <f t="shared" si="17"/>
        <v>327444</v>
      </c>
      <c r="N94" s="82">
        <f t="shared" si="13"/>
        <v>0.96600269051945908</v>
      </c>
      <c r="O94" s="42"/>
      <c r="P94" s="42"/>
      <c r="Q94" s="42"/>
      <c r="R94" s="42"/>
      <c r="S94" s="23"/>
      <c r="T94" s="23"/>
      <c r="U94" s="23"/>
      <c r="V94" s="23"/>
      <c r="W94" s="23"/>
    </row>
    <row r="95" spans="1:23" ht="15" x14ac:dyDescent="0.2">
      <c r="B95" s="40"/>
      <c r="P95" s="1"/>
      <c r="Q95" s="1"/>
      <c r="R95" s="4" t="s">
        <v>16</v>
      </c>
    </row>
    <row r="96" spans="1:23" ht="15" customHeight="1" x14ac:dyDescent="0.2">
      <c r="B96" s="112" t="s">
        <v>141</v>
      </c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  <c r="R96" s="1"/>
    </row>
    <row r="97" spans="1:18" ht="15" x14ac:dyDescent="0.2">
      <c r="B97" s="43"/>
      <c r="C97" s="43"/>
      <c r="D97" s="43"/>
      <c r="E97" s="43"/>
      <c r="F97" s="43"/>
      <c r="G97" s="43"/>
      <c r="H97" s="43"/>
      <c r="I97" s="43"/>
      <c r="J97" s="43"/>
      <c r="K97" s="126"/>
      <c r="L97" s="126"/>
      <c r="M97" s="126"/>
      <c r="N97" s="126"/>
      <c r="O97" s="126"/>
      <c r="P97" s="1"/>
      <c r="Q97" s="9"/>
      <c r="R97" s="9" t="s">
        <v>17</v>
      </c>
    </row>
    <row r="98" spans="1:18" s="23" customFormat="1" ht="12.6" customHeight="1" x14ac:dyDescent="0.2">
      <c r="A98" s="102" t="s">
        <v>60</v>
      </c>
      <c r="B98" s="105" t="s">
        <v>2</v>
      </c>
      <c r="C98" s="114" t="s">
        <v>1</v>
      </c>
      <c r="D98" s="115"/>
      <c r="E98" s="115"/>
      <c r="F98" s="116"/>
      <c r="G98" s="114" t="s">
        <v>36</v>
      </c>
      <c r="H98" s="115"/>
      <c r="I98" s="115"/>
      <c r="J98" s="116"/>
      <c r="K98" s="113" t="s">
        <v>42</v>
      </c>
      <c r="L98" s="113"/>
      <c r="M98" s="113"/>
      <c r="N98" s="113"/>
      <c r="O98" s="113"/>
      <c r="P98" s="113"/>
      <c r="Q98" s="113"/>
      <c r="R98" s="113"/>
    </row>
    <row r="99" spans="1:18" s="23" customFormat="1" ht="12.6" customHeight="1" x14ac:dyDescent="0.2">
      <c r="A99" s="102"/>
      <c r="B99" s="106"/>
      <c r="C99" s="117"/>
      <c r="D99" s="118"/>
      <c r="E99" s="118"/>
      <c r="F99" s="119"/>
      <c r="G99" s="117"/>
      <c r="H99" s="118"/>
      <c r="I99" s="118"/>
      <c r="J99" s="119"/>
      <c r="K99" s="113" t="s">
        <v>43</v>
      </c>
      <c r="L99" s="113"/>
      <c r="M99" s="113"/>
      <c r="N99" s="113"/>
      <c r="O99" s="113" t="s">
        <v>6</v>
      </c>
      <c r="P99" s="113"/>
      <c r="Q99" s="113"/>
      <c r="R99" s="113"/>
    </row>
    <row r="100" spans="1:18" s="23" customFormat="1" ht="25.9" customHeight="1" x14ac:dyDescent="0.2">
      <c r="A100" s="102"/>
      <c r="B100" s="107"/>
      <c r="C100" s="18" t="s">
        <v>127</v>
      </c>
      <c r="D100" s="10" t="s">
        <v>41</v>
      </c>
      <c r="E100" s="10" t="s">
        <v>139</v>
      </c>
      <c r="F100" s="10" t="s">
        <v>140</v>
      </c>
      <c r="G100" s="18" t="s">
        <v>127</v>
      </c>
      <c r="H100" s="10" t="s">
        <v>41</v>
      </c>
      <c r="I100" s="10" t="s">
        <v>139</v>
      </c>
      <c r="J100" s="10" t="s">
        <v>140</v>
      </c>
      <c r="K100" s="18" t="s">
        <v>127</v>
      </c>
      <c r="L100" s="10" t="s">
        <v>41</v>
      </c>
      <c r="M100" s="10" t="s">
        <v>139</v>
      </c>
      <c r="N100" s="10" t="s">
        <v>140</v>
      </c>
      <c r="O100" s="18" t="s">
        <v>127</v>
      </c>
      <c r="P100" s="10" t="s">
        <v>41</v>
      </c>
      <c r="Q100" s="10" t="s">
        <v>139</v>
      </c>
      <c r="R100" s="10" t="s">
        <v>140</v>
      </c>
    </row>
    <row r="101" spans="1:18" s="23" customFormat="1" ht="21.75" customHeight="1" x14ac:dyDescent="0.2">
      <c r="A101" s="95" t="s">
        <v>12</v>
      </c>
      <c r="B101" s="96"/>
      <c r="C101" s="44"/>
      <c r="D101" s="44"/>
      <c r="E101" s="44"/>
      <c r="F101" s="44"/>
      <c r="G101" s="44"/>
      <c r="H101" s="44"/>
      <c r="I101" s="44"/>
      <c r="J101" s="85"/>
      <c r="K101" s="44"/>
      <c r="L101" s="44"/>
      <c r="M101" s="44"/>
      <c r="N101" s="86"/>
      <c r="O101" s="46"/>
      <c r="P101" s="47"/>
      <c r="Q101" s="46"/>
      <c r="R101" s="87"/>
    </row>
    <row r="102" spans="1:18" ht="12.75" customHeight="1" x14ac:dyDescent="0.2">
      <c r="A102" s="69" t="s">
        <v>61</v>
      </c>
      <c r="B102" s="72" t="s">
        <v>34</v>
      </c>
      <c r="C102" s="20">
        <v>234447</v>
      </c>
      <c r="D102" s="20">
        <v>226785</v>
      </c>
      <c r="E102" s="71">
        <v>290211</v>
      </c>
      <c r="F102" s="83">
        <f>SUM(E102/D102)</f>
        <v>1.2796745816522257</v>
      </c>
      <c r="G102" s="20"/>
      <c r="H102" s="20"/>
      <c r="I102" s="20"/>
      <c r="J102" s="82"/>
      <c r="K102" s="20"/>
      <c r="L102" s="20"/>
      <c r="M102" s="20"/>
      <c r="N102" s="82"/>
      <c r="O102" s="20"/>
      <c r="P102" s="20"/>
      <c r="Q102" s="20"/>
      <c r="R102" s="87"/>
    </row>
    <row r="103" spans="1:18" ht="12.75" customHeight="1" x14ac:dyDescent="0.2">
      <c r="A103" s="69" t="s">
        <v>147</v>
      </c>
      <c r="B103" s="72" t="s">
        <v>148</v>
      </c>
      <c r="C103" s="20"/>
      <c r="D103" s="20"/>
      <c r="E103" s="71">
        <v>7199</v>
      </c>
      <c r="F103" s="83"/>
      <c r="G103" s="20"/>
      <c r="H103" s="20"/>
      <c r="I103" s="20"/>
      <c r="J103" s="82"/>
      <c r="K103" s="20"/>
      <c r="L103" s="20"/>
      <c r="M103" s="20"/>
      <c r="N103" s="82"/>
      <c r="O103" s="20"/>
      <c r="P103" s="20"/>
      <c r="Q103" s="20"/>
      <c r="R103" s="87"/>
    </row>
    <row r="104" spans="1:18" ht="12.75" customHeight="1" x14ac:dyDescent="0.2">
      <c r="A104" s="69" t="s">
        <v>62</v>
      </c>
      <c r="B104" s="73" t="s">
        <v>24</v>
      </c>
      <c r="C104" s="20">
        <v>1422</v>
      </c>
      <c r="D104" s="20">
        <v>1422</v>
      </c>
      <c r="E104" s="71">
        <v>325</v>
      </c>
      <c r="F104" s="83">
        <f t="shared" ref="F104:F167" si="18">SUM(E104/D104)</f>
        <v>0.22855133614627285</v>
      </c>
      <c r="G104" s="20"/>
      <c r="H104" s="20"/>
      <c r="I104" s="20"/>
      <c r="J104" s="82"/>
      <c r="K104" s="20"/>
      <c r="L104" s="20"/>
      <c r="M104" s="20"/>
      <c r="N104" s="82"/>
      <c r="O104" s="20"/>
      <c r="P104" s="20"/>
      <c r="Q104" s="20"/>
      <c r="R104" s="87"/>
    </row>
    <row r="105" spans="1:18" ht="12.75" customHeight="1" x14ac:dyDescent="0.2">
      <c r="A105" s="69" t="s">
        <v>63</v>
      </c>
      <c r="B105" s="70" t="s">
        <v>25</v>
      </c>
      <c r="C105" s="20">
        <v>107290</v>
      </c>
      <c r="D105" s="20">
        <v>19632</v>
      </c>
      <c r="E105" s="71">
        <v>36136</v>
      </c>
      <c r="F105" s="83">
        <f t="shared" si="18"/>
        <v>1.8406682966585166</v>
      </c>
      <c r="G105" s="20"/>
      <c r="H105" s="20"/>
      <c r="I105" s="20"/>
      <c r="J105" s="82"/>
      <c r="K105" s="20"/>
      <c r="L105" s="20"/>
      <c r="M105" s="20"/>
      <c r="N105" s="82"/>
      <c r="O105" s="20"/>
      <c r="P105" s="20"/>
      <c r="Q105" s="20"/>
      <c r="R105" s="87"/>
    </row>
    <row r="106" spans="1:18" ht="12.75" customHeight="1" x14ac:dyDescent="0.2">
      <c r="A106" s="69" t="s">
        <v>64</v>
      </c>
      <c r="B106" s="70" t="s">
        <v>8</v>
      </c>
      <c r="C106" s="20">
        <v>22225</v>
      </c>
      <c r="D106" s="20">
        <v>12065</v>
      </c>
      <c r="E106" s="71">
        <v>9369</v>
      </c>
      <c r="F106" s="83">
        <f t="shared" si="18"/>
        <v>0.7765437215084956</v>
      </c>
      <c r="G106" s="20"/>
      <c r="H106" s="20"/>
      <c r="I106" s="20"/>
      <c r="J106" s="82"/>
      <c r="K106" s="20"/>
      <c r="L106" s="20"/>
      <c r="M106" s="20"/>
      <c r="N106" s="82"/>
      <c r="O106" s="20"/>
      <c r="P106" s="20"/>
      <c r="Q106" s="20"/>
      <c r="R106" s="87"/>
    </row>
    <row r="107" spans="1:18" ht="12.75" customHeight="1" x14ac:dyDescent="0.2">
      <c r="A107" s="68" t="s">
        <v>65</v>
      </c>
      <c r="B107" s="72" t="s">
        <v>104</v>
      </c>
      <c r="C107" s="20"/>
      <c r="D107" s="20"/>
      <c r="E107" s="71"/>
      <c r="F107" s="83"/>
      <c r="G107" s="20"/>
      <c r="H107" s="20"/>
      <c r="I107" s="20"/>
      <c r="J107" s="82"/>
      <c r="K107" s="20"/>
      <c r="L107" s="20"/>
      <c r="M107" s="20"/>
      <c r="N107" s="82"/>
      <c r="O107" s="20"/>
      <c r="P107" s="20"/>
      <c r="Q107" s="20"/>
      <c r="R107" s="87"/>
    </row>
    <row r="108" spans="1:18" ht="12.75" customHeight="1" x14ac:dyDescent="0.2">
      <c r="A108" s="69" t="s">
        <v>66</v>
      </c>
      <c r="B108" s="70" t="s">
        <v>26</v>
      </c>
      <c r="C108" s="20">
        <v>76</v>
      </c>
      <c r="D108" s="20">
        <v>76</v>
      </c>
      <c r="E108" s="71">
        <v>9</v>
      </c>
      <c r="F108" s="83">
        <f t="shared" si="18"/>
        <v>0.11842105263157894</v>
      </c>
      <c r="G108" s="20"/>
      <c r="H108" s="20"/>
      <c r="I108" s="20"/>
      <c r="J108" s="82"/>
      <c r="K108" s="20"/>
      <c r="L108" s="20"/>
      <c r="M108" s="20"/>
      <c r="N108" s="82"/>
      <c r="O108" s="20"/>
      <c r="P108" s="20"/>
      <c r="Q108" s="20"/>
      <c r="R108" s="87"/>
    </row>
    <row r="109" spans="1:18" ht="12.75" customHeight="1" x14ac:dyDescent="0.2">
      <c r="A109" s="69" t="s">
        <v>67</v>
      </c>
      <c r="B109" s="70" t="s">
        <v>105</v>
      </c>
      <c r="C109" s="20">
        <v>163883</v>
      </c>
      <c r="D109" s="20">
        <v>173029</v>
      </c>
      <c r="E109" s="71">
        <v>4418</v>
      </c>
      <c r="F109" s="83">
        <f t="shared" si="18"/>
        <v>2.5533292107103433E-2</v>
      </c>
      <c r="G109" s="20"/>
      <c r="H109" s="20"/>
      <c r="I109" s="20"/>
      <c r="J109" s="82"/>
      <c r="K109" s="20"/>
      <c r="L109" s="20"/>
      <c r="M109" s="20"/>
      <c r="N109" s="82"/>
      <c r="O109" s="20"/>
      <c r="P109" s="20"/>
      <c r="Q109" s="20"/>
      <c r="R109" s="87"/>
    </row>
    <row r="110" spans="1:18" ht="12.75" customHeight="1" x14ac:dyDescent="0.2">
      <c r="A110" s="69" t="s">
        <v>68</v>
      </c>
      <c r="B110" s="70" t="s">
        <v>27</v>
      </c>
      <c r="C110" s="20"/>
      <c r="D110" s="20"/>
      <c r="E110" s="71"/>
      <c r="F110" s="83"/>
      <c r="G110" s="20"/>
      <c r="H110" s="20"/>
      <c r="I110" s="20"/>
      <c r="J110" s="82"/>
      <c r="K110" s="20"/>
      <c r="L110" s="20"/>
      <c r="M110" s="20"/>
      <c r="N110" s="82"/>
      <c r="O110" s="20"/>
      <c r="P110" s="20"/>
      <c r="Q110" s="20"/>
      <c r="R110" s="87"/>
    </row>
    <row r="111" spans="1:18" ht="12.75" customHeight="1" x14ac:dyDescent="0.2">
      <c r="A111" s="69" t="s">
        <v>151</v>
      </c>
      <c r="B111" s="70" t="s">
        <v>152</v>
      </c>
      <c r="C111" s="20">
        <v>2000</v>
      </c>
      <c r="D111" s="20"/>
      <c r="E111" s="71"/>
      <c r="F111" s="83"/>
      <c r="G111" s="20"/>
      <c r="H111" s="20"/>
      <c r="I111" s="20"/>
      <c r="J111" s="82"/>
      <c r="K111" s="20"/>
      <c r="L111" s="20"/>
      <c r="M111" s="20"/>
      <c r="N111" s="82"/>
      <c r="O111" s="20"/>
      <c r="P111" s="20"/>
      <c r="Q111" s="20"/>
      <c r="R111" s="87"/>
    </row>
    <row r="112" spans="1:18" ht="12.75" customHeight="1" x14ac:dyDescent="0.2">
      <c r="A112" s="69" t="s">
        <v>106</v>
      </c>
      <c r="B112" s="70" t="s">
        <v>107</v>
      </c>
      <c r="C112" s="20">
        <v>2570</v>
      </c>
      <c r="D112" s="20">
        <v>5988</v>
      </c>
      <c r="E112" s="71">
        <v>3179</v>
      </c>
      <c r="F112" s="83">
        <f t="shared" si="18"/>
        <v>0.53089512358049429</v>
      </c>
      <c r="G112" s="20"/>
      <c r="H112" s="20"/>
      <c r="I112" s="20"/>
      <c r="J112" s="82"/>
      <c r="K112" s="20"/>
      <c r="L112" s="20"/>
      <c r="M112" s="20"/>
      <c r="N112" s="82"/>
      <c r="O112" s="20"/>
      <c r="P112" s="20"/>
      <c r="Q112" s="20"/>
      <c r="R112" s="87"/>
    </row>
    <row r="113" spans="1:18" ht="12.75" customHeight="1" x14ac:dyDescent="0.2">
      <c r="A113" s="69" t="s">
        <v>69</v>
      </c>
      <c r="B113" s="70" t="s">
        <v>28</v>
      </c>
      <c r="C113" s="20">
        <v>61369</v>
      </c>
      <c r="D113" s="20">
        <v>432</v>
      </c>
      <c r="E113" s="71">
        <v>7555</v>
      </c>
      <c r="F113" s="83">
        <f t="shared" si="18"/>
        <v>17.488425925925927</v>
      </c>
      <c r="G113" s="20"/>
      <c r="H113" s="20"/>
      <c r="I113" s="20"/>
      <c r="J113" s="82"/>
      <c r="K113" s="20"/>
      <c r="L113" s="20"/>
      <c r="M113" s="20"/>
      <c r="N113" s="82"/>
      <c r="O113" s="20"/>
      <c r="P113" s="20"/>
      <c r="Q113" s="20"/>
      <c r="R113" s="87"/>
    </row>
    <row r="114" spans="1:18" ht="12.75" customHeight="1" x14ac:dyDescent="0.2">
      <c r="A114" s="69" t="s">
        <v>70</v>
      </c>
      <c r="B114" s="70" t="s">
        <v>54</v>
      </c>
      <c r="C114" s="20">
        <v>14986</v>
      </c>
      <c r="D114" s="20">
        <v>0</v>
      </c>
      <c r="E114" s="71"/>
      <c r="F114" s="83"/>
      <c r="G114" s="20"/>
      <c r="H114" s="20"/>
      <c r="I114" s="20"/>
      <c r="J114" s="82"/>
      <c r="K114" s="20"/>
      <c r="L114" s="20"/>
      <c r="M114" s="20"/>
      <c r="N114" s="82"/>
      <c r="O114" s="20"/>
      <c r="P114" s="20"/>
      <c r="Q114" s="20"/>
      <c r="R114" s="87"/>
    </row>
    <row r="115" spans="1:18" ht="12.75" customHeight="1" x14ac:dyDescent="0.2">
      <c r="A115" s="69" t="s">
        <v>108</v>
      </c>
      <c r="B115" s="70" t="s">
        <v>109</v>
      </c>
      <c r="C115" s="20">
        <v>8715</v>
      </c>
      <c r="D115" s="20">
        <v>5715</v>
      </c>
      <c r="E115" s="71"/>
      <c r="F115" s="83">
        <f t="shared" si="18"/>
        <v>0</v>
      </c>
      <c r="G115" s="20"/>
      <c r="H115" s="20"/>
      <c r="I115" s="20"/>
      <c r="J115" s="82"/>
      <c r="K115" s="20"/>
      <c r="L115" s="20"/>
      <c r="M115" s="20"/>
      <c r="N115" s="82"/>
      <c r="O115" s="20"/>
      <c r="P115" s="20"/>
      <c r="Q115" s="20"/>
      <c r="R115" s="87"/>
    </row>
    <row r="116" spans="1:18" ht="12.75" customHeight="1" x14ac:dyDescent="0.2">
      <c r="A116" s="69" t="s">
        <v>72</v>
      </c>
      <c r="B116" s="70" t="s">
        <v>71</v>
      </c>
      <c r="C116" s="20">
        <v>30749</v>
      </c>
      <c r="D116" s="20">
        <v>29924</v>
      </c>
      <c r="E116" s="71">
        <v>23682</v>
      </c>
      <c r="F116" s="83">
        <f t="shared" si="18"/>
        <v>0.79140489239406497</v>
      </c>
      <c r="G116" s="20"/>
      <c r="H116" s="20"/>
      <c r="I116" s="20"/>
      <c r="J116" s="82"/>
      <c r="K116" s="20"/>
      <c r="L116" s="20"/>
      <c r="M116" s="20"/>
      <c r="N116" s="82"/>
      <c r="O116" s="20"/>
      <c r="P116" s="20"/>
      <c r="Q116" s="20"/>
      <c r="R116" s="87"/>
    </row>
    <row r="117" spans="1:18" ht="12.75" customHeight="1" x14ac:dyDescent="0.2">
      <c r="A117" s="69" t="s">
        <v>73</v>
      </c>
      <c r="B117" s="70" t="s">
        <v>110</v>
      </c>
      <c r="C117" s="20">
        <v>14064</v>
      </c>
      <c r="D117" s="20">
        <v>10825</v>
      </c>
      <c r="E117" s="71">
        <v>802</v>
      </c>
      <c r="F117" s="83">
        <f t="shared" si="18"/>
        <v>7.4087759815242488E-2</v>
      </c>
      <c r="G117" s="20"/>
      <c r="H117" s="20"/>
      <c r="I117" s="20"/>
      <c r="J117" s="82"/>
      <c r="K117" s="20"/>
      <c r="L117" s="20"/>
      <c r="M117" s="20"/>
      <c r="N117" s="82"/>
      <c r="O117" s="20"/>
      <c r="P117" s="20"/>
      <c r="Q117" s="20"/>
      <c r="R117" s="87"/>
    </row>
    <row r="118" spans="1:18" ht="12.75" customHeight="1" x14ac:dyDescent="0.2">
      <c r="A118" s="69" t="s">
        <v>74</v>
      </c>
      <c r="B118" s="70" t="s">
        <v>46</v>
      </c>
      <c r="C118" s="20">
        <v>3175</v>
      </c>
      <c r="D118" s="20">
        <v>4571</v>
      </c>
      <c r="E118" s="71">
        <v>6186</v>
      </c>
      <c r="F118" s="83">
        <f t="shared" si="18"/>
        <v>1.3533143732224897</v>
      </c>
      <c r="G118" s="20"/>
      <c r="H118" s="20"/>
      <c r="I118" s="20"/>
      <c r="J118" s="82"/>
      <c r="K118" s="20"/>
      <c r="L118" s="20"/>
      <c r="M118" s="20"/>
      <c r="N118" s="82"/>
      <c r="O118" s="20"/>
      <c r="P118" s="20"/>
      <c r="Q118" s="20"/>
      <c r="R118" s="87"/>
    </row>
    <row r="119" spans="1:18" ht="12.75" customHeight="1" x14ac:dyDescent="0.2">
      <c r="A119" s="69" t="s">
        <v>75</v>
      </c>
      <c r="B119" s="70" t="s">
        <v>51</v>
      </c>
      <c r="C119" s="20">
        <v>48412</v>
      </c>
      <c r="D119" s="20">
        <v>33905</v>
      </c>
      <c r="E119" s="71">
        <v>23012</v>
      </c>
      <c r="F119" s="83">
        <f t="shared" si="18"/>
        <v>0.67871995280932018</v>
      </c>
      <c r="G119" s="20"/>
      <c r="H119" s="20"/>
      <c r="I119" s="20"/>
      <c r="J119" s="82"/>
      <c r="K119" s="20"/>
      <c r="L119" s="20"/>
      <c r="M119" s="20"/>
      <c r="N119" s="82"/>
      <c r="O119" s="20"/>
      <c r="P119" s="20"/>
      <c r="Q119" s="20"/>
      <c r="R119" s="87"/>
    </row>
    <row r="120" spans="1:18" ht="12.75" customHeight="1" x14ac:dyDescent="0.2">
      <c r="A120" s="69" t="s">
        <v>76</v>
      </c>
      <c r="B120" s="70" t="s">
        <v>55</v>
      </c>
      <c r="C120" s="20">
        <v>105607</v>
      </c>
      <c r="D120" s="20">
        <v>1359980</v>
      </c>
      <c r="E120" s="71">
        <v>14768</v>
      </c>
      <c r="F120" s="83">
        <f t="shared" si="18"/>
        <v>1.0858983220341475E-2</v>
      </c>
      <c r="G120" s="20"/>
      <c r="H120" s="20"/>
      <c r="I120" s="20"/>
      <c r="J120" s="82"/>
      <c r="K120" s="20"/>
      <c r="L120" s="20"/>
      <c r="M120" s="20"/>
      <c r="N120" s="82"/>
      <c r="O120" s="20"/>
      <c r="P120" s="20"/>
      <c r="Q120" s="20"/>
      <c r="R120" s="87"/>
    </row>
    <row r="121" spans="1:18" ht="12.75" customHeight="1" x14ac:dyDescent="0.2">
      <c r="A121" s="69" t="s">
        <v>77</v>
      </c>
      <c r="B121" s="70" t="s">
        <v>47</v>
      </c>
      <c r="C121" s="20">
        <v>29395</v>
      </c>
      <c r="D121" s="20">
        <v>29467</v>
      </c>
      <c r="E121" s="71">
        <v>5299</v>
      </c>
      <c r="F121" s="83">
        <f t="shared" si="18"/>
        <v>0.17982828248549224</v>
      </c>
      <c r="G121" s="20"/>
      <c r="H121" s="20"/>
      <c r="I121" s="20"/>
      <c r="J121" s="82"/>
      <c r="K121" s="20"/>
      <c r="L121" s="20"/>
      <c r="M121" s="20"/>
      <c r="N121" s="82"/>
      <c r="O121" s="20"/>
      <c r="P121" s="20"/>
      <c r="Q121" s="20"/>
      <c r="R121" s="87"/>
    </row>
    <row r="122" spans="1:18" ht="12.75" customHeight="1" x14ac:dyDescent="0.2">
      <c r="A122" s="69" t="s">
        <v>78</v>
      </c>
      <c r="B122" s="70" t="s">
        <v>111</v>
      </c>
      <c r="C122" s="20">
        <v>6160</v>
      </c>
      <c r="D122" s="20">
        <v>6576</v>
      </c>
      <c r="E122" s="71">
        <v>2001</v>
      </c>
      <c r="F122" s="83">
        <f t="shared" si="18"/>
        <v>0.30428832116788324</v>
      </c>
      <c r="G122" s="20"/>
      <c r="H122" s="20"/>
      <c r="I122" s="20"/>
      <c r="J122" s="82"/>
      <c r="K122" s="20"/>
      <c r="L122" s="20"/>
      <c r="M122" s="20"/>
      <c r="N122" s="82"/>
      <c r="O122" s="20"/>
      <c r="P122" s="20"/>
      <c r="Q122" s="20"/>
      <c r="R122" s="87"/>
    </row>
    <row r="123" spans="1:18" ht="12.75" customHeight="1" x14ac:dyDescent="0.2">
      <c r="A123" s="69" t="s">
        <v>79</v>
      </c>
      <c r="B123" s="70" t="s">
        <v>59</v>
      </c>
      <c r="C123" s="20">
        <v>64494</v>
      </c>
      <c r="D123" s="20">
        <v>21314</v>
      </c>
      <c r="E123" s="71">
        <v>19245</v>
      </c>
      <c r="F123" s="83">
        <f t="shared" si="18"/>
        <v>0.90292765318569956</v>
      </c>
      <c r="G123" s="20"/>
      <c r="H123" s="20"/>
      <c r="I123" s="20"/>
      <c r="J123" s="82"/>
      <c r="K123" s="20"/>
      <c r="L123" s="20"/>
      <c r="M123" s="20"/>
      <c r="N123" s="82"/>
      <c r="O123" s="20"/>
      <c r="P123" s="20"/>
      <c r="Q123" s="20"/>
      <c r="R123" s="87"/>
    </row>
    <row r="124" spans="1:18" ht="12.75" customHeight="1" x14ac:dyDescent="0.2">
      <c r="A124" s="69" t="s">
        <v>80</v>
      </c>
      <c r="B124" s="70" t="s">
        <v>29</v>
      </c>
      <c r="C124" s="20">
        <v>8687</v>
      </c>
      <c r="D124" s="20">
        <v>8687</v>
      </c>
      <c r="E124" s="71">
        <v>4281</v>
      </c>
      <c r="F124" s="83">
        <f t="shared" si="18"/>
        <v>0.49280534131460801</v>
      </c>
      <c r="G124" s="20"/>
      <c r="H124" s="20"/>
      <c r="I124" s="20"/>
      <c r="J124" s="82"/>
      <c r="K124" s="20"/>
      <c r="L124" s="20"/>
      <c r="M124" s="20"/>
      <c r="N124" s="82"/>
      <c r="O124" s="20"/>
      <c r="P124" s="20"/>
      <c r="Q124" s="20"/>
      <c r="R124" s="87"/>
    </row>
    <row r="125" spans="1:18" ht="12.75" customHeight="1" x14ac:dyDescent="0.2">
      <c r="A125" s="69" t="s">
        <v>137</v>
      </c>
      <c r="B125" s="70" t="s">
        <v>138</v>
      </c>
      <c r="C125" s="20"/>
      <c r="D125" s="20">
        <v>29648</v>
      </c>
      <c r="E125" s="71"/>
      <c r="F125" s="83">
        <f t="shared" si="18"/>
        <v>0</v>
      </c>
      <c r="G125" s="20"/>
      <c r="H125" s="20"/>
      <c r="I125" s="20"/>
      <c r="J125" s="82"/>
      <c r="K125" s="20"/>
      <c r="L125" s="20"/>
      <c r="M125" s="20"/>
      <c r="N125" s="82"/>
      <c r="O125" s="20"/>
      <c r="P125" s="20"/>
      <c r="Q125" s="20"/>
      <c r="R125" s="87"/>
    </row>
    <row r="126" spans="1:18" ht="12.75" customHeight="1" x14ac:dyDescent="0.2">
      <c r="A126" s="69" t="s">
        <v>81</v>
      </c>
      <c r="B126" s="70" t="s">
        <v>9</v>
      </c>
      <c r="C126" s="20">
        <v>81272</v>
      </c>
      <c r="D126" s="20">
        <v>38473</v>
      </c>
      <c r="E126" s="71">
        <v>30894</v>
      </c>
      <c r="F126" s="83">
        <f t="shared" si="18"/>
        <v>0.80300470459802975</v>
      </c>
      <c r="G126" s="20"/>
      <c r="H126" s="20"/>
      <c r="I126" s="20"/>
      <c r="J126" s="82"/>
      <c r="K126" s="20"/>
      <c r="L126" s="20"/>
      <c r="M126" s="20"/>
      <c r="N126" s="82"/>
      <c r="O126" s="20"/>
      <c r="P126" s="20"/>
      <c r="Q126" s="20"/>
      <c r="R126" s="87"/>
    </row>
    <row r="127" spans="1:18" ht="12.75" customHeight="1" x14ac:dyDescent="0.2">
      <c r="A127" s="69" t="s">
        <v>82</v>
      </c>
      <c r="B127" s="70" t="s">
        <v>7</v>
      </c>
      <c r="C127" s="20">
        <v>54863</v>
      </c>
      <c r="D127" s="20">
        <v>4414</v>
      </c>
      <c r="E127" s="71">
        <v>2628</v>
      </c>
      <c r="F127" s="83">
        <f t="shared" si="18"/>
        <v>0.59537834164023562</v>
      </c>
      <c r="G127" s="20"/>
      <c r="H127" s="20"/>
      <c r="I127" s="20"/>
      <c r="J127" s="82"/>
      <c r="K127" s="20"/>
      <c r="L127" s="20"/>
      <c r="M127" s="20"/>
      <c r="N127" s="82"/>
      <c r="O127" s="20"/>
      <c r="P127" s="20"/>
      <c r="Q127" s="20"/>
      <c r="R127" s="87"/>
    </row>
    <row r="128" spans="1:18" ht="12.75" customHeight="1" x14ac:dyDescent="0.2">
      <c r="A128" s="69" t="s">
        <v>83</v>
      </c>
      <c r="B128" s="74" t="s">
        <v>30</v>
      </c>
      <c r="C128" s="20">
        <v>277021</v>
      </c>
      <c r="D128" s="20">
        <v>202144</v>
      </c>
      <c r="E128" s="71">
        <v>43965</v>
      </c>
      <c r="F128" s="83">
        <f t="shared" si="18"/>
        <v>0.21749347000158303</v>
      </c>
      <c r="G128" s="20"/>
      <c r="H128" s="20"/>
      <c r="I128" s="20"/>
      <c r="J128" s="82"/>
      <c r="K128" s="20"/>
      <c r="L128" s="20"/>
      <c r="M128" s="20"/>
      <c r="N128" s="82"/>
      <c r="O128" s="20"/>
      <c r="P128" s="20"/>
      <c r="Q128" s="20"/>
      <c r="R128" s="87"/>
    </row>
    <row r="129" spans="1:18" ht="12.75" customHeight="1" x14ac:dyDescent="0.2">
      <c r="A129" s="69" t="s">
        <v>128</v>
      </c>
      <c r="B129" s="74" t="s">
        <v>129</v>
      </c>
      <c r="C129" s="20">
        <v>1001</v>
      </c>
      <c r="D129" s="20">
        <v>1001</v>
      </c>
      <c r="E129" s="71"/>
      <c r="F129" s="83">
        <f t="shared" si="18"/>
        <v>0</v>
      </c>
      <c r="G129" s="20"/>
      <c r="H129" s="20"/>
      <c r="I129" s="20"/>
      <c r="J129" s="82"/>
      <c r="K129" s="20"/>
      <c r="L129" s="20"/>
      <c r="M129" s="20"/>
      <c r="N129" s="82"/>
      <c r="O129" s="20"/>
      <c r="P129" s="20"/>
      <c r="Q129" s="20"/>
      <c r="R129" s="87"/>
    </row>
    <row r="130" spans="1:18" ht="12.75" customHeight="1" x14ac:dyDescent="0.2">
      <c r="A130" s="69" t="s">
        <v>130</v>
      </c>
      <c r="B130" s="74" t="s">
        <v>131</v>
      </c>
      <c r="C130" s="20">
        <v>3241</v>
      </c>
      <c r="D130" s="20">
        <v>3241</v>
      </c>
      <c r="E130" s="71">
        <v>241</v>
      </c>
      <c r="F130" s="83">
        <f t="shared" si="18"/>
        <v>7.4359765504473929E-2</v>
      </c>
      <c r="G130" s="20"/>
      <c r="H130" s="20"/>
      <c r="I130" s="20"/>
      <c r="J130" s="82"/>
      <c r="K130" s="20"/>
      <c r="L130" s="20"/>
      <c r="M130" s="20"/>
      <c r="N130" s="82"/>
      <c r="O130" s="20"/>
      <c r="P130" s="20"/>
      <c r="Q130" s="20"/>
      <c r="R130" s="87"/>
    </row>
    <row r="131" spans="1:18" ht="12.75" customHeight="1" x14ac:dyDescent="0.2">
      <c r="A131" s="69" t="s">
        <v>84</v>
      </c>
      <c r="B131" s="74" t="s">
        <v>57</v>
      </c>
      <c r="C131" s="20">
        <v>2450</v>
      </c>
      <c r="D131" s="20">
        <v>2450</v>
      </c>
      <c r="E131" s="71">
        <v>364</v>
      </c>
      <c r="F131" s="83">
        <f t="shared" si="18"/>
        <v>0.14857142857142858</v>
      </c>
      <c r="G131" s="20"/>
      <c r="H131" s="20"/>
      <c r="I131" s="20"/>
      <c r="J131" s="82"/>
      <c r="K131" s="20"/>
      <c r="L131" s="20"/>
      <c r="M131" s="20"/>
      <c r="N131" s="82"/>
      <c r="O131" s="20"/>
      <c r="P131" s="20"/>
      <c r="Q131" s="20"/>
      <c r="R131" s="87"/>
    </row>
    <row r="132" spans="1:18" ht="12.75" customHeight="1" x14ac:dyDescent="0.2">
      <c r="A132" s="69" t="s">
        <v>149</v>
      </c>
      <c r="B132" s="74" t="s">
        <v>150</v>
      </c>
      <c r="C132" s="20"/>
      <c r="D132" s="20"/>
      <c r="E132" s="71">
        <v>1947</v>
      </c>
      <c r="F132" s="83"/>
      <c r="G132" s="20"/>
      <c r="H132" s="20"/>
      <c r="I132" s="20"/>
      <c r="J132" s="82"/>
      <c r="K132" s="20"/>
      <c r="L132" s="20"/>
      <c r="M132" s="20"/>
      <c r="N132" s="82"/>
      <c r="O132" s="20"/>
      <c r="P132" s="20"/>
      <c r="Q132" s="20"/>
      <c r="R132" s="87"/>
    </row>
    <row r="133" spans="1:18" ht="12.75" customHeight="1" x14ac:dyDescent="0.2">
      <c r="A133" s="69" t="s">
        <v>144</v>
      </c>
      <c r="B133" s="74" t="s">
        <v>145</v>
      </c>
      <c r="C133" s="20"/>
      <c r="D133" s="20"/>
      <c r="E133" s="71">
        <v>4062</v>
      </c>
      <c r="F133" s="83"/>
      <c r="G133" s="20"/>
      <c r="H133" s="20"/>
      <c r="I133" s="20"/>
      <c r="J133" s="82"/>
      <c r="K133" s="20"/>
      <c r="L133" s="20"/>
      <c r="M133" s="20"/>
      <c r="N133" s="82"/>
      <c r="O133" s="20"/>
      <c r="P133" s="20"/>
      <c r="Q133" s="20"/>
      <c r="R133" s="87"/>
    </row>
    <row r="134" spans="1:18" ht="12.75" customHeight="1" x14ac:dyDescent="0.2">
      <c r="A134" s="69" t="s">
        <v>85</v>
      </c>
      <c r="B134" s="74" t="s">
        <v>86</v>
      </c>
      <c r="C134" s="20">
        <v>2159</v>
      </c>
      <c r="D134" s="20">
        <v>2159</v>
      </c>
      <c r="E134" s="71">
        <v>425</v>
      </c>
      <c r="F134" s="83">
        <f t="shared" si="18"/>
        <v>0.19685039370078741</v>
      </c>
      <c r="G134" s="20"/>
      <c r="H134" s="20"/>
      <c r="I134" s="20"/>
      <c r="J134" s="82"/>
      <c r="K134" s="20"/>
      <c r="L134" s="20"/>
      <c r="M134" s="20"/>
      <c r="N134" s="82"/>
      <c r="O134" s="20"/>
      <c r="P134" s="20"/>
      <c r="Q134" s="20"/>
      <c r="R134" s="87"/>
    </row>
    <row r="135" spans="1:18" ht="12.75" customHeight="1" x14ac:dyDescent="0.2">
      <c r="A135" s="69" t="s">
        <v>87</v>
      </c>
      <c r="B135" s="70" t="s">
        <v>32</v>
      </c>
      <c r="C135" s="20"/>
      <c r="D135" s="20"/>
      <c r="E135" s="71">
        <v>379</v>
      </c>
      <c r="F135" s="83"/>
      <c r="G135" s="20"/>
      <c r="H135" s="20"/>
      <c r="I135" s="20"/>
      <c r="J135" s="82"/>
      <c r="K135" s="20"/>
      <c r="L135" s="20"/>
      <c r="M135" s="20"/>
      <c r="N135" s="82"/>
      <c r="O135" s="20"/>
      <c r="P135" s="20"/>
      <c r="Q135" s="20"/>
      <c r="R135" s="87"/>
    </row>
    <row r="136" spans="1:18" ht="12.75" customHeight="1" x14ac:dyDescent="0.2">
      <c r="A136" s="68" t="s">
        <v>88</v>
      </c>
      <c r="B136" s="70" t="s">
        <v>33</v>
      </c>
      <c r="C136" s="20">
        <v>762</v>
      </c>
      <c r="D136" s="20">
        <v>762</v>
      </c>
      <c r="E136" s="71"/>
      <c r="F136" s="83">
        <f t="shared" si="18"/>
        <v>0</v>
      </c>
      <c r="G136" s="20"/>
      <c r="H136" s="20"/>
      <c r="I136" s="20"/>
      <c r="J136" s="82"/>
      <c r="K136" s="20"/>
      <c r="L136" s="20"/>
      <c r="M136" s="20"/>
      <c r="N136" s="82"/>
      <c r="O136" s="20"/>
      <c r="P136" s="20"/>
      <c r="Q136" s="20"/>
      <c r="R136" s="87"/>
    </row>
    <row r="137" spans="1:18" ht="12.75" customHeight="1" x14ac:dyDescent="0.2">
      <c r="A137" s="68" t="s">
        <v>89</v>
      </c>
      <c r="B137" s="70" t="s">
        <v>58</v>
      </c>
      <c r="C137" s="20">
        <v>196658</v>
      </c>
      <c r="D137" s="20">
        <v>17671</v>
      </c>
      <c r="E137" s="71">
        <v>10736</v>
      </c>
      <c r="F137" s="83">
        <f t="shared" si="18"/>
        <v>0.60754909173221661</v>
      </c>
      <c r="G137" s="20"/>
      <c r="H137" s="20"/>
      <c r="I137" s="20"/>
      <c r="J137" s="82"/>
      <c r="K137" s="20"/>
      <c r="L137" s="20"/>
      <c r="M137" s="20"/>
      <c r="N137" s="82"/>
      <c r="O137" s="20"/>
      <c r="P137" s="20"/>
      <c r="Q137" s="20"/>
      <c r="R137" s="87"/>
    </row>
    <row r="138" spans="1:18" ht="12.75" customHeight="1" x14ac:dyDescent="0.2">
      <c r="A138" s="68" t="s">
        <v>90</v>
      </c>
      <c r="B138" s="70" t="s">
        <v>53</v>
      </c>
      <c r="C138" s="20">
        <v>38422</v>
      </c>
      <c r="D138" s="20">
        <v>48421</v>
      </c>
      <c r="E138" s="71">
        <v>7880</v>
      </c>
      <c r="F138" s="83">
        <f t="shared" si="18"/>
        <v>0.16273930732533404</v>
      </c>
      <c r="G138" s="20"/>
      <c r="H138" s="20"/>
      <c r="I138" s="20"/>
      <c r="J138" s="82"/>
      <c r="K138" s="20"/>
      <c r="L138" s="20"/>
      <c r="M138" s="20"/>
      <c r="N138" s="82"/>
      <c r="O138" s="20"/>
      <c r="P138" s="20"/>
      <c r="Q138" s="20"/>
      <c r="R138" s="87"/>
    </row>
    <row r="139" spans="1:18" ht="12.75" customHeight="1" x14ac:dyDescent="0.2">
      <c r="A139" s="68" t="s">
        <v>135</v>
      </c>
      <c r="B139" s="70" t="s">
        <v>136</v>
      </c>
      <c r="C139" s="20"/>
      <c r="D139" s="20">
        <v>2500</v>
      </c>
      <c r="E139" s="71">
        <v>2499</v>
      </c>
      <c r="F139" s="83">
        <f t="shared" si="18"/>
        <v>0.99960000000000004</v>
      </c>
      <c r="G139" s="20"/>
      <c r="H139" s="20"/>
      <c r="I139" s="20"/>
      <c r="J139" s="82"/>
      <c r="K139" s="20"/>
      <c r="L139" s="20"/>
      <c r="M139" s="20"/>
      <c r="N139" s="82"/>
      <c r="O139" s="20"/>
      <c r="P139" s="20"/>
      <c r="Q139" s="20"/>
      <c r="R139" s="87"/>
    </row>
    <row r="140" spans="1:18" ht="12.75" customHeight="1" x14ac:dyDescent="0.2">
      <c r="A140" s="68" t="s">
        <v>91</v>
      </c>
      <c r="B140" s="70" t="s">
        <v>112</v>
      </c>
      <c r="C140" s="20">
        <v>5063</v>
      </c>
      <c r="D140" s="20">
        <v>5063</v>
      </c>
      <c r="E140" s="71">
        <v>618</v>
      </c>
      <c r="F140" s="83">
        <f t="shared" si="18"/>
        <v>0.12206201856606755</v>
      </c>
      <c r="G140" s="20"/>
      <c r="H140" s="20"/>
      <c r="I140" s="20"/>
      <c r="J140" s="82"/>
      <c r="K140" s="20"/>
      <c r="L140" s="20"/>
      <c r="M140" s="20"/>
      <c r="N140" s="82"/>
      <c r="O140" s="20"/>
      <c r="P140" s="20"/>
      <c r="Q140" s="20"/>
      <c r="R140" s="87"/>
    </row>
    <row r="141" spans="1:18" ht="12.75" customHeight="1" x14ac:dyDescent="0.2">
      <c r="A141" s="68" t="s">
        <v>92</v>
      </c>
      <c r="B141" s="70" t="s">
        <v>52</v>
      </c>
      <c r="C141" s="20">
        <v>626</v>
      </c>
      <c r="D141" s="20">
        <v>626</v>
      </c>
      <c r="E141" s="71">
        <v>60</v>
      </c>
      <c r="F141" s="83">
        <f t="shared" si="18"/>
        <v>9.5846645367412137E-2</v>
      </c>
      <c r="G141" s="20"/>
      <c r="H141" s="20"/>
      <c r="I141" s="20"/>
      <c r="J141" s="82"/>
      <c r="K141" s="20"/>
      <c r="L141" s="20"/>
      <c r="M141" s="20"/>
      <c r="N141" s="82"/>
      <c r="O141" s="20"/>
      <c r="P141" s="20"/>
      <c r="Q141" s="20"/>
      <c r="R141" s="87"/>
    </row>
    <row r="142" spans="1:18" ht="12.75" customHeight="1" x14ac:dyDescent="0.2">
      <c r="A142" s="68" t="s">
        <v>93</v>
      </c>
      <c r="B142" s="70" t="s">
        <v>113</v>
      </c>
      <c r="C142" s="20">
        <v>1016</v>
      </c>
      <c r="D142" s="20">
        <v>1016</v>
      </c>
      <c r="E142" s="71"/>
      <c r="F142" s="83">
        <f t="shared" si="18"/>
        <v>0</v>
      </c>
      <c r="G142" s="20"/>
      <c r="H142" s="20"/>
      <c r="I142" s="20"/>
      <c r="J142" s="82"/>
      <c r="K142" s="20"/>
      <c r="L142" s="20"/>
      <c r="M142" s="20"/>
      <c r="N142" s="82"/>
      <c r="O142" s="20"/>
      <c r="P142" s="20"/>
      <c r="Q142" s="20"/>
      <c r="R142" s="87"/>
    </row>
    <row r="143" spans="1:18" ht="12.75" customHeight="1" x14ac:dyDescent="0.2">
      <c r="A143" s="68" t="s">
        <v>94</v>
      </c>
      <c r="B143" s="70" t="s">
        <v>132</v>
      </c>
      <c r="C143" s="20">
        <v>1397</v>
      </c>
      <c r="D143" s="20">
        <v>1397</v>
      </c>
      <c r="E143" s="71"/>
      <c r="F143" s="83">
        <f t="shared" si="18"/>
        <v>0</v>
      </c>
      <c r="G143" s="20"/>
      <c r="H143" s="20"/>
      <c r="I143" s="20"/>
      <c r="J143" s="82"/>
      <c r="K143" s="20"/>
      <c r="L143" s="20"/>
      <c r="M143" s="20"/>
      <c r="N143" s="82"/>
      <c r="O143" s="20"/>
      <c r="P143" s="20"/>
      <c r="Q143" s="20"/>
      <c r="R143" s="87"/>
    </row>
    <row r="144" spans="1:18" ht="12.75" customHeight="1" x14ac:dyDescent="0.2">
      <c r="A144" s="68" t="s">
        <v>114</v>
      </c>
      <c r="B144" s="70" t="s">
        <v>115</v>
      </c>
      <c r="C144" s="20">
        <v>2064</v>
      </c>
      <c r="D144" s="20">
        <v>5136</v>
      </c>
      <c r="E144" s="71">
        <v>3009</v>
      </c>
      <c r="F144" s="83">
        <f t="shared" si="18"/>
        <v>0.58586448598130836</v>
      </c>
      <c r="G144" s="20"/>
      <c r="H144" s="20"/>
      <c r="I144" s="20"/>
      <c r="J144" s="82"/>
      <c r="K144" s="20"/>
      <c r="L144" s="20"/>
      <c r="M144" s="20"/>
      <c r="N144" s="82"/>
      <c r="O144" s="20"/>
      <c r="P144" s="20"/>
      <c r="Q144" s="20"/>
      <c r="R144" s="87"/>
    </row>
    <row r="145" spans="1:18" ht="12.75" customHeight="1" x14ac:dyDescent="0.2">
      <c r="A145" s="68" t="s">
        <v>133</v>
      </c>
      <c r="B145" s="70" t="s">
        <v>134</v>
      </c>
      <c r="C145" s="20">
        <v>17856</v>
      </c>
      <c r="D145" s="20">
        <v>0</v>
      </c>
      <c r="E145" s="71">
        <v>876</v>
      </c>
      <c r="F145" s="83"/>
      <c r="G145" s="20"/>
      <c r="H145" s="20"/>
      <c r="I145" s="20"/>
      <c r="J145" s="82"/>
      <c r="K145" s="20"/>
      <c r="L145" s="20"/>
      <c r="M145" s="20"/>
      <c r="N145" s="82"/>
      <c r="O145" s="20"/>
      <c r="P145" s="20"/>
      <c r="Q145" s="20"/>
      <c r="R145" s="87"/>
    </row>
    <row r="146" spans="1:18" ht="12.75" customHeight="1" x14ac:dyDescent="0.2">
      <c r="A146" s="68" t="s">
        <v>95</v>
      </c>
      <c r="B146" s="70" t="s">
        <v>96</v>
      </c>
      <c r="C146" s="20">
        <v>4944</v>
      </c>
      <c r="D146" s="20">
        <v>9565</v>
      </c>
      <c r="E146" s="71">
        <v>3256</v>
      </c>
      <c r="F146" s="83">
        <f t="shared" si="18"/>
        <v>0.34040773653946682</v>
      </c>
      <c r="G146" s="20"/>
      <c r="H146" s="20"/>
      <c r="I146" s="20"/>
      <c r="J146" s="82"/>
      <c r="K146" s="20"/>
      <c r="L146" s="20"/>
      <c r="M146" s="20"/>
      <c r="N146" s="82"/>
      <c r="O146" s="20"/>
      <c r="P146" s="20"/>
      <c r="Q146" s="20"/>
      <c r="R146" s="87"/>
    </row>
    <row r="147" spans="1:18" ht="12.75" customHeight="1" x14ac:dyDescent="0.2">
      <c r="A147" s="68" t="s">
        <v>97</v>
      </c>
      <c r="B147" s="70" t="s">
        <v>98</v>
      </c>
      <c r="C147" s="20">
        <v>28906</v>
      </c>
      <c r="D147" s="20">
        <v>28906</v>
      </c>
      <c r="E147" s="71">
        <v>401</v>
      </c>
      <c r="F147" s="83">
        <f t="shared" si="18"/>
        <v>1.3872552411264097E-2</v>
      </c>
      <c r="G147" s="20"/>
      <c r="H147" s="20"/>
      <c r="I147" s="20"/>
      <c r="J147" s="82"/>
      <c r="K147" s="20"/>
      <c r="L147" s="20"/>
      <c r="M147" s="20"/>
      <c r="N147" s="82"/>
      <c r="O147" s="20"/>
      <c r="P147" s="20"/>
      <c r="Q147" s="20"/>
      <c r="R147" s="87"/>
    </row>
    <row r="148" spans="1:18" ht="12.75" customHeight="1" x14ac:dyDescent="0.2">
      <c r="A148" s="68" t="s">
        <v>116</v>
      </c>
      <c r="B148" s="70" t="s">
        <v>117</v>
      </c>
      <c r="C148" s="20">
        <v>212</v>
      </c>
      <c r="D148" s="20">
        <v>212</v>
      </c>
      <c r="E148" s="71">
        <v>211</v>
      </c>
      <c r="F148" s="83">
        <f t="shared" si="18"/>
        <v>0.99528301886792447</v>
      </c>
      <c r="G148" s="20"/>
      <c r="H148" s="20"/>
      <c r="I148" s="20"/>
      <c r="J148" s="82"/>
      <c r="K148" s="20"/>
      <c r="L148" s="20"/>
      <c r="M148" s="20"/>
      <c r="N148" s="82"/>
      <c r="O148" s="20"/>
      <c r="P148" s="20"/>
      <c r="Q148" s="20"/>
      <c r="R148" s="87"/>
    </row>
    <row r="149" spans="1:18" ht="12.75" customHeight="1" x14ac:dyDescent="0.2">
      <c r="A149" s="75" t="s">
        <v>118</v>
      </c>
      <c r="B149" s="76" t="s">
        <v>119</v>
      </c>
      <c r="C149" s="20">
        <v>708</v>
      </c>
      <c r="D149" s="20">
        <v>708</v>
      </c>
      <c r="E149" s="71">
        <v>124</v>
      </c>
      <c r="F149" s="83">
        <f t="shared" si="18"/>
        <v>0.1751412429378531</v>
      </c>
      <c r="G149" s="20"/>
      <c r="H149" s="20"/>
      <c r="I149" s="20"/>
      <c r="J149" s="82"/>
      <c r="K149" s="20"/>
      <c r="L149" s="20"/>
      <c r="M149" s="20"/>
      <c r="N149" s="82"/>
      <c r="O149" s="20"/>
      <c r="P149" s="20"/>
      <c r="Q149" s="20"/>
      <c r="R149" s="87"/>
    </row>
    <row r="150" spans="1:18" ht="12.75" customHeight="1" x14ac:dyDescent="0.2">
      <c r="A150" s="68" t="s">
        <v>120</v>
      </c>
      <c r="B150" s="70" t="s">
        <v>121</v>
      </c>
      <c r="C150" s="20">
        <v>3278</v>
      </c>
      <c r="D150" s="20">
        <v>106</v>
      </c>
      <c r="E150" s="71">
        <v>106</v>
      </c>
      <c r="F150" s="83">
        <f t="shared" si="18"/>
        <v>1</v>
      </c>
      <c r="G150" s="20"/>
      <c r="H150" s="20"/>
      <c r="I150" s="20"/>
      <c r="J150" s="82"/>
      <c r="K150" s="20"/>
      <c r="L150" s="20"/>
      <c r="M150" s="20"/>
      <c r="N150" s="82"/>
      <c r="O150" s="20"/>
      <c r="P150" s="20"/>
      <c r="Q150" s="20"/>
      <c r="R150" s="87"/>
    </row>
    <row r="151" spans="1:18" ht="12.75" customHeight="1" x14ac:dyDescent="0.2">
      <c r="A151" s="68" t="s">
        <v>122</v>
      </c>
      <c r="B151" s="70" t="s">
        <v>123</v>
      </c>
      <c r="C151" s="20">
        <v>1801</v>
      </c>
      <c r="D151" s="20">
        <v>1801</v>
      </c>
      <c r="E151" s="71">
        <v>1800</v>
      </c>
      <c r="F151" s="83">
        <f t="shared" si="18"/>
        <v>0.9994447529150472</v>
      </c>
      <c r="G151" s="20"/>
      <c r="H151" s="20"/>
      <c r="I151" s="20"/>
      <c r="J151" s="82"/>
      <c r="K151" s="20"/>
      <c r="L151" s="20"/>
      <c r="M151" s="20"/>
      <c r="N151" s="82"/>
      <c r="O151" s="20"/>
      <c r="P151" s="20"/>
      <c r="Q151" s="20"/>
      <c r="R151" s="87"/>
    </row>
    <row r="152" spans="1:18" ht="12.75" customHeight="1" x14ac:dyDescent="0.2">
      <c r="A152" s="68" t="s">
        <v>99</v>
      </c>
      <c r="B152" s="70" t="s">
        <v>22</v>
      </c>
      <c r="C152" s="20">
        <v>1334</v>
      </c>
      <c r="D152" s="20">
        <v>1326</v>
      </c>
      <c r="E152" s="71">
        <v>918</v>
      </c>
      <c r="F152" s="83">
        <f t="shared" si="18"/>
        <v>0.69230769230769229</v>
      </c>
      <c r="G152" s="20"/>
      <c r="H152" s="20"/>
      <c r="I152" s="20"/>
      <c r="J152" s="82"/>
      <c r="K152" s="20"/>
      <c r="L152" s="20"/>
      <c r="M152" s="20"/>
      <c r="N152" s="82"/>
      <c r="O152" s="20"/>
      <c r="P152" s="20"/>
      <c r="Q152" s="20"/>
      <c r="R152" s="87"/>
    </row>
    <row r="153" spans="1:18" ht="12.75" customHeight="1" x14ac:dyDescent="0.2">
      <c r="A153" s="68" t="s">
        <v>100</v>
      </c>
      <c r="B153" s="70" t="s">
        <v>50</v>
      </c>
      <c r="C153" s="20">
        <v>234</v>
      </c>
      <c r="D153" s="20">
        <v>234</v>
      </c>
      <c r="E153" s="71">
        <v>238</v>
      </c>
      <c r="F153" s="83">
        <f t="shared" si="18"/>
        <v>1.017094017094017</v>
      </c>
      <c r="G153" s="20"/>
      <c r="H153" s="20"/>
      <c r="I153" s="20"/>
      <c r="J153" s="82"/>
      <c r="K153" s="20"/>
      <c r="L153" s="20"/>
      <c r="M153" s="20"/>
      <c r="N153" s="82"/>
      <c r="O153" s="20"/>
      <c r="P153" s="20"/>
      <c r="Q153" s="20"/>
      <c r="R153" s="87"/>
    </row>
    <row r="154" spans="1:18" ht="12.75" customHeight="1" x14ac:dyDescent="0.2">
      <c r="A154" s="68" t="s">
        <v>101</v>
      </c>
      <c r="B154" s="70" t="s">
        <v>35</v>
      </c>
      <c r="C154" s="20">
        <v>55706</v>
      </c>
      <c r="D154" s="20">
        <v>31576</v>
      </c>
      <c r="E154" s="71">
        <v>14797</v>
      </c>
      <c r="F154" s="83">
        <f t="shared" si="18"/>
        <v>0.46861540410438307</v>
      </c>
      <c r="G154" s="20"/>
      <c r="H154" s="20"/>
      <c r="I154" s="20"/>
      <c r="J154" s="82"/>
      <c r="K154" s="20"/>
      <c r="L154" s="20"/>
      <c r="M154" s="20"/>
      <c r="N154" s="82"/>
      <c r="O154" s="20"/>
      <c r="P154" s="20"/>
      <c r="Q154" s="20"/>
      <c r="R154" s="87"/>
    </row>
    <row r="155" spans="1:18" ht="12.75" customHeight="1" x14ac:dyDescent="0.2">
      <c r="A155" s="68" t="s">
        <v>102</v>
      </c>
      <c r="B155" s="70" t="s">
        <v>56</v>
      </c>
      <c r="C155" s="20">
        <v>24617</v>
      </c>
      <c r="D155" s="20">
        <v>32776</v>
      </c>
      <c r="E155" s="71">
        <v>23704</v>
      </c>
      <c r="F155" s="83">
        <f t="shared" si="18"/>
        <v>0.7232121064193312</v>
      </c>
      <c r="G155" s="20"/>
      <c r="H155" s="20"/>
      <c r="I155" s="20"/>
      <c r="J155" s="82"/>
      <c r="K155" s="20"/>
      <c r="L155" s="20"/>
      <c r="M155" s="20"/>
      <c r="N155" s="82"/>
      <c r="O155" s="20"/>
      <c r="P155" s="20"/>
      <c r="Q155" s="20"/>
      <c r="R155" s="87"/>
    </row>
    <row r="156" spans="1:18" ht="12.75" customHeight="1" x14ac:dyDescent="0.2">
      <c r="A156" s="68"/>
      <c r="B156" s="70" t="s">
        <v>48</v>
      </c>
      <c r="C156" s="20"/>
      <c r="D156" s="20"/>
      <c r="E156" s="71"/>
      <c r="F156" s="83"/>
      <c r="G156" s="20">
        <v>32850</v>
      </c>
      <c r="H156" s="20">
        <v>16034</v>
      </c>
      <c r="I156" s="20">
        <v>15405</v>
      </c>
      <c r="J156" s="82">
        <f>SUM(I156/H156)</f>
        <v>0.96077086191842331</v>
      </c>
      <c r="K156" s="20"/>
      <c r="L156" s="20"/>
      <c r="M156" s="20"/>
      <c r="N156" s="82"/>
      <c r="O156" s="20"/>
      <c r="P156" s="20"/>
      <c r="Q156" s="20"/>
      <c r="R156" s="87"/>
    </row>
    <row r="157" spans="1:18" ht="12.75" customHeight="1" x14ac:dyDescent="0.2">
      <c r="A157" s="75"/>
      <c r="B157" s="80" t="s">
        <v>23</v>
      </c>
      <c r="C157" s="71">
        <v>337962</v>
      </c>
      <c r="D157" s="71">
        <v>262368</v>
      </c>
      <c r="E157" s="71">
        <f>170457+32041+17845+8530+408+11756+11069</f>
        <v>252106</v>
      </c>
      <c r="F157" s="83">
        <f t="shared" si="18"/>
        <v>0.96088699841444081</v>
      </c>
      <c r="G157" s="71"/>
      <c r="H157" s="71"/>
      <c r="I157" s="71"/>
      <c r="J157" s="83"/>
      <c r="K157" s="71"/>
      <c r="L157" s="71"/>
      <c r="M157" s="71"/>
      <c r="N157" s="83"/>
      <c r="O157" s="71"/>
      <c r="P157" s="71"/>
      <c r="Q157" s="71"/>
      <c r="R157" s="88"/>
    </row>
    <row r="158" spans="1:18" ht="12.75" customHeight="1" x14ac:dyDescent="0.2">
      <c r="A158" s="68"/>
      <c r="B158" s="77" t="s">
        <v>18</v>
      </c>
      <c r="C158" s="20"/>
      <c r="D158" s="20"/>
      <c r="E158" s="71"/>
      <c r="F158" s="83"/>
      <c r="G158" s="20"/>
      <c r="H158" s="20"/>
      <c r="I158" s="20"/>
      <c r="J158" s="82"/>
      <c r="K158" s="20"/>
      <c r="L158" s="20"/>
      <c r="M158" s="20"/>
      <c r="N158" s="82"/>
      <c r="O158" s="20"/>
      <c r="P158" s="20"/>
      <c r="Q158" s="20"/>
      <c r="R158" s="87"/>
    </row>
    <row r="159" spans="1:18" ht="12.75" customHeight="1" x14ac:dyDescent="0.2">
      <c r="A159" s="68"/>
      <c r="B159" s="78" t="s">
        <v>19</v>
      </c>
      <c r="C159" s="20"/>
      <c r="D159" s="20"/>
      <c r="E159" s="20"/>
      <c r="F159" s="83"/>
      <c r="G159" s="20"/>
      <c r="H159" s="20"/>
      <c r="I159" s="20"/>
      <c r="J159" s="82"/>
      <c r="K159" s="20"/>
      <c r="L159" s="20"/>
      <c r="M159" s="20"/>
      <c r="N159" s="82"/>
      <c r="O159" s="20"/>
      <c r="P159" s="20"/>
      <c r="Q159" s="20"/>
      <c r="R159" s="87"/>
    </row>
    <row r="160" spans="1:18" ht="12.75" customHeight="1" x14ac:dyDescent="0.2">
      <c r="A160" s="68"/>
      <c r="B160" s="78" t="s">
        <v>49</v>
      </c>
      <c r="C160" s="20"/>
      <c r="D160" s="20"/>
      <c r="E160" s="20"/>
      <c r="F160" s="83"/>
      <c r="G160" s="20"/>
      <c r="H160" s="20"/>
      <c r="I160" s="20"/>
      <c r="J160" s="82"/>
      <c r="K160" s="20"/>
      <c r="L160" s="20"/>
      <c r="M160" s="20"/>
      <c r="N160" s="82"/>
      <c r="O160" s="20"/>
      <c r="P160" s="20"/>
      <c r="Q160" s="20"/>
      <c r="R160" s="87"/>
    </row>
    <row r="161" spans="1:18" ht="12.75" customHeight="1" x14ac:dyDescent="0.2">
      <c r="A161" s="68"/>
      <c r="B161" s="78" t="s">
        <v>146</v>
      </c>
      <c r="C161" s="20">
        <v>1813609</v>
      </c>
      <c r="D161" s="20">
        <v>1039968</v>
      </c>
      <c r="E161" s="71">
        <v>15535</v>
      </c>
      <c r="F161" s="83">
        <f t="shared" si="18"/>
        <v>1.4937959629527063E-2</v>
      </c>
      <c r="G161" s="20"/>
      <c r="H161" s="20"/>
      <c r="I161" s="20"/>
      <c r="J161" s="82"/>
      <c r="K161" s="20"/>
      <c r="L161" s="20"/>
      <c r="M161" s="20"/>
      <c r="N161" s="82"/>
      <c r="O161" s="20"/>
      <c r="P161" s="20"/>
      <c r="Q161" s="20"/>
      <c r="R161" s="87"/>
    </row>
    <row r="162" spans="1:18" ht="12.75" customHeight="1" x14ac:dyDescent="0.2">
      <c r="A162" s="68"/>
      <c r="B162" s="70" t="s">
        <v>20</v>
      </c>
      <c r="C162" s="20"/>
      <c r="D162" s="20"/>
      <c r="E162" s="20"/>
      <c r="F162" s="83"/>
      <c r="G162" s="20"/>
      <c r="H162" s="20"/>
      <c r="I162" s="20"/>
      <c r="J162" s="82"/>
      <c r="K162" s="20">
        <v>224679</v>
      </c>
      <c r="L162" s="20">
        <v>196731</v>
      </c>
      <c r="M162" s="20">
        <v>194984</v>
      </c>
      <c r="N162" s="82">
        <f>SUM(M162/L162)</f>
        <v>0.99111985401385649</v>
      </c>
      <c r="O162" s="20">
        <v>1331500</v>
      </c>
      <c r="P162" s="20">
        <v>1130942</v>
      </c>
      <c r="Q162" s="20">
        <v>979603</v>
      </c>
      <c r="R162" s="87">
        <f>SUM(Q162/P162)</f>
        <v>0.86618323486085047</v>
      </c>
    </row>
    <row r="163" spans="1:18" ht="12.75" customHeight="1" x14ac:dyDescent="0.2">
      <c r="A163" s="68"/>
      <c r="B163" s="78" t="s">
        <v>124</v>
      </c>
      <c r="C163" s="20"/>
      <c r="D163" s="20"/>
      <c r="E163" s="20"/>
      <c r="F163" s="83"/>
      <c r="G163" s="20"/>
      <c r="H163" s="20"/>
      <c r="I163" s="20"/>
      <c r="J163" s="82"/>
      <c r="K163" s="20"/>
      <c r="L163" s="20"/>
      <c r="M163" s="20"/>
      <c r="N163" s="82"/>
      <c r="O163" s="20"/>
      <c r="P163" s="20"/>
      <c r="Q163" s="20"/>
      <c r="R163" s="87"/>
    </row>
    <row r="164" spans="1:18" ht="17.25" customHeight="1" x14ac:dyDescent="0.2">
      <c r="A164" s="100" t="s">
        <v>14</v>
      </c>
      <c r="B164" s="100"/>
      <c r="C164" s="27">
        <f>SUM(C102:C163)</f>
        <v>3888908</v>
      </c>
      <c r="D164" s="27">
        <f>SUM(D102:D163)</f>
        <v>3726061</v>
      </c>
      <c r="E164" s="27">
        <f>SUM(E102:E163)</f>
        <v>881456</v>
      </c>
      <c r="F164" s="83">
        <f t="shared" si="18"/>
        <v>0.23656510185957771</v>
      </c>
      <c r="G164" s="28">
        <f t="shared" ref="G164:M164" si="19">SUM(G102:G163)</f>
        <v>32850</v>
      </c>
      <c r="H164" s="28">
        <f t="shared" si="19"/>
        <v>16034</v>
      </c>
      <c r="I164" s="28">
        <f t="shared" si="19"/>
        <v>15405</v>
      </c>
      <c r="J164" s="84">
        <f t="shared" si="19"/>
        <v>0.96077086191842331</v>
      </c>
      <c r="K164" s="28">
        <f t="shared" si="19"/>
        <v>224679</v>
      </c>
      <c r="L164" s="28">
        <f t="shared" si="19"/>
        <v>196731</v>
      </c>
      <c r="M164" s="28">
        <f t="shared" si="19"/>
        <v>194984</v>
      </c>
      <c r="N164" s="82">
        <f>SUM(M164/L164)</f>
        <v>0.99111985401385649</v>
      </c>
      <c r="O164" s="27">
        <f>SUM(O102:O163)</f>
        <v>1331500</v>
      </c>
      <c r="P164" s="27">
        <f>SUM(P102:P163)</f>
        <v>1130942</v>
      </c>
      <c r="Q164" s="27">
        <f>SUM(Q102:Q163)</f>
        <v>979603</v>
      </c>
      <c r="R164" s="87">
        <f>SUM(Q164/P164)</f>
        <v>0.86618323486085047</v>
      </c>
    </row>
    <row r="165" spans="1:18" ht="18.75" customHeight="1" x14ac:dyDescent="0.2">
      <c r="A165" s="101" t="s">
        <v>13</v>
      </c>
      <c r="B165" s="101"/>
      <c r="C165" s="20"/>
      <c r="D165" s="20"/>
      <c r="E165" s="20"/>
      <c r="F165" s="83"/>
      <c r="G165" s="20"/>
      <c r="H165" s="20"/>
      <c r="I165" s="20"/>
      <c r="J165" s="82"/>
      <c r="K165" s="32"/>
      <c r="L165" s="32"/>
      <c r="M165" s="32"/>
      <c r="N165" s="82"/>
      <c r="O165" s="19"/>
      <c r="P165" s="20"/>
      <c r="Q165" s="20"/>
      <c r="R165" s="87"/>
    </row>
    <row r="166" spans="1:18" ht="12.75" customHeight="1" x14ac:dyDescent="0.2">
      <c r="A166" s="69" t="s">
        <v>61</v>
      </c>
      <c r="B166" s="72" t="s">
        <v>34</v>
      </c>
      <c r="C166" s="51">
        <v>10832</v>
      </c>
      <c r="D166" s="51">
        <v>10832</v>
      </c>
      <c r="E166" s="51">
        <v>7939</v>
      </c>
      <c r="F166" s="83">
        <f t="shared" si="18"/>
        <v>0.73292097488921715</v>
      </c>
      <c r="G166" s="51"/>
      <c r="H166" s="51"/>
      <c r="I166" s="51"/>
      <c r="J166" s="82"/>
      <c r="K166" s="20"/>
      <c r="L166" s="20"/>
      <c r="M166" s="20"/>
      <c r="N166" s="82"/>
      <c r="O166" s="51"/>
      <c r="P166" s="51"/>
      <c r="Q166" s="51"/>
      <c r="R166" s="87"/>
    </row>
    <row r="167" spans="1:18" ht="12.75" customHeight="1" x14ac:dyDescent="0.2">
      <c r="A167" s="69" t="s">
        <v>64</v>
      </c>
      <c r="B167" s="70" t="s">
        <v>8</v>
      </c>
      <c r="C167" s="51">
        <v>2792</v>
      </c>
      <c r="D167" s="51">
        <v>2792</v>
      </c>
      <c r="E167" s="51">
        <v>714</v>
      </c>
      <c r="F167" s="83">
        <f t="shared" si="18"/>
        <v>0.25573065902578795</v>
      </c>
      <c r="G167" s="51"/>
      <c r="H167" s="51"/>
      <c r="I167" s="51"/>
      <c r="J167" s="82"/>
      <c r="K167" s="20"/>
      <c r="L167" s="20"/>
      <c r="M167" s="20"/>
      <c r="N167" s="82"/>
      <c r="O167" s="51"/>
      <c r="P167" s="51"/>
      <c r="Q167" s="51"/>
      <c r="R167" s="87"/>
    </row>
    <row r="168" spans="1:18" ht="12.75" customHeight="1" x14ac:dyDescent="0.2">
      <c r="A168" s="69" t="s">
        <v>75</v>
      </c>
      <c r="B168" s="70" t="s">
        <v>51</v>
      </c>
      <c r="C168" s="51"/>
      <c r="D168" s="51"/>
      <c r="E168" s="51">
        <v>218</v>
      </c>
      <c r="F168" s="83"/>
      <c r="G168" s="51"/>
      <c r="H168" s="51"/>
      <c r="I168" s="51"/>
      <c r="J168" s="82"/>
      <c r="K168" s="20"/>
      <c r="L168" s="20"/>
      <c r="M168" s="20"/>
      <c r="N168" s="82"/>
      <c r="O168" s="51"/>
      <c r="P168" s="51"/>
      <c r="Q168" s="51"/>
      <c r="R168" s="87"/>
    </row>
    <row r="169" spans="1:18" ht="12.75" customHeight="1" x14ac:dyDescent="0.2">
      <c r="A169" s="69" t="s">
        <v>128</v>
      </c>
      <c r="B169" s="74" t="s">
        <v>129</v>
      </c>
      <c r="C169" s="51"/>
      <c r="D169" s="51"/>
      <c r="E169" s="51"/>
      <c r="F169" s="83"/>
      <c r="G169" s="51"/>
      <c r="H169" s="51"/>
      <c r="I169" s="51"/>
      <c r="J169" s="82"/>
      <c r="K169" s="20"/>
      <c r="L169" s="20"/>
      <c r="M169" s="20"/>
      <c r="N169" s="82"/>
      <c r="O169" s="51"/>
      <c r="P169" s="51"/>
      <c r="Q169" s="51"/>
      <c r="R169" s="87"/>
    </row>
    <row r="170" spans="1:18" ht="12.75" customHeight="1" x14ac:dyDescent="0.2">
      <c r="A170" s="69" t="s">
        <v>84</v>
      </c>
      <c r="B170" s="74" t="s">
        <v>57</v>
      </c>
      <c r="C170" s="51"/>
      <c r="D170" s="51"/>
      <c r="E170" s="51"/>
      <c r="F170" s="83"/>
      <c r="G170" s="51"/>
      <c r="H170" s="51"/>
      <c r="I170" s="51"/>
      <c r="J170" s="82"/>
      <c r="K170" s="20"/>
      <c r="L170" s="20"/>
      <c r="M170" s="20"/>
      <c r="N170" s="82"/>
      <c r="O170" s="51"/>
      <c r="P170" s="51"/>
      <c r="Q170" s="51"/>
      <c r="R170" s="87"/>
    </row>
    <row r="171" spans="1:18" ht="12.75" customHeight="1" x14ac:dyDescent="0.2">
      <c r="A171" s="69" t="s">
        <v>142</v>
      </c>
      <c r="B171" s="74" t="s">
        <v>143</v>
      </c>
      <c r="C171" s="51"/>
      <c r="D171" s="51"/>
      <c r="E171" s="51">
        <v>68</v>
      </c>
      <c r="F171" s="83"/>
      <c r="G171" s="51"/>
      <c r="H171" s="51"/>
      <c r="I171" s="51"/>
      <c r="J171" s="82"/>
      <c r="K171" s="20"/>
      <c r="L171" s="20"/>
      <c r="M171" s="20"/>
      <c r="N171" s="82"/>
      <c r="O171" s="51"/>
      <c r="P171" s="51"/>
      <c r="Q171" s="51"/>
      <c r="R171" s="87"/>
    </row>
    <row r="172" spans="1:18" ht="12.75" customHeight="1" x14ac:dyDescent="0.2">
      <c r="A172" s="68" t="s">
        <v>103</v>
      </c>
      <c r="B172" s="73" t="s">
        <v>31</v>
      </c>
      <c r="C172" s="51">
        <v>18263</v>
      </c>
      <c r="D172" s="51">
        <v>4147</v>
      </c>
      <c r="E172" s="51">
        <v>3515</v>
      </c>
      <c r="F172" s="83">
        <f t="shared" ref="F172:F188" si="20">SUM(E172/D172)</f>
        <v>0.84760067518688209</v>
      </c>
      <c r="G172" s="51"/>
      <c r="H172" s="51"/>
      <c r="I172" s="51"/>
      <c r="J172" s="82"/>
      <c r="K172" s="20"/>
      <c r="L172" s="20"/>
      <c r="M172" s="20"/>
      <c r="N172" s="82"/>
      <c r="O172" s="51"/>
      <c r="P172" s="51"/>
      <c r="Q172" s="51"/>
      <c r="R172" s="87"/>
    </row>
    <row r="173" spans="1:18" ht="12.75" customHeight="1" x14ac:dyDescent="0.2">
      <c r="A173" s="68" t="s">
        <v>125</v>
      </c>
      <c r="B173" s="70" t="s">
        <v>126</v>
      </c>
      <c r="C173" s="51">
        <v>5925</v>
      </c>
      <c r="D173" s="51">
        <v>5925</v>
      </c>
      <c r="E173" s="51">
        <v>5226</v>
      </c>
      <c r="F173" s="83">
        <f t="shared" si="20"/>
        <v>0.88202531645569615</v>
      </c>
      <c r="G173" s="51"/>
      <c r="H173" s="51"/>
      <c r="I173" s="51"/>
      <c r="J173" s="82"/>
      <c r="K173" s="20"/>
      <c r="L173" s="20"/>
      <c r="M173" s="20"/>
      <c r="N173" s="82"/>
      <c r="O173" s="51"/>
      <c r="P173" s="51"/>
      <c r="Q173" s="51"/>
      <c r="R173" s="87"/>
    </row>
    <row r="174" spans="1:18" ht="12.75" customHeight="1" x14ac:dyDescent="0.2">
      <c r="A174" s="68" t="s">
        <v>87</v>
      </c>
      <c r="B174" s="70" t="s">
        <v>32</v>
      </c>
      <c r="C174" s="51">
        <v>11048</v>
      </c>
      <c r="D174" s="51">
        <v>11008</v>
      </c>
      <c r="E174" s="51">
        <v>1523</v>
      </c>
      <c r="F174" s="83">
        <f t="shared" si="20"/>
        <v>0.13835392441860464</v>
      </c>
      <c r="G174" s="51"/>
      <c r="H174" s="51"/>
      <c r="I174" s="51"/>
      <c r="J174" s="82"/>
      <c r="K174" s="20"/>
      <c r="L174" s="20"/>
      <c r="M174" s="20"/>
      <c r="N174" s="82"/>
      <c r="O174" s="51"/>
      <c r="P174" s="51"/>
      <c r="Q174" s="51"/>
      <c r="R174" s="87"/>
    </row>
    <row r="175" spans="1:18" ht="12.75" customHeight="1" x14ac:dyDescent="0.2">
      <c r="A175" s="68" t="s">
        <v>88</v>
      </c>
      <c r="B175" s="70" t="s">
        <v>33</v>
      </c>
      <c r="C175" s="51">
        <v>22</v>
      </c>
      <c r="D175" s="51">
        <v>22</v>
      </c>
      <c r="E175" s="51"/>
      <c r="F175" s="83">
        <f t="shared" si="20"/>
        <v>0</v>
      </c>
      <c r="G175" s="51"/>
      <c r="H175" s="51"/>
      <c r="I175" s="51"/>
      <c r="J175" s="82"/>
      <c r="K175" s="20"/>
      <c r="L175" s="20"/>
      <c r="M175" s="20"/>
      <c r="N175" s="82"/>
      <c r="O175" s="51"/>
      <c r="P175" s="51"/>
      <c r="Q175" s="51"/>
      <c r="R175" s="87"/>
    </row>
    <row r="176" spans="1:18" ht="12.75" customHeight="1" x14ac:dyDescent="0.2">
      <c r="A176" s="68" t="s">
        <v>92</v>
      </c>
      <c r="B176" s="70" t="s">
        <v>52</v>
      </c>
      <c r="C176" s="51">
        <v>106</v>
      </c>
      <c r="D176" s="51">
        <v>106</v>
      </c>
      <c r="E176" s="51"/>
      <c r="F176" s="83">
        <f t="shared" si="20"/>
        <v>0</v>
      </c>
      <c r="G176" s="51"/>
      <c r="H176" s="51"/>
      <c r="I176" s="51"/>
      <c r="J176" s="82"/>
      <c r="K176" s="20"/>
      <c r="L176" s="20"/>
      <c r="M176" s="20"/>
      <c r="N176" s="82"/>
      <c r="O176" s="51"/>
      <c r="P176" s="51"/>
      <c r="Q176" s="51"/>
      <c r="R176" s="87"/>
    </row>
    <row r="177" spans="1:18" ht="12.75" customHeight="1" x14ac:dyDescent="0.2">
      <c r="A177" s="68" t="s">
        <v>93</v>
      </c>
      <c r="B177" s="70" t="s">
        <v>113</v>
      </c>
      <c r="C177" s="51">
        <v>54</v>
      </c>
      <c r="D177" s="51">
        <v>54</v>
      </c>
      <c r="E177" s="51">
        <v>18</v>
      </c>
      <c r="F177" s="83">
        <f t="shared" si="20"/>
        <v>0.33333333333333331</v>
      </c>
      <c r="G177" s="51"/>
      <c r="H177" s="51"/>
      <c r="I177" s="51"/>
      <c r="J177" s="82"/>
      <c r="K177" s="20"/>
      <c r="L177" s="20"/>
      <c r="M177" s="20"/>
      <c r="N177" s="82"/>
      <c r="O177" s="51"/>
      <c r="P177" s="51"/>
      <c r="Q177" s="51"/>
      <c r="R177" s="87"/>
    </row>
    <row r="178" spans="1:18" ht="12.75" customHeight="1" x14ac:dyDescent="0.2">
      <c r="A178" s="68" t="s">
        <v>94</v>
      </c>
      <c r="B178" s="70" t="s">
        <v>132</v>
      </c>
      <c r="C178" s="51">
        <v>135</v>
      </c>
      <c r="D178" s="51">
        <v>135</v>
      </c>
      <c r="E178" s="51"/>
      <c r="F178" s="83">
        <f t="shared" si="20"/>
        <v>0</v>
      </c>
      <c r="G178" s="51"/>
      <c r="H178" s="51"/>
      <c r="I178" s="51"/>
      <c r="J178" s="82"/>
      <c r="K178" s="20"/>
      <c r="L178" s="20"/>
      <c r="M178" s="20"/>
      <c r="N178" s="82"/>
      <c r="O178" s="51"/>
      <c r="P178" s="51"/>
      <c r="Q178" s="51"/>
      <c r="R178" s="87"/>
    </row>
    <row r="179" spans="1:18" ht="12.75" customHeight="1" x14ac:dyDescent="0.2">
      <c r="A179" s="68"/>
      <c r="B179" s="70" t="s">
        <v>48</v>
      </c>
      <c r="C179" s="51"/>
      <c r="D179" s="51"/>
      <c r="E179" s="51"/>
      <c r="F179" s="83"/>
      <c r="G179" s="51">
        <v>172089</v>
      </c>
      <c r="H179" s="51">
        <v>39802</v>
      </c>
      <c r="I179" s="51">
        <v>39595</v>
      </c>
      <c r="J179" s="82">
        <f>SUM(I179/H179)</f>
        <v>0.99479925631877797</v>
      </c>
      <c r="K179" s="20"/>
      <c r="L179" s="20"/>
      <c r="M179" s="20"/>
      <c r="N179" s="82"/>
      <c r="O179" s="51"/>
      <c r="P179" s="51"/>
      <c r="Q179" s="51"/>
      <c r="R179" s="87"/>
    </row>
    <row r="180" spans="1:18" ht="12.75" customHeight="1" x14ac:dyDescent="0.2">
      <c r="A180" s="68"/>
      <c r="B180" s="77" t="s">
        <v>18</v>
      </c>
      <c r="C180" s="51"/>
      <c r="D180" s="51"/>
      <c r="E180" s="51"/>
      <c r="F180" s="83"/>
      <c r="G180" s="51"/>
      <c r="H180" s="51"/>
      <c r="I180" s="51"/>
      <c r="J180" s="82"/>
      <c r="K180" s="20"/>
      <c r="L180" s="20"/>
      <c r="M180" s="20"/>
      <c r="N180" s="82"/>
      <c r="O180" s="51"/>
      <c r="P180" s="51"/>
      <c r="Q180" s="51"/>
      <c r="R180" s="87"/>
    </row>
    <row r="181" spans="1:18" ht="12.75" customHeight="1" x14ac:dyDescent="0.2">
      <c r="A181" s="68"/>
      <c r="B181" s="78" t="s">
        <v>19</v>
      </c>
      <c r="C181" s="51"/>
      <c r="D181" s="51"/>
      <c r="E181" s="51"/>
      <c r="F181" s="83"/>
      <c r="G181" s="51"/>
      <c r="H181" s="51"/>
      <c r="I181" s="51"/>
      <c r="J181" s="82"/>
      <c r="K181" s="20"/>
      <c r="L181" s="20"/>
      <c r="M181" s="20"/>
      <c r="N181" s="82"/>
      <c r="O181" s="51"/>
      <c r="P181" s="51"/>
      <c r="Q181" s="51"/>
      <c r="R181" s="87"/>
    </row>
    <row r="182" spans="1:18" ht="12.75" customHeight="1" x14ac:dyDescent="0.2">
      <c r="A182" s="68"/>
      <c r="B182" s="78" t="s">
        <v>49</v>
      </c>
      <c r="C182" s="51"/>
      <c r="D182" s="51"/>
      <c r="E182" s="51"/>
      <c r="F182" s="83"/>
      <c r="G182" s="51"/>
      <c r="H182" s="51"/>
      <c r="I182" s="51"/>
      <c r="J182" s="82"/>
      <c r="K182" s="20"/>
      <c r="L182" s="20"/>
      <c r="M182" s="20"/>
      <c r="N182" s="82"/>
      <c r="O182" s="51"/>
      <c r="P182" s="51"/>
      <c r="Q182" s="51"/>
      <c r="R182" s="87"/>
    </row>
    <row r="183" spans="1:18" ht="13.5" customHeight="1" x14ac:dyDescent="0.2">
      <c r="A183" s="68"/>
      <c r="B183" s="70" t="s">
        <v>20</v>
      </c>
      <c r="C183" s="79"/>
      <c r="D183" s="79"/>
      <c r="E183" s="79"/>
      <c r="F183" s="83"/>
      <c r="G183" s="79"/>
      <c r="H183" s="79"/>
      <c r="I183" s="79"/>
      <c r="J183" s="82"/>
      <c r="K183" s="79">
        <v>76887</v>
      </c>
      <c r="L183" s="79">
        <v>79413</v>
      </c>
      <c r="M183" s="79">
        <v>74970</v>
      </c>
      <c r="N183" s="82">
        <f>SUM(M183/L183)</f>
        <v>0.94405198141362245</v>
      </c>
      <c r="O183" s="79">
        <v>901195</v>
      </c>
      <c r="P183" s="79">
        <v>663446</v>
      </c>
      <c r="Q183" s="79">
        <v>654825</v>
      </c>
      <c r="R183" s="87">
        <f>SUM(Q183/P183)</f>
        <v>0.98700572465581227</v>
      </c>
    </row>
    <row r="184" spans="1:18" ht="16.5" customHeight="1" x14ac:dyDescent="0.2">
      <c r="A184" s="93" t="s">
        <v>15</v>
      </c>
      <c r="B184" s="94"/>
      <c r="C184" s="50">
        <f>SUM(C166:C183)</f>
        <v>49177</v>
      </c>
      <c r="D184" s="50">
        <f t="shared" ref="D184:Q184" si="21">SUM(D166:D183)</f>
        <v>35021</v>
      </c>
      <c r="E184" s="50">
        <f t="shared" si="21"/>
        <v>19221</v>
      </c>
      <c r="F184" s="83">
        <f t="shared" si="20"/>
        <v>0.54884212329745008</v>
      </c>
      <c r="G184" s="50">
        <f t="shared" si="21"/>
        <v>172089</v>
      </c>
      <c r="H184" s="50">
        <f t="shared" si="21"/>
        <v>39802</v>
      </c>
      <c r="I184" s="50">
        <f t="shared" si="21"/>
        <v>39595</v>
      </c>
      <c r="J184" s="82">
        <f>SUM(I184/H184)</f>
        <v>0.99479925631877797</v>
      </c>
      <c r="K184" s="50">
        <f t="shared" si="21"/>
        <v>76887</v>
      </c>
      <c r="L184" s="50">
        <f t="shared" si="21"/>
        <v>79413</v>
      </c>
      <c r="M184" s="50">
        <f t="shared" si="21"/>
        <v>74970</v>
      </c>
      <c r="N184" s="82">
        <f>SUM(M184/L184)</f>
        <v>0.94405198141362245</v>
      </c>
      <c r="O184" s="50">
        <f t="shared" si="21"/>
        <v>901195</v>
      </c>
      <c r="P184" s="50">
        <f t="shared" si="21"/>
        <v>663446</v>
      </c>
      <c r="Q184" s="50">
        <f t="shared" si="21"/>
        <v>654825</v>
      </c>
      <c r="R184" s="87">
        <f>SUM(Q184/P184)</f>
        <v>0.98700572465581227</v>
      </c>
    </row>
    <row r="185" spans="1:18" ht="16.5" customHeight="1" x14ac:dyDescent="0.25">
      <c r="A185" s="97" t="s">
        <v>11</v>
      </c>
      <c r="B185" s="97"/>
      <c r="C185" s="52">
        <f>SUM(C164,C184)</f>
        <v>3938085</v>
      </c>
      <c r="D185" s="52">
        <f t="shared" ref="D185:Q185" si="22">SUM(D164,D184)</f>
        <v>3761082</v>
      </c>
      <c r="E185" s="52">
        <f t="shared" si="22"/>
        <v>900677</v>
      </c>
      <c r="F185" s="83">
        <f t="shared" si="20"/>
        <v>0.23947284318714668</v>
      </c>
      <c r="G185" s="52">
        <f t="shared" si="22"/>
        <v>204939</v>
      </c>
      <c r="H185" s="52">
        <f t="shared" si="22"/>
        <v>55836</v>
      </c>
      <c r="I185" s="52">
        <f t="shared" si="22"/>
        <v>55000</v>
      </c>
      <c r="J185" s="82">
        <f>SUM(I185/H185)</f>
        <v>0.9850275807722616</v>
      </c>
      <c r="K185" s="52">
        <f t="shared" si="22"/>
        <v>301566</v>
      </c>
      <c r="L185" s="52">
        <f t="shared" si="22"/>
        <v>276144</v>
      </c>
      <c r="M185" s="52">
        <f t="shared" si="22"/>
        <v>269954</v>
      </c>
      <c r="N185" s="82">
        <f>SUM(M185/L185)</f>
        <v>0.97758415898951267</v>
      </c>
      <c r="O185" s="52">
        <f t="shared" si="22"/>
        <v>2232695</v>
      </c>
      <c r="P185" s="52">
        <f t="shared" si="22"/>
        <v>1794388</v>
      </c>
      <c r="Q185" s="52">
        <f t="shared" si="22"/>
        <v>1634428</v>
      </c>
      <c r="R185" s="87">
        <f>SUM(Q185/P185)</f>
        <v>0.9108554002813215</v>
      </c>
    </row>
    <row r="186" spans="1:18" ht="16.899999999999999" customHeight="1" x14ac:dyDescent="0.25">
      <c r="A186" s="92" t="s">
        <v>44</v>
      </c>
      <c r="B186" s="92"/>
      <c r="C186" s="35">
        <v>389543</v>
      </c>
      <c r="D186" s="35">
        <v>296382</v>
      </c>
      <c r="E186" s="35">
        <v>249459</v>
      </c>
      <c r="F186" s="83">
        <f t="shared" si="20"/>
        <v>0.84168066886653037</v>
      </c>
      <c r="G186" s="35"/>
      <c r="H186" s="35"/>
      <c r="I186" s="35"/>
      <c r="J186" s="82"/>
      <c r="K186" s="35"/>
      <c r="L186" s="35">
        <v>665</v>
      </c>
      <c r="M186" s="35">
        <v>665</v>
      </c>
      <c r="N186" s="82">
        <f>SUM(M186/L186)</f>
        <v>1</v>
      </c>
      <c r="O186" s="53"/>
      <c r="P186" s="35">
        <v>1</v>
      </c>
      <c r="Q186" s="35"/>
      <c r="R186" s="87">
        <f>SUM(Q186/P186)</f>
        <v>0</v>
      </c>
    </row>
    <row r="187" spans="1:18" ht="16.899999999999999" customHeight="1" x14ac:dyDescent="0.25">
      <c r="A187" s="92" t="s">
        <v>45</v>
      </c>
      <c r="B187" s="92"/>
      <c r="C187" s="35">
        <v>133164</v>
      </c>
      <c r="D187" s="35">
        <v>98744</v>
      </c>
      <c r="E187" s="35">
        <v>96338</v>
      </c>
      <c r="F187" s="83">
        <f t="shared" si="20"/>
        <v>0.97563396256987767</v>
      </c>
      <c r="G187" s="35"/>
      <c r="H187" s="35"/>
      <c r="I187" s="35"/>
      <c r="J187" s="82"/>
      <c r="K187" s="35"/>
      <c r="L187" s="35"/>
      <c r="M187" s="35"/>
      <c r="N187" s="82"/>
      <c r="O187" s="53"/>
      <c r="P187" s="48"/>
      <c r="Q187" s="48"/>
      <c r="R187" s="87"/>
    </row>
    <row r="188" spans="1:18" ht="18" customHeight="1" x14ac:dyDescent="0.25">
      <c r="A188" s="92" t="s">
        <v>10</v>
      </c>
      <c r="B188" s="92"/>
      <c r="C188" s="35">
        <f>SUM(C185,C186,C187)</f>
        <v>4460792</v>
      </c>
      <c r="D188" s="35">
        <f t="shared" ref="D188:Q188" si="23">SUM(D185,D186,D187)</f>
        <v>4156208</v>
      </c>
      <c r="E188" s="35">
        <f t="shared" si="23"/>
        <v>1246474</v>
      </c>
      <c r="F188" s="83">
        <f t="shared" si="20"/>
        <v>0.29990654943159728</v>
      </c>
      <c r="G188" s="35">
        <f>SUM(G185,G186,G187)</f>
        <v>204939</v>
      </c>
      <c r="H188" s="35">
        <f>SUM(H185,H186,H187)</f>
        <v>55836</v>
      </c>
      <c r="I188" s="35">
        <f>SUM(I185,I186,I187)</f>
        <v>55000</v>
      </c>
      <c r="J188" s="82">
        <f>SUM(I188/H188)</f>
        <v>0.9850275807722616</v>
      </c>
      <c r="K188" s="35">
        <f t="shared" si="23"/>
        <v>301566</v>
      </c>
      <c r="L188" s="35">
        <f t="shared" si="23"/>
        <v>276809</v>
      </c>
      <c r="M188" s="35">
        <f t="shared" si="23"/>
        <v>270619</v>
      </c>
      <c r="N188" s="82">
        <f>SUM(M188/L188)</f>
        <v>0.97763801032480879</v>
      </c>
      <c r="O188" s="35">
        <f t="shared" si="23"/>
        <v>2232695</v>
      </c>
      <c r="P188" s="35">
        <f t="shared" si="23"/>
        <v>1794389</v>
      </c>
      <c r="Q188" s="35">
        <f t="shared" si="23"/>
        <v>1634428</v>
      </c>
      <c r="R188" s="87">
        <f>SUM(Q188/P188)</f>
        <v>0.91085489266820074</v>
      </c>
    </row>
    <row r="189" spans="1:18" ht="18" customHeight="1" x14ac:dyDescent="0.2"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4" t="s">
        <v>16</v>
      </c>
    </row>
    <row r="190" spans="1:18" ht="18.75" customHeight="1" x14ac:dyDescent="0.2">
      <c r="B190" s="112" t="s">
        <v>141</v>
      </c>
      <c r="C190" s="112"/>
      <c r="D190" s="112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  <c r="R190" s="112"/>
    </row>
    <row r="191" spans="1:18" ht="21" customHeight="1" x14ac:dyDescent="0.2"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9" t="s">
        <v>17</v>
      </c>
    </row>
    <row r="192" spans="1:18" ht="12" customHeight="1" x14ac:dyDescent="0.2">
      <c r="A192" s="102" t="s">
        <v>60</v>
      </c>
      <c r="B192" s="105" t="s">
        <v>2</v>
      </c>
      <c r="C192" s="122" t="s">
        <v>37</v>
      </c>
      <c r="D192" s="123"/>
      <c r="E192" s="123"/>
      <c r="F192" s="123"/>
      <c r="G192" s="123"/>
      <c r="H192" s="123"/>
      <c r="I192" s="123"/>
      <c r="J192" s="124"/>
      <c r="K192" s="114" t="s">
        <v>3</v>
      </c>
      <c r="L192" s="115"/>
      <c r="M192" s="115"/>
      <c r="N192" s="116"/>
      <c r="O192" s="114" t="s">
        <v>4</v>
      </c>
      <c r="P192" s="115"/>
      <c r="Q192" s="115"/>
      <c r="R192" s="116"/>
    </row>
    <row r="193" spans="1:18" ht="12" customHeight="1" x14ac:dyDescent="0.2">
      <c r="A193" s="102"/>
      <c r="B193" s="106"/>
      <c r="C193" s="122" t="s">
        <v>43</v>
      </c>
      <c r="D193" s="123"/>
      <c r="E193" s="123"/>
      <c r="F193" s="124"/>
      <c r="G193" s="122" t="s">
        <v>6</v>
      </c>
      <c r="H193" s="123"/>
      <c r="I193" s="123"/>
      <c r="J193" s="124"/>
      <c r="K193" s="117"/>
      <c r="L193" s="118"/>
      <c r="M193" s="118"/>
      <c r="N193" s="119"/>
      <c r="O193" s="117"/>
      <c r="P193" s="118"/>
      <c r="Q193" s="118"/>
      <c r="R193" s="119"/>
    </row>
    <row r="194" spans="1:18" ht="25.9" customHeight="1" x14ac:dyDescent="0.2">
      <c r="A194" s="102"/>
      <c r="B194" s="107"/>
      <c r="C194" s="18" t="s">
        <v>127</v>
      </c>
      <c r="D194" s="10" t="s">
        <v>41</v>
      </c>
      <c r="E194" s="10" t="s">
        <v>139</v>
      </c>
      <c r="F194" s="10" t="s">
        <v>140</v>
      </c>
      <c r="G194" s="18" t="s">
        <v>127</v>
      </c>
      <c r="H194" s="10" t="s">
        <v>41</v>
      </c>
      <c r="I194" s="10" t="s">
        <v>139</v>
      </c>
      <c r="J194" s="10" t="s">
        <v>140</v>
      </c>
      <c r="K194" s="18" t="s">
        <v>127</v>
      </c>
      <c r="L194" s="10" t="s">
        <v>41</v>
      </c>
      <c r="M194" s="10" t="s">
        <v>139</v>
      </c>
      <c r="N194" s="10" t="s">
        <v>140</v>
      </c>
      <c r="O194" s="18" t="s">
        <v>127</v>
      </c>
      <c r="P194" s="10" t="s">
        <v>41</v>
      </c>
      <c r="Q194" s="10" t="s">
        <v>139</v>
      </c>
      <c r="R194" s="10" t="s">
        <v>140</v>
      </c>
    </row>
    <row r="195" spans="1:18" ht="21.6" customHeight="1" x14ac:dyDescent="0.2">
      <c r="A195" s="108" t="s">
        <v>12</v>
      </c>
      <c r="B195" s="109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5"/>
      <c r="O195" s="46"/>
      <c r="P195" s="47"/>
      <c r="Q195" s="46"/>
      <c r="R195" s="48"/>
    </row>
    <row r="196" spans="1:18" ht="12.6" customHeight="1" x14ac:dyDescent="0.2">
      <c r="A196" s="69" t="s">
        <v>61</v>
      </c>
      <c r="B196" s="72" t="s">
        <v>34</v>
      </c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48"/>
    </row>
    <row r="197" spans="1:18" ht="12.6" customHeight="1" x14ac:dyDescent="0.2">
      <c r="A197" s="69" t="s">
        <v>147</v>
      </c>
      <c r="B197" s="72" t="s">
        <v>148</v>
      </c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48"/>
    </row>
    <row r="198" spans="1:18" ht="12.6" customHeight="1" x14ac:dyDescent="0.2">
      <c r="A198" s="69" t="s">
        <v>62</v>
      </c>
      <c r="B198" s="73" t="s">
        <v>24</v>
      </c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48"/>
    </row>
    <row r="199" spans="1:18" ht="12.6" customHeight="1" x14ac:dyDescent="0.2">
      <c r="A199" s="69" t="s">
        <v>63</v>
      </c>
      <c r="B199" s="70" t="s">
        <v>25</v>
      </c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48"/>
    </row>
    <row r="200" spans="1:18" ht="12.6" customHeight="1" x14ac:dyDescent="0.2">
      <c r="A200" s="69" t="s">
        <v>64</v>
      </c>
      <c r="B200" s="70" t="s">
        <v>8</v>
      </c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48"/>
    </row>
    <row r="201" spans="1:18" ht="12.6" customHeight="1" x14ac:dyDescent="0.2">
      <c r="A201" s="68" t="s">
        <v>65</v>
      </c>
      <c r="B201" s="72" t="s">
        <v>104</v>
      </c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48"/>
    </row>
    <row r="202" spans="1:18" ht="12.6" customHeight="1" x14ac:dyDescent="0.2">
      <c r="A202" s="69" t="s">
        <v>66</v>
      </c>
      <c r="B202" s="70" t="s">
        <v>26</v>
      </c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48"/>
    </row>
    <row r="203" spans="1:18" ht="12.6" customHeight="1" x14ac:dyDescent="0.2">
      <c r="A203" s="69" t="s">
        <v>67</v>
      </c>
      <c r="B203" s="70" t="s">
        <v>105</v>
      </c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48"/>
    </row>
    <row r="204" spans="1:18" ht="12.6" customHeight="1" x14ac:dyDescent="0.2">
      <c r="A204" s="69" t="s">
        <v>68</v>
      </c>
      <c r="B204" s="70" t="s">
        <v>27</v>
      </c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48"/>
    </row>
    <row r="205" spans="1:18" ht="12.6" customHeight="1" x14ac:dyDescent="0.2">
      <c r="A205" s="69" t="s">
        <v>151</v>
      </c>
      <c r="B205" s="70" t="s">
        <v>152</v>
      </c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48"/>
    </row>
    <row r="206" spans="1:18" ht="12.6" customHeight="1" x14ac:dyDescent="0.2">
      <c r="A206" s="69" t="s">
        <v>106</v>
      </c>
      <c r="B206" s="70" t="s">
        <v>107</v>
      </c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48"/>
    </row>
    <row r="207" spans="1:18" ht="12.6" customHeight="1" x14ac:dyDescent="0.2">
      <c r="A207" s="69" t="s">
        <v>69</v>
      </c>
      <c r="B207" s="70" t="s">
        <v>28</v>
      </c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48"/>
    </row>
    <row r="208" spans="1:18" ht="12.6" customHeight="1" x14ac:dyDescent="0.2">
      <c r="A208" s="69" t="s">
        <v>70</v>
      </c>
      <c r="B208" s="70" t="s">
        <v>54</v>
      </c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48"/>
    </row>
    <row r="209" spans="1:18" ht="12.6" customHeight="1" x14ac:dyDescent="0.2">
      <c r="A209" s="69" t="s">
        <v>108</v>
      </c>
      <c r="B209" s="70" t="s">
        <v>109</v>
      </c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48"/>
    </row>
    <row r="210" spans="1:18" ht="12.6" customHeight="1" x14ac:dyDescent="0.2">
      <c r="A210" s="69" t="s">
        <v>72</v>
      </c>
      <c r="B210" s="70" t="s">
        <v>71</v>
      </c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48"/>
    </row>
    <row r="211" spans="1:18" ht="12.6" customHeight="1" x14ac:dyDescent="0.2">
      <c r="A211" s="69" t="s">
        <v>73</v>
      </c>
      <c r="B211" s="70" t="s">
        <v>110</v>
      </c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48"/>
    </row>
    <row r="212" spans="1:18" ht="12.6" customHeight="1" x14ac:dyDescent="0.2">
      <c r="A212" s="69" t="s">
        <v>74</v>
      </c>
      <c r="B212" s="70" t="s">
        <v>46</v>
      </c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48"/>
    </row>
    <row r="213" spans="1:18" ht="12.6" customHeight="1" x14ac:dyDescent="0.2">
      <c r="A213" s="69" t="s">
        <v>75</v>
      </c>
      <c r="B213" s="70" t="s">
        <v>51</v>
      </c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48"/>
    </row>
    <row r="214" spans="1:18" ht="12.6" customHeight="1" x14ac:dyDescent="0.2">
      <c r="A214" s="69" t="s">
        <v>76</v>
      </c>
      <c r="B214" s="70" t="s">
        <v>55</v>
      </c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48"/>
    </row>
    <row r="215" spans="1:18" ht="12.6" customHeight="1" x14ac:dyDescent="0.2">
      <c r="A215" s="69" t="s">
        <v>77</v>
      </c>
      <c r="B215" s="70" t="s">
        <v>47</v>
      </c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48"/>
    </row>
    <row r="216" spans="1:18" ht="12.6" customHeight="1" x14ac:dyDescent="0.2">
      <c r="A216" s="69" t="s">
        <v>78</v>
      </c>
      <c r="B216" s="70" t="s">
        <v>111</v>
      </c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48"/>
    </row>
    <row r="217" spans="1:18" ht="12.6" customHeight="1" x14ac:dyDescent="0.2">
      <c r="A217" s="69" t="s">
        <v>79</v>
      </c>
      <c r="B217" s="70" t="s">
        <v>59</v>
      </c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48"/>
    </row>
    <row r="218" spans="1:18" ht="12.6" customHeight="1" x14ac:dyDescent="0.2">
      <c r="A218" s="69" t="s">
        <v>80</v>
      </c>
      <c r="B218" s="70" t="s">
        <v>29</v>
      </c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48"/>
    </row>
    <row r="219" spans="1:18" ht="12.6" customHeight="1" x14ac:dyDescent="0.2">
      <c r="A219" s="69" t="s">
        <v>137</v>
      </c>
      <c r="B219" s="70" t="s">
        <v>138</v>
      </c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48"/>
    </row>
    <row r="220" spans="1:18" ht="12.6" customHeight="1" x14ac:dyDescent="0.2">
      <c r="A220" s="69" t="s">
        <v>81</v>
      </c>
      <c r="B220" s="70" t="s">
        <v>9</v>
      </c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48"/>
    </row>
    <row r="221" spans="1:18" ht="12.6" customHeight="1" x14ac:dyDescent="0.2">
      <c r="A221" s="69" t="s">
        <v>82</v>
      </c>
      <c r="B221" s="70" t="s">
        <v>7</v>
      </c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48"/>
    </row>
    <row r="222" spans="1:18" ht="12.6" customHeight="1" x14ac:dyDescent="0.2">
      <c r="A222" s="69" t="s">
        <v>83</v>
      </c>
      <c r="B222" s="74" t="s">
        <v>30</v>
      </c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48"/>
    </row>
    <row r="223" spans="1:18" ht="12.6" customHeight="1" x14ac:dyDescent="0.2">
      <c r="A223" s="69" t="s">
        <v>128</v>
      </c>
      <c r="B223" s="74" t="s">
        <v>129</v>
      </c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48"/>
    </row>
    <row r="224" spans="1:18" ht="12.6" customHeight="1" x14ac:dyDescent="0.2">
      <c r="A224" s="69" t="s">
        <v>130</v>
      </c>
      <c r="B224" s="74" t="s">
        <v>131</v>
      </c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48"/>
    </row>
    <row r="225" spans="1:18" ht="12.6" customHeight="1" x14ac:dyDescent="0.2">
      <c r="A225" s="69" t="s">
        <v>84</v>
      </c>
      <c r="B225" s="74" t="s">
        <v>57</v>
      </c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48"/>
    </row>
    <row r="226" spans="1:18" ht="12.6" customHeight="1" x14ac:dyDescent="0.2">
      <c r="A226" s="69" t="s">
        <v>149</v>
      </c>
      <c r="B226" s="74" t="s">
        <v>150</v>
      </c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48"/>
    </row>
    <row r="227" spans="1:18" ht="12.6" customHeight="1" x14ac:dyDescent="0.2">
      <c r="A227" s="69" t="s">
        <v>144</v>
      </c>
      <c r="B227" s="74" t="s">
        <v>145</v>
      </c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48"/>
    </row>
    <row r="228" spans="1:18" ht="12.6" customHeight="1" x14ac:dyDescent="0.2">
      <c r="A228" s="69" t="s">
        <v>85</v>
      </c>
      <c r="B228" s="74" t="s">
        <v>86</v>
      </c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48"/>
    </row>
    <row r="229" spans="1:18" ht="12.6" customHeight="1" x14ac:dyDescent="0.2">
      <c r="A229" s="69" t="s">
        <v>87</v>
      </c>
      <c r="B229" s="70" t="s">
        <v>32</v>
      </c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48"/>
    </row>
    <row r="230" spans="1:18" ht="12.6" customHeight="1" x14ac:dyDescent="0.2">
      <c r="A230" s="68" t="s">
        <v>88</v>
      </c>
      <c r="B230" s="70" t="s">
        <v>33</v>
      </c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48"/>
    </row>
    <row r="231" spans="1:18" ht="12.6" customHeight="1" x14ac:dyDescent="0.2">
      <c r="A231" s="68" t="s">
        <v>89</v>
      </c>
      <c r="B231" s="70" t="s">
        <v>58</v>
      </c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48"/>
    </row>
    <row r="232" spans="1:18" ht="12.6" customHeight="1" x14ac:dyDescent="0.2">
      <c r="A232" s="68" t="s">
        <v>90</v>
      </c>
      <c r="B232" s="70" t="s">
        <v>53</v>
      </c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48"/>
    </row>
    <row r="233" spans="1:18" ht="12.6" customHeight="1" x14ac:dyDescent="0.2">
      <c r="A233" s="68" t="s">
        <v>135</v>
      </c>
      <c r="B233" s="70" t="s">
        <v>136</v>
      </c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48"/>
    </row>
    <row r="234" spans="1:18" ht="12.6" customHeight="1" x14ac:dyDescent="0.2">
      <c r="A234" s="68" t="s">
        <v>91</v>
      </c>
      <c r="B234" s="70" t="s">
        <v>112</v>
      </c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48"/>
    </row>
    <row r="235" spans="1:18" ht="12.6" customHeight="1" x14ac:dyDescent="0.2">
      <c r="A235" s="68" t="s">
        <v>92</v>
      </c>
      <c r="B235" s="70" t="s">
        <v>52</v>
      </c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48"/>
    </row>
    <row r="236" spans="1:18" ht="12.6" customHeight="1" x14ac:dyDescent="0.2">
      <c r="A236" s="68" t="s">
        <v>93</v>
      </c>
      <c r="B236" s="70" t="s">
        <v>113</v>
      </c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48"/>
    </row>
    <row r="237" spans="1:18" ht="12.6" customHeight="1" x14ac:dyDescent="0.2">
      <c r="A237" s="68" t="s">
        <v>94</v>
      </c>
      <c r="B237" s="70" t="s">
        <v>132</v>
      </c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48"/>
    </row>
    <row r="238" spans="1:18" ht="12.6" customHeight="1" x14ac:dyDescent="0.2">
      <c r="A238" s="68" t="s">
        <v>114</v>
      </c>
      <c r="B238" s="70" t="s">
        <v>115</v>
      </c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48"/>
    </row>
    <row r="239" spans="1:18" ht="12.6" customHeight="1" x14ac:dyDescent="0.2">
      <c r="A239" s="68" t="s">
        <v>133</v>
      </c>
      <c r="B239" s="70" t="s">
        <v>134</v>
      </c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48"/>
    </row>
    <row r="240" spans="1:18" ht="12.6" customHeight="1" x14ac:dyDescent="0.2">
      <c r="A240" s="68" t="s">
        <v>95</v>
      </c>
      <c r="B240" s="70" t="s">
        <v>96</v>
      </c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49"/>
    </row>
    <row r="241" spans="1:18" ht="12.6" customHeight="1" x14ac:dyDescent="0.2">
      <c r="A241" s="68" t="s">
        <v>97</v>
      </c>
      <c r="B241" s="70" t="s">
        <v>98</v>
      </c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48"/>
    </row>
    <row r="242" spans="1:18" ht="12.6" customHeight="1" x14ac:dyDescent="0.2">
      <c r="A242" s="68" t="s">
        <v>116</v>
      </c>
      <c r="B242" s="70" t="s">
        <v>117</v>
      </c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48"/>
    </row>
    <row r="243" spans="1:18" ht="12.6" customHeight="1" x14ac:dyDescent="0.2">
      <c r="A243" s="75" t="s">
        <v>118</v>
      </c>
      <c r="B243" s="76" t="s">
        <v>119</v>
      </c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48"/>
    </row>
    <row r="244" spans="1:18" ht="12.6" customHeight="1" x14ac:dyDescent="0.2">
      <c r="A244" s="68" t="s">
        <v>120</v>
      </c>
      <c r="B244" s="70" t="s">
        <v>121</v>
      </c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48"/>
    </row>
    <row r="245" spans="1:18" ht="12.6" customHeight="1" x14ac:dyDescent="0.2">
      <c r="A245" s="68" t="s">
        <v>122</v>
      </c>
      <c r="B245" s="70" t="s">
        <v>123</v>
      </c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48"/>
    </row>
    <row r="246" spans="1:18" ht="12.6" customHeight="1" x14ac:dyDescent="0.2">
      <c r="A246" s="68" t="s">
        <v>99</v>
      </c>
      <c r="B246" s="70" t="s">
        <v>22</v>
      </c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48"/>
    </row>
    <row r="247" spans="1:18" ht="12.6" customHeight="1" x14ac:dyDescent="0.2">
      <c r="A247" s="68" t="s">
        <v>100</v>
      </c>
      <c r="B247" s="70" t="s">
        <v>50</v>
      </c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82"/>
      <c r="O247" s="20"/>
      <c r="P247" s="20"/>
      <c r="Q247" s="20"/>
      <c r="R247" s="48"/>
    </row>
    <row r="248" spans="1:18" ht="12.6" customHeight="1" x14ac:dyDescent="0.2">
      <c r="A248" s="68" t="s">
        <v>101</v>
      </c>
      <c r="B248" s="70" t="s">
        <v>35</v>
      </c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82"/>
      <c r="O248" s="20"/>
      <c r="P248" s="20"/>
      <c r="Q248" s="20"/>
      <c r="R248" s="48"/>
    </row>
    <row r="249" spans="1:18" ht="12.6" customHeight="1" x14ac:dyDescent="0.2">
      <c r="A249" s="68" t="s">
        <v>102</v>
      </c>
      <c r="B249" s="70" t="s">
        <v>56</v>
      </c>
      <c r="C249" s="20"/>
      <c r="D249" s="20"/>
      <c r="E249" s="20"/>
      <c r="F249" s="20"/>
      <c r="G249" s="20"/>
      <c r="H249" s="20"/>
      <c r="I249" s="20"/>
      <c r="J249" s="82"/>
      <c r="K249" s="20"/>
      <c r="L249" s="20"/>
      <c r="M249" s="20"/>
      <c r="N249" s="82"/>
      <c r="O249" s="20"/>
      <c r="P249" s="20"/>
      <c r="Q249" s="20"/>
      <c r="R249" s="48"/>
    </row>
    <row r="250" spans="1:18" ht="12.6" customHeight="1" x14ac:dyDescent="0.2">
      <c r="A250" s="68"/>
      <c r="B250" s="70" t="s">
        <v>48</v>
      </c>
      <c r="C250" s="20"/>
      <c r="D250" s="20"/>
      <c r="E250" s="20"/>
      <c r="F250" s="20"/>
      <c r="G250" s="20"/>
      <c r="H250" s="20"/>
      <c r="I250" s="20"/>
      <c r="J250" s="82"/>
      <c r="K250" s="20"/>
      <c r="L250" s="20"/>
      <c r="M250" s="20"/>
      <c r="N250" s="82"/>
      <c r="O250" s="20"/>
      <c r="P250" s="20"/>
      <c r="Q250" s="20"/>
      <c r="R250" s="48"/>
    </row>
    <row r="251" spans="1:18" ht="12.6" customHeight="1" x14ac:dyDescent="0.2">
      <c r="A251" s="75"/>
      <c r="B251" s="80" t="s">
        <v>23</v>
      </c>
      <c r="C251" s="71"/>
      <c r="D251" s="71"/>
      <c r="E251" s="71"/>
      <c r="F251" s="71"/>
      <c r="G251" s="71"/>
      <c r="H251" s="71"/>
      <c r="I251" s="71"/>
      <c r="J251" s="83"/>
      <c r="K251" s="71"/>
      <c r="L251" s="71"/>
      <c r="M251" s="71"/>
      <c r="N251" s="83"/>
      <c r="O251" s="71"/>
      <c r="P251" s="71"/>
      <c r="Q251" s="71"/>
      <c r="R251" s="81"/>
    </row>
    <row r="252" spans="1:18" ht="12.6" customHeight="1" x14ac:dyDescent="0.2">
      <c r="A252" s="68"/>
      <c r="B252" s="77" t="s">
        <v>18</v>
      </c>
      <c r="C252" s="20"/>
      <c r="D252" s="20"/>
      <c r="E252" s="20"/>
      <c r="F252" s="20"/>
      <c r="G252" s="20"/>
      <c r="H252" s="20"/>
      <c r="I252" s="20"/>
      <c r="J252" s="82"/>
      <c r="K252" s="20"/>
      <c r="L252" s="20"/>
      <c r="M252" s="20"/>
      <c r="N252" s="82"/>
      <c r="O252" s="20">
        <v>178005</v>
      </c>
      <c r="P252" s="20">
        <v>252198</v>
      </c>
      <c r="Q252" s="20">
        <v>176283</v>
      </c>
      <c r="R252" s="87">
        <f>SUM(Q252/P252)</f>
        <v>0.69898651059881522</v>
      </c>
    </row>
    <row r="253" spans="1:18" ht="12.6" customHeight="1" x14ac:dyDescent="0.2">
      <c r="A253" s="68"/>
      <c r="B253" s="78" t="s">
        <v>19</v>
      </c>
      <c r="C253" s="20"/>
      <c r="D253" s="20"/>
      <c r="E253" s="20"/>
      <c r="F253" s="20"/>
      <c r="G253" s="20"/>
      <c r="H253" s="20"/>
      <c r="I253" s="20"/>
      <c r="J253" s="82"/>
      <c r="K253" s="20">
        <v>5388090</v>
      </c>
      <c r="L253" s="20">
        <v>18754036</v>
      </c>
      <c r="M253" s="20">
        <v>7880910</v>
      </c>
      <c r="N253" s="82">
        <f>SUM(M253/L253)</f>
        <v>0.42022474522284164</v>
      </c>
      <c r="O253" s="20"/>
      <c r="P253" s="20"/>
      <c r="Q253" s="20"/>
      <c r="R253" s="87"/>
    </row>
    <row r="254" spans="1:18" ht="12.6" customHeight="1" x14ac:dyDescent="0.2">
      <c r="A254" s="68"/>
      <c r="B254" s="78" t="s">
        <v>49</v>
      </c>
      <c r="C254" s="20"/>
      <c r="D254" s="20"/>
      <c r="E254" s="20"/>
      <c r="F254" s="20"/>
      <c r="G254" s="20">
        <v>32331</v>
      </c>
      <c r="H254" s="20">
        <v>32331</v>
      </c>
      <c r="I254" s="20">
        <v>32330</v>
      </c>
      <c r="J254" s="82">
        <f>SUM(I254/H254)</f>
        <v>0.9999690699328817</v>
      </c>
      <c r="K254" s="20"/>
      <c r="L254" s="20"/>
      <c r="M254" s="20"/>
      <c r="N254" s="82"/>
      <c r="O254" s="20"/>
      <c r="P254" s="20"/>
      <c r="Q254" s="20"/>
      <c r="R254" s="87"/>
    </row>
    <row r="255" spans="1:18" ht="12.6" customHeight="1" x14ac:dyDescent="0.2">
      <c r="A255" s="68"/>
      <c r="B255" s="78" t="s">
        <v>21</v>
      </c>
      <c r="C255" s="20"/>
      <c r="D255" s="20"/>
      <c r="E255" s="20"/>
      <c r="F255" s="20"/>
      <c r="G255" s="20"/>
      <c r="H255" s="20"/>
      <c r="I255" s="20"/>
      <c r="J255" s="82"/>
      <c r="K255" s="20"/>
      <c r="L255" s="20"/>
      <c r="M255" s="20"/>
      <c r="N255" s="82"/>
      <c r="O255" s="20"/>
      <c r="P255" s="20"/>
      <c r="Q255" s="20"/>
      <c r="R255" s="87"/>
    </row>
    <row r="256" spans="1:18" ht="12.6" customHeight="1" x14ac:dyDescent="0.2">
      <c r="A256" s="68"/>
      <c r="B256" s="70" t="s">
        <v>20</v>
      </c>
      <c r="C256" s="20"/>
      <c r="D256" s="20"/>
      <c r="E256" s="20"/>
      <c r="F256" s="20"/>
      <c r="G256" s="20"/>
      <c r="H256" s="20"/>
      <c r="I256" s="20"/>
      <c r="J256" s="82"/>
      <c r="K256" s="20"/>
      <c r="L256" s="20"/>
      <c r="M256" s="20"/>
      <c r="N256" s="82"/>
      <c r="O256" s="20"/>
      <c r="P256" s="20"/>
      <c r="Q256" s="20"/>
      <c r="R256" s="87"/>
    </row>
    <row r="257" spans="1:18" ht="12.6" customHeight="1" x14ac:dyDescent="0.2">
      <c r="A257" s="68"/>
      <c r="B257" s="78" t="s">
        <v>124</v>
      </c>
      <c r="C257" s="20"/>
      <c r="D257" s="20"/>
      <c r="E257" s="20"/>
      <c r="F257" s="20"/>
      <c r="G257" s="20"/>
      <c r="H257" s="20"/>
      <c r="I257" s="20"/>
      <c r="J257" s="82"/>
      <c r="K257" s="20"/>
      <c r="L257" s="20"/>
      <c r="M257" s="20"/>
      <c r="N257" s="82"/>
      <c r="O257" s="20"/>
      <c r="P257" s="20"/>
      <c r="Q257" s="20"/>
      <c r="R257" s="87"/>
    </row>
    <row r="258" spans="1:18" ht="17.25" customHeight="1" x14ac:dyDescent="0.2">
      <c r="A258" s="100" t="s">
        <v>14</v>
      </c>
      <c r="B258" s="100"/>
      <c r="C258" s="27">
        <f t="shared" ref="C258:I258" si="24">SUM(C196:C257)</f>
        <v>0</v>
      </c>
      <c r="D258" s="27">
        <f t="shared" si="24"/>
        <v>0</v>
      </c>
      <c r="E258" s="27">
        <f t="shared" si="24"/>
        <v>0</v>
      </c>
      <c r="F258" s="27">
        <f t="shared" si="24"/>
        <v>0</v>
      </c>
      <c r="G258" s="28">
        <f t="shared" si="24"/>
        <v>32331</v>
      </c>
      <c r="H258" s="28">
        <f t="shared" si="24"/>
        <v>32331</v>
      </c>
      <c r="I258" s="28">
        <f t="shared" si="24"/>
        <v>32330</v>
      </c>
      <c r="J258" s="82">
        <f>SUM(I258/H258)</f>
        <v>0.9999690699328817</v>
      </c>
      <c r="K258" s="28">
        <f>SUM(K196:K257)</f>
        <v>5388090</v>
      </c>
      <c r="L258" s="28">
        <f>SUM(L196:L257)</f>
        <v>18754036</v>
      </c>
      <c r="M258" s="28">
        <f>SUM(M196:M257)</f>
        <v>7880910</v>
      </c>
      <c r="N258" s="82">
        <f>SUM(M258/L258)</f>
        <v>0.42022474522284164</v>
      </c>
      <c r="O258" s="27">
        <f>SUM(O196:O257)</f>
        <v>178005</v>
      </c>
      <c r="P258" s="27">
        <f>SUM(P196:P257)</f>
        <v>252198</v>
      </c>
      <c r="Q258" s="27">
        <f>SUM(Q196:Q257)</f>
        <v>176283</v>
      </c>
      <c r="R258" s="87">
        <f>SUM(Q258/P258)</f>
        <v>0.69898651059881522</v>
      </c>
    </row>
    <row r="259" spans="1:18" ht="18.75" customHeight="1" x14ac:dyDescent="0.2">
      <c r="A259" s="101" t="s">
        <v>13</v>
      </c>
      <c r="B259" s="101"/>
      <c r="C259" s="20"/>
      <c r="D259" s="20"/>
      <c r="E259" s="20"/>
      <c r="F259" s="20"/>
      <c r="G259" s="20"/>
      <c r="H259" s="20"/>
      <c r="I259" s="20"/>
      <c r="J259" s="82"/>
      <c r="K259" s="32"/>
      <c r="L259" s="32"/>
      <c r="M259" s="32"/>
      <c r="N259" s="82"/>
      <c r="O259" s="19"/>
      <c r="P259" s="20"/>
      <c r="Q259" s="20"/>
      <c r="R259" s="87"/>
    </row>
    <row r="260" spans="1:18" ht="12.6" customHeight="1" x14ac:dyDescent="0.2">
      <c r="A260" s="69" t="s">
        <v>61</v>
      </c>
      <c r="B260" s="72" t="s">
        <v>34</v>
      </c>
      <c r="C260" s="51"/>
      <c r="D260" s="51"/>
      <c r="E260" s="51"/>
      <c r="F260" s="51"/>
      <c r="G260" s="51"/>
      <c r="H260" s="51"/>
      <c r="I260" s="51"/>
      <c r="J260" s="82"/>
      <c r="K260" s="20"/>
      <c r="L260" s="20"/>
      <c r="M260" s="20"/>
      <c r="N260" s="82"/>
      <c r="O260" s="51"/>
      <c r="P260" s="51"/>
      <c r="Q260" s="51"/>
      <c r="R260" s="87"/>
    </row>
    <row r="261" spans="1:18" ht="12.6" customHeight="1" x14ac:dyDescent="0.2">
      <c r="A261" s="69" t="s">
        <v>64</v>
      </c>
      <c r="B261" s="70" t="s">
        <v>8</v>
      </c>
      <c r="C261" s="51"/>
      <c r="D261" s="51"/>
      <c r="E261" s="51"/>
      <c r="F261" s="51"/>
      <c r="G261" s="51"/>
      <c r="H261" s="51"/>
      <c r="I261" s="51"/>
      <c r="J261" s="82"/>
      <c r="K261" s="20"/>
      <c r="L261" s="20"/>
      <c r="M261" s="20"/>
      <c r="N261" s="82"/>
      <c r="O261" s="51"/>
      <c r="P261" s="51"/>
      <c r="Q261" s="51"/>
      <c r="R261" s="87"/>
    </row>
    <row r="262" spans="1:18" ht="12.6" customHeight="1" x14ac:dyDescent="0.2">
      <c r="A262" s="69" t="s">
        <v>75</v>
      </c>
      <c r="B262" s="70" t="s">
        <v>51</v>
      </c>
      <c r="C262" s="51"/>
      <c r="D262" s="51"/>
      <c r="E262" s="51"/>
      <c r="F262" s="51"/>
      <c r="G262" s="51"/>
      <c r="H262" s="51"/>
      <c r="I262" s="51"/>
      <c r="J262" s="82"/>
      <c r="K262" s="20"/>
      <c r="L262" s="20"/>
      <c r="M262" s="20"/>
      <c r="N262" s="82"/>
      <c r="O262" s="51"/>
      <c r="P262" s="51"/>
      <c r="Q262" s="51"/>
      <c r="R262" s="87"/>
    </row>
    <row r="263" spans="1:18" ht="12.6" customHeight="1" x14ac:dyDescent="0.2">
      <c r="A263" s="69" t="s">
        <v>128</v>
      </c>
      <c r="B263" s="74" t="s">
        <v>129</v>
      </c>
      <c r="C263" s="51"/>
      <c r="D263" s="51"/>
      <c r="E263" s="51"/>
      <c r="F263" s="51"/>
      <c r="G263" s="51"/>
      <c r="H263" s="51"/>
      <c r="I263" s="51"/>
      <c r="J263" s="82"/>
      <c r="K263" s="20"/>
      <c r="L263" s="20"/>
      <c r="M263" s="20"/>
      <c r="N263" s="82"/>
      <c r="O263" s="51"/>
      <c r="P263" s="51"/>
      <c r="Q263" s="51"/>
      <c r="R263" s="87"/>
    </row>
    <row r="264" spans="1:18" ht="12.6" customHeight="1" x14ac:dyDescent="0.2">
      <c r="A264" s="69" t="s">
        <v>84</v>
      </c>
      <c r="B264" s="74" t="s">
        <v>57</v>
      </c>
      <c r="C264" s="51"/>
      <c r="D264" s="51"/>
      <c r="E264" s="51"/>
      <c r="F264" s="51"/>
      <c r="G264" s="51"/>
      <c r="H264" s="51"/>
      <c r="I264" s="51"/>
      <c r="J264" s="82"/>
      <c r="K264" s="20"/>
      <c r="L264" s="20"/>
      <c r="M264" s="20"/>
      <c r="N264" s="82"/>
      <c r="O264" s="51"/>
      <c r="P264" s="51"/>
      <c r="Q264" s="51"/>
      <c r="R264" s="87"/>
    </row>
    <row r="265" spans="1:18" ht="12.6" customHeight="1" x14ac:dyDescent="0.2">
      <c r="A265" s="69" t="s">
        <v>142</v>
      </c>
      <c r="B265" s="74" t="s">
        <v>143</v>
      </c>
      <c r="C265" s="51"/>
      <c r="D265" s="51"/>
      <c r="E265" s="51"/>
      <c r="F265" s="51"/>
      <c r="G265" s="51"/>
      <c r="H265" s="51"/>
      <c r="I265" s="51"/>
      <c r="J265" s="82"/>
      <c r="K265" s="20"/>
      <c r="L265" s="20"/>
      <c r="M265" s="20"/>
      <c r="N265" s="82"/>
      <c r="O265" s="51"/>
      <c r="P265" s="51"/>
      <c r="Q265" s="51"/>
      <c r="R265" s="87"/>
    </row>
    <row r="266" spans="1:18" ht="12.6" customHeight="1" x14ac:dyDescent="0.2">
      <c r="A266" s="68" t="s">
        <v>103</v>
      </c>
      <c r="B266" s="73" t="s">
        <v>31</v>
      </c>
      <c r="C266" s="51"/>
      <c r="D266" s="51"/>
      <c r="E266" s="51"/>
      <c r="F266" s="51"/>
      <c r="G266" s="51"/>
      <c r="H266" s="51"/>
      <c r="I266" s="51"/>
      <c r="J266" s="82"/>
      <c r="K266" s="20"/>
      <c r="L266" s="20"/>
      <c r="M266" s="20"/>
      <c r="N266" s="82"/>
      <c r="O266" s="51"/>
      <c r="P266" s="51"/>
      <c r="Q266" s="51"/>
      <c r="R266" s="87"/>
    </row>
    <row r="267" spans="1:18" ht="12.6" customHeight="1" x14ac:dyDescent="0.2">
      <c r="A267" s="68" t="s">
        <v>125</v>
      </c>
      <c r="B267" s="70" t="s">
        <v>126</v>
      </c>
      <c r="C267" s="51"/>
      <c r="D267" s="51"/>
      <c r="E267" s="51"/>
      <c r="F267" s="51"/>
      <c r="G267" s="51"/>
      <c r="H267" s="51"/>
      <c r="I267" s="51"/>
      <c r="J267" s="82"/>
      <c r="K267" s="20"/>
      <c r="L267" s="20"/>
      <c r="M267" s="20"/>
      <c r="N267" s="82"/>
      <c r="O267" s="51"/>
      <c r="P267" s="51"/>
      <c r="Q267" s="51"/>
      <c r="R267" s="87"/>
    </row>
    <row r="268" spans="1:18" ht="12.6" customHeight="1" x14ac:dyDescent="0.2">
      <c r="A268" s="68" t="s">
        <v>87</v>
      </c>
      <c r="B268" s="70" t="s">
        <v>32</v>
      </c>
      <c r="C268" s="51"/>
      <c r="D268" s="51"/>
      <c r="E268" s="51"/>
      <c r="F268" s="51"/>
      <c r="G268" s="51"/>
      <c r="H268" s="51"/>
      <c r="I268" s="51"/>
      <c r="J268" s="82"/>
      <c r="K268" s="20"/>
      <c r="L268" s="20"/>
      <c r="M268" s="20"/>
      <c r="N268" s="82"/>
      <c r="O268" s="51"/>
      <c r="P268" s="51"/>
      <c r="Q268" s="51"/>
      <c r="R268" s="87"/>
    </row>
    <row r="269" spans="1:18" ht="12.6" customHeight="1" x14ac:dyDescent="0.2">
      <c r="A269" s="68" t="s">
        <v>88</v>
      </c>
      <c r="B269" s="70" t="s">
        <v>33</v>
      </c>
      <c r="C269" s="51"/>
      <c r="D269" s="51"/>
      <c r="E269" s="51"/>
      <c r="F269" s="51"/>
      <c r="G269" s="51"/>
      <c r="H269" s="51"/>
      <c r="I269" s="51"/>
      <c r="J269" s="82"/>
      <c r="K269" s="20"/>
      <c r="L269" s="20"/>
      <c r="M269" s="20"/>
      <c r="N269" s="82"/>
      <c r="O269" s="51"/>
      <c r="P269" s="51"/>
      <c r="Q269" s="51"/>
      <c r="R269" s="87"/>
    </row>
    <row r="270" spans="1:18" ht="12.6" customHeight="1" x14ac:dyDescent="0.2">
      <c r="A270" s="68" t="s">
        <v>92</v>
      </c>
      <c r="B270" s="70" t="s">
        <v>52</v>
      </c>
      <c r="C270" s="51"/>
      <c r="D270" s="51"/>
      <c r="E270" s="51"/>
      <c r="F270" s="51"/>
      <c r="G270" s="51"/>
      <c r="H270" s="51"/>
      <c r="I270" s="51"/>
      <c r="J270" s="82"/>
      <c r="K270" s="20"/>
      <c r="L270" s="20"/>
      <c r="M270" s="20"/>
      <c r="N270" s="82"/>
      <c r="O270" s="51"/>
      <c r="P270" s="51"/>
      <c r="Q270" s="51"/>
      <c r="R270" s="87"/>
    </row>
    <row r="271" spans="1:18" ht="12.6" customHeight="1" x14ac:dyDescent="0.2">
      <c r="A271" s="68" t="s">
        <v>93</v>
      </c>
      <c r="B271" s="70" t="s">
        <v>113</v>
      </c>
      <c r="C271" s="51"/>
      <c r="D271" s="51"/>
      <c r="E271" s="51"/>
      <c r="F271" s="51"/>
      <c r="G271" s="51"/>
      <c r="H271" s="51"/>
      <c r="I271" s="51"/>
      <c r="J271" s="82"/>
      <c r="K271" s="20"/>
      <c r="L271" s="20"/>
      <c r="M271" s="20"/>
      <c r="N271" s="82"/>
      <c r="O271" s="51"/>
      <c r="P271" s="51"/>
      <c r="Q271" s="51"/>
      <c r="R271" s="87"/>
    </row>
    <row r="272" spans="1:18" ht="12.6" customHeight="1" x14ac:dyDescent="0.2">
      <c r="A272" s="68" t="s">
        <v>94</v>
      </c>
      <c r="B272" s="70" t="s">
        <v>132</v>
      </c>
      <c r="C272" s="51"/>
      <c r="D272" s="51"/>
      <c r="E272" s="51"/>
      <c r="F272" s="51"/>
      <c r="G272" s="51"/>
      <c r="H272" s="51"/>
      <c r="I272" s="51"/>
      <c r="J272" s="82"/>
      <c r="K272" s="20"/>
      <c r="L272" s="20"/>
      <c r="M272" s="20"/>
      <c r="N272" s="82"/>
      <c r="O272" s="51"/>
      <c r="P272" s="51"/>
      <c r="Q272" s="51"/>
      <c r="R272" s="87"/>
    </row>
    <row r="273" spans="1:18" ht="12.6" customHeight="1" x14ac:dyDescent="0.2">
      <c r="A273" s="68"/>
      <c r="B273" s="70" t="s">
        <v>48</v>
      </c>
      <c r="C273" s="51"/>
      <c r="D273" s="51"/>
      <c r="E273" s="51"/>
      <c r="F273" s="51"/>
      <c r="G273" s="51"/>
      <c r="H273" s="51"/>
      <c r="I273" s="51"/>
      <c r="J273" s="82"/>
      <c r="K273" s="20"/>
      <c r="L273" s="20"/>
      <c r="M273" s="20"/>
      <c r="N273" s="82"/>
      <c r="O273" s="51"/>
      <c r="P273" s="51"/>
      <c r="Q273" s="51"/>
      <c r="R273" s="87"/>
    </row>
    <row r="274" spans="1:18" ht="12.6" customHeight="1" x14ac:dyDescent="0.2">
      <c r="A274" s="68"/>
      <c r="B274" s="77" t="s">
        <v>18</v>
      </c>
      <c r="C274" s="51"/>
      <c r="D274" s="51"/>
      <c r="E274" s="51"/>
      <c r="F274" s="51"/>
      <c r="G274" s="51"/>
      <c r="H274" s="51"/>
      <c r="I274" s="51"/>
      <c r="J274" s="82"/>
      <c r="K274" s="20"/>
      <c r="L274" s="20"/>
      <c r="M274" s="20"/>
      <c r="N274" s="82"/>
      <c r="O274" s="51"/>
      <c r="P274" s="51"/>
      <c r="Q274" s="51"/>
      <c r="R274" s="87"/>
    </row>
    <row r="275" spans="1:18" ht="12.6" customHeight="1" x14ac:dyDescent="0.2">
      <c r="A275" s="68"/>
      <c r="B275" s="78" t="s">
        <v>19</v>
      </c>
      <c r="C275" s="51"/>
      <c r="D275" s="51"/>
      <c r="E275" s="51"/>
      <c r="F275" s="51"/>
      <c r="G275" s="51"/>
      <c r="H275" s="51"/>
      <c r="I275" s="51"/>
      <c r="J275" s="82"/>
      <c r="K275" s="20"/>
      <c r="L275" s="20"/>
      <c r="M275" s="20"/>
      <c r="N275" s="82"/>
      <c r="O275" s="51"/>
      <c r="P275" s="51"/>
      <c r="Q275" s="51"/>
      <c r="R275" s="87"/>
    </row>
    <row r="276" spans="1:18" ht="12.6" customHeight="1" x14ac:dyDescent="0.2">
      <c r="A276" s="68"/>
      <c r="B276" s="78" t="s">
        <v>49</v>
      </c>
      <c r="C276" s="51"/>
      <c r="D276" s="51"/>
      <c r="E276" s="51"/>
      <c r="F276" s="51">
        <f>SUM(D276:E276)</f>
        <v>0</v>
      </c>
      <c r="G276" s="51">
        <v>100804</v>
      </c>
      <c r="H276" s="51">
        <v>84613</v>
      </c>
      <c r="I276" s="51">
        <v>84548</v>
      </c>
      <c r="J276" s="82">
        <f>SUM(I276/H276)</f>
        <v>0.99923179653244776</v>
      </c>
      <c r="K276" s="20">
        <v>3325</v>
      </c>
      <c r="L276" s="20">
        <v>8617</v>
      </c>
      <c r="M276" s="20">
        <v>8456</v>
      </c>
      <c r="N276" s="82">
        <f>SUM(M276/L276)</f>
        <v>0.98131600324939072</v>
      </c>
      <c r="O276" s="51"/>
      <c r="P276" s="51"/>
      <c r="Q276" s="51"/>
      <c r="R276" s="87"/>
    </row>
    <row r="277" spans="1:18" ht="12.6" customHeight="1" x14ac:dyDescent="0.2">
      <c r="A277" s="68"/>
      <c r="B277" s="70" t="s">
        <v>20</v>
      </c>
      <c r="C277" s="51"/>
      <c r="D277" s="51"/>
      <c r="E277" s="51"/>
      <c r="F277" s="51"/>
      <c r="G277" s="51"/>
      <c r="H277" s="51"/>
      <c r="I277" s="51"/>
      <c r="J277" s="82"/>
      <c r="K277" s="20"/>
      <c r="L277" s="20"/>
      <c r="M277" s="20"/>
      <c r="N277" s="82"/>
      <c r="O277" s="51"/>
      <c r="P277" s="51"/>
      <c r="Q277" s="51"/>
      <c r="R277" s="87"/>
    </row>
    <row r="278" spans="1:18" ht="16.899999999999999" customHeight="1" x14ac:dyDescent="0.2">
      <c r="A278" s="93" t="s">
        <v>15</v>
      </c>
      <c r="B278" s="94"/>
      <c r="C278" s="50">
        <f t="shared" ref="C278:I278" si="25">SUM(C260:C277)</f>
        <v>0</v>
      </c>
      <c r="D278" s="50">
        <f t="shared" si="25"/>
        <v>0</v>
      </c>
      <c r="E278" s="50">
        <f t="shared" si="25"/>
        <v>0</v>
      </c>
      <c r="F278" s="50">
        <f t="shared" si="25"/>
        <v>0</v>
      </c>
      <c r="G278" s="50">
        <f t="shared" si="25"/>
        <v>100804</v>
      </c>
      <c r="H278" s="50">
        <f t="shared" si="25"/>
        <v>84613</v>
      </c>
      <c r="I278" s="50">
        <f t="shared" si="25"/>
        <v>84548</v>
      </c>
      <c r="J278" s="82">
        <f>SUM(I278/H278)</f>
        <v>0.99923179653244776</v>
      </c>
      <c r="K278" s="50">
        <f>SUM(K260:K277)</f>
        <v>3325</v>
      </c>
      <c r="L278" s="50">
        <f>SUM(L260:L277)</f>
        <v>8617</v>
      </c>
      <c r="M278" s="50">
        <f>SUM(M260:M277)</f>
        <v>8456</v>
      </c>
      <c r="N278" s="82">
        <f>SUM(M278/L278)</f>
        <v>0.98131600324939072</v>
      </c>
      <c r="O278" s="50">
        <f>SUM(O260:O277)</f>
        <v>0</v>
      </c>
      <c r="P278" s="50">
        <f>SUM(P260:P277)</f>
        <v>0</v>
      </c>
      <c r="Q278" s="50">
        <f>SUM(Q260:Q277)</f>
        <v>0</v>
      </c>
      <c r="R278" s="87"/>
    </row>
    <row r="279" spans="1:18" ht="16.899999999999999" customHeight="1" x14ac:dyDescent="0.25">
      <c r="A279" s="97" t="s">
        <v>11</v>
      </c>
      <c r="B279" s="97"/>
      <c r="C279" s="52">
        <f t="shared" ref="C279:I279" si="26">SUM(C258,C278)</f>
        <v>0</v>
      </c>
      <c r="D279" s="52">
        <f t="shared" si="26"/>
        <v>0</v>
      </c>
      <c r="E279" s="52">
        <f t="shared" si="26"/>
        <v>0</v>
      </c>
      <c r="F279" s="52">
        <f t="shared" si="26"/>
        <v>0</v>
      </c>
      <c r="G279" s="52">
        <f t="shared" si="26"/>
        <v>133135</v>
      </c>
      <c r="H279" s="52">
        <f t="shared" si="26"/>
        <v>116944</v>
      </c>
      <c r="I279" s="52">
        <f t="shared" si="26"/>
        <v>116878</v>
      </c>
      <c r="J279" s="82">
        <f>SUM(I279/H279)</f>
        <v>0.99943562730879743</v>
      </c>
      <c r="K279" s="52">
        <f>SUM(K258,K278)</f>
        <v>5391415</v>
      </c>
      <c r="L279" s="52">
        <f>SUM(L258,L278)</f>
        <v>18762653</v>
      </c>
      <c r="M279" s="52">
        <f>SUM(M258,M278)</f>
        <v>7889366</v>
      </c>
      <c r="N279" s="82">
        <f>SUM(M279/L279)</f>
        <v>0.42048243390740103</v>
      </c>
      <c r="O279" s="52">
        <f>SUM(O258,O278)</f>
        <v>178005</v>
      </c>
      <c r="P279" s="52">
        <f>SUM(P258,P278)</f>
        <v>252198</v>
      </c>
      <c r="Q279" s="52">
        <f>SUM(Q258,Q278)</f>
        <v>176283</v>
      </c>
      <c r="R279" s="87">
        <f>SUM(Q279/P279)</f>
        <v>0.69898651059881522</v>
      </c>
    </row>
    <row r="280" spans="1:18" ht="16.899999999999999" customHeight="1" x14ac:dyDescent="0.25">
      <c r="A280" s="92" t="s">
        <v>44</v>
      </c>
      <c r="B280" s="92"/>
      <c r="C280" s="35"/>
      <c r="D280" s="35"/>
      <c r="E280" s="35"/>
      <c r="F280" s="35"/>
      <c r="G280" s="35"/>
      <c r="H280" s="35"/>
      <c r="I280" s="35"/>
      <c r="J280" s="82"/>
      <c r="K280" s="35">
        <v>62798</v>
      </c>
      <c r="L280" s="35">
        <v>49123</v>
      </c>
      <c r="M280" s="35">
        <v>22183</v>
      </c>
      <c r="N280" s="82">
        <f>SUM(M280/L280)</f>
        <v>0.45158072593286241</v>
      </c>
      <c r="O280" s="53"/>
      <c r="P280" s="35"/>
      <c r="Q280" s="35"/>
      <c r="R280" s="87"/>
    </row>
    <row r="281" spans="1:18" ht="16.899999999999999" customHeight="1" x14ac:dyDescent="0.25">
      <c r="A281" s="92" t="s">
        <v>45</v>
      </c>
      <c r="B281" s="92"/>
      <c r="C281" s="35"/>
      <c r="D281" s="35"/>
      <c r="E281" s="35"/>
      <c r="F281" s="35"/>
      <c r="G281" s="35"/>
      <c r="H281" s="35"/>
      <c r="I281" s="35"/>
      <c r="J281" s="82"/>
      <c r="K281" s="35">
        <v>12830</v>
      </c>
      <c r="L281" s="35">
        <v>2012</v>
      </c>
      <c r="M281" s="35">
        <v>2011</v>
      </c>
      <c r="N281" s="82">
        <f>SUM(M281/L281)</f>
        <v>0.99950298210735589</v>
      </c>
      <c r="O281" s="35"/>
      <c r="P281" s="35"/>
      <c r="Q281" s="35"/>
      <c r="R281" s="87"/>
    </row>
    <row r="282" spans="1:18" ht="18" customHeight="1" x14ac:dyDescent="0.25">
      <c r="A282" s="92" t="s">
        <v>10</v>
      </c>
      <c r="B282" s="92"/>
      <c r="C282" s="35">
        <f t="shared" ref="C282:Q282" si="27">SUM(C279,C280,C281)</f>
        <v>0</v>
      </c>
      <c r="D282" s="35">
        <f t="shared" si="27"/>
        <v>0</v>
      </c>
      <c r="E282" s="35">
        <f t="shared" si="27"/>
        <v>0</v>
      </c>
      <c r="F282" s="35">
        <f t="shared" si="27"/>
        <v>0</v>
      </c>
      <c r="G282" s="35">
        <f t="shared" si="27"/>
        <v>133135</v>
      </c>
      <c r="H282" s="35">
        <f t="shared" si="27"/>
        <v>116944</v>
      </c>
      <c r="I282" s="35">
        <f t="shared" si="27"/>
        <v>116878</v>
      </c>
      <c r="J282" s="82">
        <f>SUM(I282/H282)</f>
        <v>0.99943562730879743</v>
      </c>
      <c r="K282" s="35">
        <f t="shared" si="27"/>
        <v>5467043</v>
      </c>
      <c r="L282" s="35">
        <f t="shared" si="27"/>
        <v>18813788</v>
      </c>
      <c r="M282" s="35">
        <f t="shared" si="27"/>
        <v>7913560</v>
      </c>
      <c r="N282" s="82">
        <f>SUM(M282/L282)</f>
        <v>0.42062555398200513</v>
      </c>
      <c r="O282" s="35">
        <f t="shared" si="27"/>
        <v>178005</v>
      </c>
      <c r="P282" s="35">
        <f t="shared" si="27"/>
        <v>252198</v>
      </c>
      <c r="Q282" s="35">
        <f t="shared" si="27"/>
        <v>176283</v>
      </c>
      <c r="R282" s="87">
        <f>SUM(Q282/P282)</f>
        <v>0.69898651059881522</v>
      </c>
    </row>
    <row r="283" spans="1:18" ht="33.75" customHeight="1" x14ac:dyDescent="0.2">
      <c r="B283" s="55"/>
      <c r="C283" s="56"/>
      <c r="D283" s="56"/>
      <c r="E283" s="56"/>
      <c r="F283" s="56"/>
      <c r="G283" s="56"/>
      <c r="H283" s="56"/>
      <c r="I283" s="56"/>
      <c r="J283" s="56"/>
      <c r="K283" s="56"/>
      <c r="L283" s="56"/>
      <c r="M283" s="56"/>
      <c r="N283" s="56"/>
      <c r="O283" s="56"/>
      <c r="P283" s="1"/>
      <c r="Q283" s="1"/>
      <c r="R283" s="1"/>
    </row>
    <row r="284" spans="1:18" ht="18" customHeight="1" x14ac:dyDescent="0.2">
      <c r="B284" s="57"/>
      <c r="C284" s="58"/>
      <c r="D284" s="58"/>
      <c r="E284" s="58"/>
      <c r="F284" s="58"/>
      <c r="G284" s="58"/>
      <c r="H284" s="58"/>
      <c r="I284" s="58"/>
      <c r="J284" s="4" t="s">
        <v>16</v>
      </c>
      <c r="K284" s="58"/>
      <c r="L284" s="58"/>
      <c r="M284" s="58"/>
      <c r="N284" s="58"/>
      <c r="O284" s="58"/>
      <c r="P284" s="1"/>
      <c r="Q284" s="1"/>
      <c r="R284" s="1"/>
    </row>
    <row r="285" spans="1:18" ht="18" customHeight="1" x14ac:dyDescent="0.2">
      <c r="B285" s="112" t="s">
        <v>141</v>
      </c>
      <c r="C285" s="112"/>
      <c r="D285" s="112"/>
      <c r="E285" s="112"/>
      <c r="F285" s="112"/>
      <c r="G285" s="112"/>
      <c r="H285" s="112"/>
      <c r="I285" s="112"/>
      <c r="J285" s="112"/>
      <c r="K285" s="6"/>
      <c r="L285" s="6"/>
      <c r="M285" s="6"/>
      <c r="N285" s="6"/>
      <c r="O285" s="6"/>
      <c r="P285" s="6"/>
      <c r="Q285" s="6"/>
      <c r="R285" s="6"/>
    </row>
    <row r="286" spans="1:18" ht="18" customHeight="1" x14ac:dyDescent="0.2">
      <c r="B286" s="54"/>
      <c r="C286" s="54"/>
      <c r="D286" s="54"/>
      <c r="E286" s="54"/>
      <c r="F286" s="54"/>
      <c r="G286" s="54"/>
      <c r="H286" s="54"/>
      <c r="I286" s="54"/>
      <c r="J286" s="9" t="s">
        <v>17</v>
      </c>
      <c r="K286" s="54"/>
      <c r="L286" s="54"/>
      <c r="M286" s="54"/>
      <c r="N286" s="54"/>
      <c r="O286" s="54"/>
      <c r="P286" s="54"/>
      <c r="Q286" s="54"/>
      <c r="R286" s="54"/>
    </row>
    <row r="287" spans="1:18" ht="25.15" customHeight="1" x14ac:dyDescent="0.2">
      <c r="A287" s="98" t="s">
        <v>60</v>
      </c>
      <c r="B287" s="105" t="s">
        <v>2</v>
      </c>
      <c r="C287" s="122" t="s">
        <v>38</v>
      </c>
      <c r="D287" s="123"/>
      <c r="E287" s="123"/>
      <c r="F287" s="124"/>
      <c r="G287" s="122" t="s">
        <v>5</v>
      </c>
      <c r="H287" s="123"/>
      <c r="I287" s="123"/>
      <c r="J287" s="124"/>
      <c r="K287" s="110"/>
      <c r="L287" s="110"/>
      <c r="M287" s="110"/>
      <c r="N287" s="110"/>
      <c r="O287" s="110"/>
      <c r="P287" s="110"/>
      <c r="Q287" s="110"/>
      <c r="R287" s="110"/>
    </row>
    <row r="288" spans="1:18" ht="30" customHeight="1" x14ac:dyDescent="0.2">
      <c r="A288" s="99"/>
      <c r="B288" s="107"/>
      <c r="C288" s="18" t="s">
        <v>127</v>
      </c>
      <c r="D288" s="10" t="s">
        <v>41</v>
      </c>
      <c r="E288" s="10" t="s">
        <v>139</v>
      </c>
      <c r="F288" s="10" t="s">
        <v>140</v>
      </c>
      <c r="G288" s="18" t="s">
        <v>127</v>
      </c>
      <c r="H288" s="10" t="s">
        <v>41</v>
      </c>
      <c r="I288" s="10" t="s">
        <v>139</v>
      </c>
      <c r="J288" s="10" t="s">
        <v>140</v>
      </c>
      <c r="K288" s="24"/>
      <c r="L288" s="59"/>
      <c r="M288" s="59"/>
      <c r="N288" s="59"/>
      <c r="O288" s="24"/>
      <c r="P288" s="59"/>
      <c r="Q288" s="59"/>
      <c r="R288" s="59"/>
    </row>
    <row r="289" spans="1:18" ht="18" customHeight="1" x14ac:dyDescent="0.2">
      <c r="A289" s="95" t="s">
        <v>12</v>
      </c>
      <c r="B289" s="96"/>
      <c r="C289" s="44"/>
      <c r="D289" s="44"/>
      <c r="E289" s="44"/>
      <c r="F289" s="85"/>
      <c r="G289" s="44"/>
      <c r="H289" s="44"/>
      <c r="I289" s="44"/>
      <c r="J289" s="44"/>
      <c r="K289" s="11"/>
      <c r="L289" s="11"/>
      <c r="M289" s="11"/>
      <c r="N289" s="11"/>
      <c r="O289" s="60"/>
      <c r="P289" s="59"/>
      <c r="Q289" s="60"/>
      <c r="R289" s="23"/>
    </row>
    <row r="290" spans="1:18" ht="12.6" customHeight="1" x14ac:dyDescent="0.2">
      <c r="A290" s="69" t="s">
        <v>61</v>
      </c>
      <c r="B290" s="72" t="s">
        <v>34</v>
      </c>
      <c r="C290" s="20"/>
      <c r="D290" s="20"/>
      <c r="E290" s="20"/>
      <c r="F290" s="82"/>
      <c r="G290" s="20"/>
      <c r="H290" s="20"/>
      <c r="I290" s="20"/>
      <c r="J290" s="20"/>
      <c r="K290" s="21"/>
      <c r="L290" s="21"/>
      <c r="M290" s="21"/>
      <c r="N290" s="21"/>
      <c r="O290" s="21"/>
      <c r="P290" s="21"/>
      <c r="Q290" s="21"/>
      <c r="R290" s="23"/>
    </row>
    <row r="291" spans="1:18" ht="12.6" customHeight="1" x14ac:dyDescent="0.2">
      <c r="A291" s="69" t="s">
        <v>147</v>
      </c>
      <c r="B291" s="72" t="s">
        <v>148</v>
      </c>
      <c r="C291" s="20"/>
      <c r="D291" s="20"/>
      <c r="E291" s="20"/>
      <c r="F291" s="82"/>
      <c r="G291" s="20"/>
      <c r="H291" s="20"/>
      <c r="I291" s="20"/>
      <c r="J291" s="20"/>
      <c r="K291" s="21"/>
      <c r="L291" s="21"/>
      <c r="M291" s="21"/>
      <c r="N291" s="21"/>
      <c r="O291" s="21"/>
      <c r="P291" s="21"/>
      <c r="Q291" s="21"/>
      <c r="R291" s="23"/>
    </row>
    <row r="292" spans="1:18" ht="12.6" customHeight="1" x14ac:dyDescent="0.2">
      <c r="A292" s="69" t="s">
        <v>62</v>
      </c>
      <c r="B292" s="73" t="s">
        <v>24</v>
      </c>
      <c r="C292" s="20"/>
      <c r="D292" s="20"/>
      <c r="E292" s="20"/>
      <c r="F292" s="82"/>
      <c r="G292" s="20"/>
      <c r="H292" s="20"/>
      <c r="I292" s="20"/>
      <c r="J292" s="20"/>
      <c r="K292" s="21"/>
      <c r="L292" s="21"/>
      <c r="M292" s="21"/>
      <c r="N292" s="21"/>
      <c r="O292" s="21"/>
      <c r="P292" s="21"/>
      <c r="Q292" s="21"/>
      <c r="R292" s="23"/>
    </row>
    <row r="293" spans="1:18" ht="12.6" customHeight="1" x14ac:dyDescent="0.2">
      <c r="A293" s="69" t="s">
        <v>63</v>
      </c>
      <c r="B293" s="70" t="s">
        <v>25</v>
      </c>
      <c r="C293" s="20"/>
      <c r="D293" s="20"/>
      <c r="E293" s="20"/>
      <c r="F293" s="82"/>
      <c r="G293" s="20"/>
      <c r="H293" s="20"/>
      <c r="I293" s="20"/>
      <c r="J293" s="20"/>
      <c r="K293" s="21"/>
      <c r="L293" s="21"/>
      <c r="M293" s="21"/>
      <c r="N293" s="21"/>
      <c r="O293" s="21"/>
      <c r="P293" s="21"/>
      <c r="Q293" s="21"/>
      <c r="R293" s="23"/>
    </row>
    <row r="294" spans="1:18" ht="12.6" customHeight="1" x14ac:dyDescent="0.2">
      <c r="A294" s="69" t="s">
        <v>64</v>
      </c>
      <c r="B294" s="70" t="s">
        <v>8</v>
      </c>
      <c r="C294" s="20"/>
      <c r="D294" s="20"/>
      <c r="E294" s="20"/>
      <c r="F294" s="82"/>
      <c r="G294" s="20"/>
      <c r="H294" s="20"/>
      <c r="I294" s="20"/>
      <c r="J294" s="20"/>
      <c r="K294" s="21"/>
      <c r="L294" s="21"/>
      <c r="M294" s="21"/>
      <c r="N294" s="21"/>
      <c r="O294" s="21"/>
      <c r="P294" s="21"/>
      <c r="Q294" s="21"/>
      <c r="R294" s="23"/>
    </row>
    <row r="295" spans="1:18" ht="12.6" customHeight="1" x14ac:dyDescent="0.2">
      <c r="A295" s="68" t="s">
        <v>65</v>
      </c>
      <c r="B295" s="72" t="s">
        <v>104</v>
      </c>
      <c r="C295" s="20">
        <v>34049</v>
      </c>
      <c r="D295" s="20">
        <v>135080</v>
      </c>
      <c r="E295" s="20">
        <v>135080</v>
      </c>
      <c r="F295" s="82">
        <f>SUM(E295/D295)</f>
        <v>1</v>
      </c>
      <c r="G295" s="20"/>
      <c r="H295" s="20"/>
      <c r="I295" s="20"/>
      <c r="J295" s="20"/>
      <c r="K295" s="21"/>
      <c r="L295" s="21"/>
      <c r="M295" s="21"/>
      <c r="N295" s="21"/>
      <c r="O295" s="21"/>
      <c r="P295" s="21"/>
      <c r="Q295" s="21"/>
      <c r="R295" s="23"/>
    </row>
    <row r="296" spans="1:18" ht="12.6" customHeight="1" x14ac:dyDescent="0.2">
      <c r="A296" s="69" t="s">
        <v>66</v>
      </c>
      <c r="B296" s="70" t="s">
        <v>26</v>
      </c>
      <c r="C296" s="20"/>
      <c r="D296" s="20"/>
      <c r="E296" s="20"/>
      <c r="F296" s="82"/>
      <c r="G296" s="20"/>
      <c r="H296" s="20"/>
      <c r="I296" s="20"/>
      <c r="J296" s="20"/>
      <c r="K296" s="21"/>
      <c r="L296" s="21"/>
      <c r="M296" s="21"/>
      <c r="N296" s="21"/>
      <c r="O296" s="21"/>
      <c r="P296" s="21"/>
      <c r="Q296" s="21"/>
      <c r="R296" s="23"/>
    </row>
    <row r="297" spans="1:18" ht="12.6" customHeight="1" x14ac:dyDescent="0.2">
      <c r="A297" s="69" t="s">
        <v>67</v>
      </c>
      <c r="B297" s="70" t="s">
        <v>105</v>
      </c>
      <c r="C297" s="20"/>
      <c r="D297" s="20"/>
      <c r="E297" s="20"/>
      <c r="F297" s="82"/>
      <c r="G297" s="20"/>
      <c r="H297" s="20"/>
      <c r="I297" s="20"/>
      <c r="J297" s="20"/>
      <c r="K297" s="21"/>
      <c r="L297" s="21"/>
      <c r="M297" s="21"/>
      <c r="N297" s="21"/>
      <c r="O297" s="21"/>
      <c r="P297" s="21"/>
      <c r="Q297" s="21"/>
      <c r="R297" s="23"/>
    </row>
    <row r="298" spans="1:18" ht="12.6" customHeight="1" x14ac:dyDescent="0.2">
      <c r="A298" s="69" t="s">
        <v>68</v>
      </c>
      <c r="B298" s="70" t="s">
        <v>27</v>
      </c>
      <c r="C298" s="20"/>
      <c r="D298" s="20"/>
      <c r="E298" s="20"/>
      <c r="F298" s="82"/>
      <c r="G298" s="20"/>
      <c r="H298" s="20"/>
      <c r="I298" s="20"/>
      <c r="J298" s="20"/>
      <c r="K298" s="21"/>
      <c r="L298" s="21"/>
      <c r="M298" s="21"/>
      <c r="N298" s="21"/>
      <c r="O298" s="21"/>
      <c r="P298" s="21"/>
      <c r="Q298" s="21"/>
      <c r="R298" s="23"/>
    </row>
    <row r="299" spans="1:18" ht="12.6" customHeight="1" x14ac:dyDescent="0.2">
      <c r="A299" s="69" t="s">
        <v>151</v>
      </c>
      <c r="B299" s="70" t="s">
        <v>152</v>
      </c>
      <c r="C299" s="20"/>
      <c r="D299" s="20"/>
      <c r="E299" s="20"/>
      <c r="F299" s="82"/>
      <c r="G299" s="20"/>
      <c r="H299" s="20"/>
      <c r="I299" s="20"/>
      <c r="J299" s="20"/>
      <c r="K299" s="21"/>
      <c r="L299" s="21"/>
      <c r="M299" s="21"/>
      <c r="N299" s="21"/>
      <c r="O299" s="21"/>
      <c r="P299" s="21"/>
      <c r="Q299" s="21"/>
      <c r="R299" s="23"/>
    </row>
    <row r="300" spans="1:18" ht="12.6" customHeight="1" x14ac:dyDescent="0.2">
      <c r="A300" s="69" t="s">
        <v>106</v>
      </c>
      <c r="B300" s="70" t="s">
        <v>107</v>
      </c>
      <c r="C300" s="20"/>
      <c r="D300" s="20"/>
      <c r="E300" s="20"/>
      <c r="F300" s="82"/>
      <c r="G300" s="20"/>
      <c r="H300" s="20"/>
      <c r="I300" s="20"/>
      <c r="J300" s="20"/>
      <c r="K300" s="21"/>
      <c r="L300" s="21"/>
      <c r="M300" s="21"/>
      <c r="N300" s="21"/>
      <c r="O300" s="21"/>
      <c r="P300" s="21"/>
      <c r="Q300" s="21"/>
      <c r="R300" s="23"/>
    </row>
    <row r="301" spans="1:18" ht="12.6" customHeight="1" x14ac:dyDescent="0.2">
      <c r="A301" s="69" t="s">
        <v>69</v>
      </c>
      <c r="B301" s="70" t="s">
        <v>28</v>
      </c>
      <c r="C301" s="20"/>
      <c r="D301" s="20"/>
      <c r="E301" s="20"/>
      <c r="F301" s="82"/>
      <c r="G301" s="20"/>
      <c r="H301" s="20"/>
      <c r="I301" s="20"/>
      <c r="J301" s="20"/>
      <c r="K301" s="21"/>
      <c r="L301" s="21"/>
      <c r="M301" s="21"/>
      <c r="N301" s="21"/>
      <c r="O301" s="21"/>
      <c r="P301" s="21"/>
      <c r="Q301" s="21"/>
      <c r="R301" s="23"/>
    </row>
    <row r="302" spans="1:18" ht="12.6" customHeight="1" x14ac:dyDescent="0.2">
      <c r="A302" s="69" t="s">
        <v>70</v>
      </c>
      <c r="B302" s="70" t="s">
        <v>54</v>
      </c>
      <c r="C302" s="20"/>
      <c r="D302" s="20"/>
      <c r="E302" s="20"/>
      <c r="F302" s="82"/>
      <c r="G302" s="20"/>
      <c r="H302" s="20"/>
      <c r="I302" s="20"/>
      <c r="J302" s="20"/>
      <c r="K302" s="21"/>
      <c r="L302" s="21"/>
      <c r="M302" s="21"/>
      <c r="N302" s="21"/>
      <c r="O302" s="21"/>
      <c r="P302" s="21"/>
      <c r="Q302" s="21"/>
      <c r="R302" s="23"/>
    </row>
    <row r="303" spans="1:18" ht="12.6" customHeight="1" x14ac:dyDescent="0.2">
      <c r="A303" s="69" t="s">
        <v>108</v>
      </c>
      <c r="B303" s="70" t="s">
        <v>109</v>
      </c>
      <c r="C303" s="20"/>
      <c r="D303" s="20"/>
      <c r="E303" s="20"/>
      <c r="F303" s="82"/>
      <c r="G303" s="20"/>
      <c r="H303" s="20"/>
      <c r="I303" s="20"/>
      <c r="J303" s="20"/>
      <c r="K303" s="21"/>
      <c r="L303" s="21"/>
      <c r="M303" s="21"/>
      <c r="N303" s="21"/>
      <c r="O303" s="21"/>
      <c r="P303" s="21"/>
      <c r="Q303" s="21"/>
      <c r="R303" s="23"/>
    </row>
    <row r="304" spans="1:18" ht="12.6" customHeight="1" x14ac:dyDescent="0.2">
      <c r="A304" s="69" t="s">
        <v>72</v>
      </c>
      <c r="B304" s="70" t="s">
        <v>71</v>
      </c>
      <c r="C304" s="20"/>
      <c r="D304" s="20"/>
      <c r="E304" s="20"/>
      <c r="F304" s="82"/>
      <c r="G304" s="20"/>
      <c r="H304" s="20"/>
      <c r="I304" s="20"/>
      <c r="J304" s="20"/>
      <c r="K304" s="21"/>
      <c r="L304" s="21"/>
      <c r="M304" s="21"/>
      <c r="N304" s="21"/>
      <c r="O304" s="21"/>
      <c r="P304" s="21"/>
      <c r="Q304" s="21"/>
      <c r="R304" s="23"/>
    </row>
    <row r="305" spans="1:18" ht="12.6" customHeight="1" x14ac:dyDescent="0.2">
      <c r="A305" s="69" t="s">
        <v>73</v>
      </c>
      <c r="B305" s="70" t="s">
        <v>110</v>
      </c>
      <c r="C305" s="20"/>
      <c r="D305" s="20"/>
      <c r="E305" s="20"/>
      <c r="F305" s="82"/>
      <c r="G305" s="20"/>
      <c r="H305" s="20"/>
      <c r="I305" s="20"/>
      <c r="J305" s="20"/>
      <c r="K305" s="21"/>
      <c r="L305" s="21"/>
      <c r="M305" s="21"/>
      <c r="N305" s="21"/>
      <c r="O305" s="21"/>
      <c r="P305" s="21"/>
      <c r="Q305" s="21"/>
      <c r="R305" s="23"/>
    </row>
    <row r="306" spans="1:18" ht="12.6" customHeight="1" x14ac:dyDescent="0.2">
      <c r="A306" s="69" t="s">
        <v>74</v>
      </c>
      <c r="B306" s="70" t="s">
        <v>46</v>
      </c>
      <c r="C306" s="20"/>
      <c r="D306" s="20"/>
      <c r="E306" s="20"/>
      <c r="F306" s="82"/>
      <c r="G306" s="20"/>
      <c r="H306" s="20"/>
      <c r="I306" s="20"/>
      <c r="J306" s="20"/>
      <c r="K306" s="21"/>
      <c r="L306" s="21"/>
      <c r="M306" s="21"/>
      <c r="N306" s="21"/>
      <c r="O306" s="21"/>
      <c r="P306" s="21"/>
      <c r="Q306" s="21"/>
      <c r="R306" s="23"/>
    </row>
    <row r="307" spans="1:18" ht="12.6" customHeight="1" x14ac:dyDescent="0.2">
      <c r="A307" s="69" t="s">
        <v>75</v>
      </c>
      <c r="B307" s="70" t="s">
        <v>51</v>
      </c>
      <c r="C307" s="20"/>
      <c r="D307" s="20"/>
      <c r="E307" s="20"/>
      <c r="F307" s="82"/>
      <c r="G307" s="20"/>
      <c r="H307" s="20"/>
      <c r="I307" s="20"/>
      <c r="J307" s="20"/>
      <c r="K307" s="21"/>
      <c r="L307" s="21"/>
      <c r="M307" s="21"/>
      <c r="N307" s="21"/>
      <c r="O307" s="21"/>
      <c r="P307" s="21"/>
      <c r="Q307" s="21"/>
      <c r="R307" s="23"/>
    </row>
    <row r="308" spans="1:18" ht="12.6" customHeight="1" x14ac:dyDescent="0.2">
      <c r="A308" s="69" t="s">
        <v>76</v>
      </c>
      <c r="B308" s="70" t="s">
        <v>55</v>
      </c>
      <c r="C308" s="20"/>
      <c r="D308" s="20"/>
      <c r="E308" s="20"/>
      <c r="F308" s="82"/>
      <c r="G308" s="20"/>
      <c r="H308" s="20"/>
      <c r="I308" s="20"/>
      <c r="J308" s="20"/>
      <c r="K308" s="21"/>
      <c r="L308" s="21"/>
      <c r="M308" s="21"/>
      <c r="N308" s="21"/>
      <c r="O308" s="21"/>
      <c r="P308" s="21"/>
      <c r="Q308" s="21"/>
      <c r="R308" s="23"/>
    </row>
    <row r="309" spans="1:18" ht="12.6" customHeight="1" x14ac:dyDescent="0.2">
      <c r="A309" s="69" t="s">
        <v>77</v>
      </c>
      <c r="B309" s="70" t="s">
        <v>47</v>
      </c>
      <c r="C309" s="20"/>
      <c r="D309" s="20"/>
      <c r="E309" s="20"/>
      <c r="F309" s="82"/>
      <c r="G309" s="20"/>
      <c r="H309" s="20"/>
      <c r="I309" s="20"/>
      <c r="J309" s="20"/>
      <c r="K309" s="21"/>
      <c r="L309" s="21"/>
      <c r="M309" s="21"/>
      <c r="N309" s="21"/>
      <c r="O309" s="21"/>
      <c r="P309" s="21"/>
      <c r="Q309" s="21"/>
      <c r="R309" s="23"/>
    </row>
    <row r="310" spans="1:18" ht="12.6" customHeight="1" x14ac:dyDescent="0.2">
      <c r="A310" s="69" t="s">
        <v>78</v>
      </c>
      <c r="B310" s="70" t="s">
        <v>111</v>
      </c>
      <c r="C310" s="20"/>
      <c r="D310" s="20"/>
      <c r="E310" s="20"/>
      <c r="F310" s="82"/>
      <c r="G310" s="20"/>
      <c r="H310" s="20"/>
      <c r="I310" s="20"/>
      <c r="J310" s="20"/>
      <c r="K310" s="21"/>
      <c r="L310" s="21"/>
      <c r="M310" s="21"/>
      <c r="N310" s="21"/>
      <c r="O310" s="21"/>
      <c r="P310" s="21"/>
      <c r="Q310" s="21"/>
      <c r="R310" s="23"/>
    </row>
    <row r="311" spans="1:18" ht="12.6" customHeight="1" x14ac:dyDescent="0.2">
      <c r="A311" s="69" t="s">
        <v>79</v>
      </c>
      <c r="B311" s="70" t="s">
        <v>59</v>
      </c>
      <c r="C311" s="20"/>
      <c r="D311" s="20"/>
      <c r="E311" s="20"/>
      <c r="F311" s="82"/>
      <c r="G311" s="20"/>
      <c r="H311" s="20"/>
      <c r="I311" s="20"/>
      <c r="J311" s="20"/>
      <c r="K311" s="21"/>
      <c r="L311" s="21"/>
      <c r="M311" s="21"/>
      <c r="N311" s="21"/>
      <c r="O311" s="21"/>
      <c r="P311" s="21"/>
      <c r="Q311" s="21"/>
      <c r="R311" s="23"/>
    </row>
    <row r="312" spans="1:18" ht="12.6" customHeight="1" x14ac:dyDescent="0.2">
      <c r="A312" s="69" t="s">
        <v>80</v>
      </c>
      <c r="B312" s="70" t="s">
        <v>29</v>
      </c>
      <c r="C312" s="20"/>
      <c r="D312" s="20"/>
      <c r="E312" s="20"/>
      <c r="F312" s="82"/>
      <c r="G312" s="20"/>
      <c r="H312" s="20"/>
      <c r="I312" s="20"/>
      <c r="J312" s="20"/>
      <c r="K312" s="21"/>
      <c r="L312" s="21"/>
      <c r="M312" s="21"/>
      <c r="N312" s="21"/>
      <c r="O312" s="21"/>
      <c r="P312" s="21"/>
      <c r="Q312" s="21"/>
      <c r="R312" s="23"/>
    </row>
    <row r="313" spans="1:18" ht="12.6" customHeight="1" x14ac:dyDescent="0.2">
      <c r="A313" s="69" t="s">
        <v>137</v>
      </c>
      <c r="B313" s="70" t="s">
        <v>138</v>
      </c>
      <c r="C313" s="20"/>
      <c r="D313" s="20"/>
      <c r="E313" s="20"/>
      <c r="F313" s="82"/>
      <c r="G313" s="20"/>
      <c r="H313" s="20"/>
      <c r="I313" s="20"/>
      <c r="J313" s="20"/>
      <c r="K313" s="21"/>
      <c r="L313" s="21"/>
      <c r="M313" s="21"/>
      <c r="N313" s="21"/>
      <c r="O313" s="21"/>
      <c r="P313" s="21"/>
      <c r="Q313" s="21"/>
      <c r="R313" s="23"/>
    </row>
    <row r="314" spans="1:18" ht="12.6" customHeight="1" x14ac:dyDescent="0.2">
      <c r="A314" s="69" t="s">
        <v>81</v>
      </c>
      <c r="B314" s="70" t="s">
        <v>9</v>
      </c>
      <c r="C314" s="20"/>
      <c r="D314" s="20"/>
      <c r="E314" s="20"/>
      <c r="F314" s="82"/>
      <c r="G314" s="20"/>
      <c r="H314" s="20"/>
      <c r="I314" s="20"/>
      <c r="J314" s="20"/>
      <c r="K314" s="21"/>
      <c r="L314" s="21"/>
      <c r="M314" s="21"/>
      <c r="N314" s="21"/>
      <c r="O314" s="21"/>
      <c r="P314" s="21"/>
      <c r="Q314" s="21"/>
      <c r="R314" s="23"/>
    </row>
    <row r="315" spans="1:18" ht="12.6" customHeight="1" x14ac:dyDescent="0.2">
      <c r="A315" s="69" t="s">
        <v>82</v>
      </c>
      <c r="B315" s="70" t="s">
        <v>7</v>
      </c>
      <c r="C315" s="20"/>
      <c r="D315" s="20"/>
      <c r="E315" s="20"/>
      <c r="F315" s="82"/>
      <c r="G315" s="20"/>
      <c r="H315" s="20"/>
      <c r="I315" s="20"/>
      <c r="J315" s="20"/>
      <c r="K315" s="21"/>
      <c r="L315" s="21"/>
      <c r="M315" s="21"/>
      <c r="N315" s="21"/>
      <c r="O315" s="21"/>
      <c r="P315" s="21"/>
      <c r="Q315" s="21"/>
      <c r="R315" s="23"/>
    </row>
    <row r="316" spans="1:18" ht="12.6" customHeight="1" x14ac:dyDescent="0.2">
      <c r="A316" s="69" t="s">
        <v>83</v>
      </c>
      <c r="B316" s="74" t="s">
        <v>30</v>
      </c>
      <c r="C316" s="20"/>
      <c r="D316" s="20"/>
      <c r="E316" s="20"/>
      <c r="F316" s="82"/>
      <c r="G316" s="20"/>
      <c r="H316" s="20"/>
      <c r="I316" s="20"/>
      <c r="J316" s="20"/>
      <c r="K316" s="21"/>
      <c r="L316" s="21"/>
      <c r="M316" s="21"/>
      <c r="N316" s="21"/>
      <c r="O316" s="21"/>
      <c r="P316" s="21"/>
      <c r="Q316" s="21"/>
      <c r="R316" s="23"/>
    </row>
    <row r="317" spans="1:18" ht="12.6" customHeight="1" x14ac:dyDescent="0.2">
      <c r="A317" s="69" t="s">
        <v>128</v>
      </c>
      <c r="B317" s="74" t="s">
        <v>129</v>
      </c>
      <c r="C317" s="20"/>
      <c r="D317" s="20"/>
      <c r="E317" s="20"/>
      <c r="F317" s="82"/>
      <c r="G317" s="20"/>
      <c r="H317" s="20"/>
      <c r="I317" s="20"/>
      <c r="J317" s="20"/>
      <c r="K317" s="21"/>
      <c r="L317" s="21"/>
      <c r="M317" s="21"/>
      <c r="N317" s="21"/>
      <c r="O317" s="21"/>
      <c r="P317" s="21"/>
      <c r="Q317" s="21"/>
      <c r="R317" s="23"/>
    </row>
    <row r="318" spans="1:18" ht="12.6" customHeight="1" x14ac:dyDescent="0.2">
      <c r="A318" s="69" t="s">
        <v>130</v>
      </c>
      <c r="B318" s="74" t="s">
        <v>131</v>
      </c>
      <c r="C318" s="20"/>
      <c r="D318" s="20"/>
      <c r="E318" s="20"/>
      <c r="F318" s="82"/>
      <c r="G318" s="20"/>
      <c r="H318" s="20"/>
      <c r="I318" s="20"/>
      <c r="J318" s="20"/>
      <c r="K318" s="21"/>
      <c r="L318" s="21"/>
      <c r="M318" s="21"/>
      <c r="N318" s="21"/>
      <c r="O318" s="21"/>
      <c r="P318" s="21"/>
      <c r="Q318" s="21"/>
      <c r="R318" s="23"/>
    </row>
    <row r="319" spans="1:18" ht="12.6" customHeight="1" x14ac:dyDescent="0.2">
      <c r="A319" s="69" t="s">
        <v>84</v>
      </c>
      <c r="B319" s="74" t="s">
        <v>57</v>
      </c>
      <c r="C319" s="20"/>
      <c r="D319" s="20"/>
      <c r="E319" s="20"/>
      <c r="F319" s="82"/>
      <c r="G319" s="20"/>
      <c r="H319" s="20"/>
      <c r="I319" s="20"/>
      <c r="J319" s="20"/>
      <c r="K319" s="21"/>
      <c r="L319" s="21"/>
      <c r="M319" s="21"/>
      <c r="N319" s="21"/>
      <c r="O319" s="21"/>
      <c r="P319" s="21"/>
      <c r="Q319" s="21"/>
      <c r="R319" s="23"/>
    </row>
    <row r="320" spans="1:18" ht="12.6" customHeight="1" x14ac:dyDescent="0.2">
      <c r="A320" s="69" t="s">
        <v>149</v>
      </c>
      <c r="B320" s="74" t="s">
        <v>150</v>
      </c>
      <c r="C320" s="20"/>
      <c r="D320" s="20"/>
      <c r="E320" s="20"/>
      <c r="F320" s="82"/>
      <c r="G320" s="20"/>
      <c r="H320" s="20"/>
      <c r="I320" s="20"/>
      <c r="J320" s="20"/>
      <c r="K320" s="21"/>
      <c r="L320" s="21"/>
      <c r="M320" s="21"/>
      <c r="N320" s="21"/>
      <c r="O320" s="21"/>
      <c r="P320" s="21"/>
      <c r="Q320" s="21"/>
      <c r="R320" s="23"/>
    </row>
    <row r="321" spans="1:18" ht="12.6" customHeight="1" x14ac:dyDescent="0.2">
      <c r="A321" s="69" t="s">
        <v>144</v>
      </c>
      <c r="B321" s="74" t="s">
        <v>145</v>
      </c>
      <c r="C321" s="20"/>
      <c r="D321" s="20"/>
      <c r="E321" s="20"/>
      <c r="F321" s="82"/>
      <c r="G321" s="20"/>
      <c r="H321" s="20"/>
      <c r="I321" s="20"/>
      <c r="J321" s="20"/>
      <c r="K321" s="21"/>
      <c r="L321" s="21"/>
      <c r="M321" s="21"/>
      <c r="N321" s="21"/>
      <c r="O321" s="21"/>
      <c r="P321" s="21"/>
      <c r="Q321" s="21"/>
      <c r="R321" s="23"/>
    </row>
    <row r="322" spans="1:18" ht="12.6" customHeight="1" x14ac:dyDescent="0.2">
      <c r="A322" s="69" t="s">
        <v>85</v>
      </c>
      <c r="B322" s="74" t="s">
        <v>86</v>
      </c>
      <c r="C322" s="20"/>
      <c r="D322" s="20"/>
      <c r="E322" s="20"/>
      <c r="F322" s="82"/>
      <c r="G322" s="20"/>
      <c r="H322" s="20"/>
      <c r="I322" s="20"/>
      <c r="J322" s="20"/>
      <c r="K322" s="21"/>
      <c r="L322" s="21"/>
      <c r="M322" s="21"/>
      <c r="N322" s="21"/>
      <c r="O322" s="21"/>
      <c r="P322" s="21"/>
      <c r="Q322" s="21"/>
      <c r="R322" s="23"/>
    </row>
    <row r="323" spans="1:18" ht="12.6" customHeight="1" x14ac:dyDescent="0.2">
      <c r="A323" s="69" t="s">
        <v>87</v>
      </c>
      <c r="B323" s="70" t="s">
        <v>32</v>
      </c>
      <c r="C323" s="20"/>
      <c r="D323" s="20"/>
      <c r="E323" s="20"/>
      <c r="F323" s="82"/>
      <c r="G323" s="20"/>
      <c r="H323" s="20"/>
      <c r="I323" s="20"/>
      <c r="J323" s="20"/>
      <c r="K323" s="21"/>
      <c r="L323" s="21"/>
      <c r="M323" s="21"/>
      <c r="N323" s="21"/>
      <c r="O323" s="21"/>
      <c r="P323" s="21"/>
      <c r="Q323" s="21"/>
      <c r="R323" s="23"/>
    </row>
    <row r="324" spans="1:18" ht="12.6" customHeight="1" x14ac:dyDescent="0.2">
      <c r="A324" s="68" t="s">
        <v>88</v>
      </c>
      <c r="B324" s="70" t="s">
        <v>33</v>
      </c>
      <c r="C324" s="20"/>
      <c r="D324" s="20"/>
      <c r="E324" s="20"/>
      <c r="F324" s="82"/>
      <c r="G324" s="20"/>
      <c r="H324" s="20"/>
      <c r="I324" s="20"/>
      <c r="J324" s="20"/>
      <c r="K324" s="21"/>
      <c r="L324" s="21"/>
      <c r="M324" s="21"/>
      <c r="N324" s="21"/>
      <c r="O324" s="21"/>
      <c r="P324" s="21"/>
      <c r="Q324" s="21"/>
      <c r="R324" s="23"/>
    </row>
    <row r="325" spans="1:18" ht="12.6" customHeight="1" x14ac:dyDescent="0.2">
      <c r="A325" s="68" t="s">
        <v>89</v>
      </c>
      <c r="B325" s="70" t="s">
        <v>58</v>
      </c>
      <c r="C325" s="20"/>
      <c r="D325" s="20"/>
      <c r="E325" s="20"/>
      <c r="F325" s="82"/>
      <c r="G325" s="20"/>
      <c r="H325" s="20"/>
      <c r="I325" s="20"/>
      <c r="J325" s="20"/>
      <c r="K325" s="21"/>
      <c r="L325" s="21"/>
      <c r="M325" s="21"/>
      <c r="N325" s="21"/>
      <c r="O325" s="21"/>
      <c r="P325" s="21"/>
      <c r="Q325" s="21"/>
      <c r="R325" s="23"/>
    </row>
    <row r="326" spans="1:18" ht="12.6" customHeight="1" x14ac:dyDescent="0.2">
      <c r="A326" s="68" t="s">
        <v>90</v>
      </c>
      <c r="B326" s="70" t="s">
        <v>53</v>
      </c>
      <c r="C326" s="20"/>
      <c r="D326" s="20"/>
      <c r="E326" s="20"/>
      <c r="F326" s="82"/>
      <c r="G326" s="20"/>
      <c r="H326" s="20"/>
      <c r="I326" s="20"/>
      <c r="J326" s="20"/>
      <c r="K326" s="21"/>
      <c r="L326" s="21"/>
      <c r="M326" s="21"/>
      <c r="N326" s="21"/>
      <c r="O326" s="21"/>
      <c r="P326" s="21"/>
      <c r="Q326" s="21"/>
      <c r="R326" s="23"/>
    </row>
    <row r="327" spans="1:18" ht="12.6" customHeight="1" x14ac:dyDescent="0.2">
      <c r="A327" s="68" t="s">
        <v>135</v>
      </c>
      <c r="B327" s="70" t="s">
        <v>136</v>
      </c>
      <c r="C327" s="20"/>
      <c r="D327" s="20"/>
      <c r="E327" s="20"/>
      <c r="F327" s="82"/>
      <c r="G327" s="20"/>
      <c r="H327" s="20"/>
      <c r="I327" s="20"/>
      <c r="J327" s="20"/>
      <c r="K327" s="21"/>
      <c r="L327" s="21"/>
      <c r="M327" s="21"/>
      <c r="N327" s="21"/>
      <c r="O327" s="21"/>
      <c r="P327" s="21"/>
      <c r="Q327" s="21"/>
      <c r="R327" s="23"/>
    </row>
    <row r="328" spans="1:18" ht="12.6" customHeight="1" x14ac:dyDescent="0.2">
      <c r="A328" s="68" t="s">
        <v>91</v>
      </c>
      <c r="B328" s="70" t="s">
        <v>112</v>
      </c>
      <c r="C328" s="20"/>
      <c r="D328" s="20"/>
      <c r="E328" s="20"/>
      <c r="F328" s="82"/>
      <c r="G328" s="20"/>
      <c r="H328" s="20"/>
      <c r="I328" s="20"/>
      <c r="J328" s="20"/>
      <c r="K328" s="21"/>
      <c r="L328" s="21"/>
      <c r="M328" s="21"/>
      <c r="N328" s="21"/>
      <c r="O328" s="21"/>
      <c r="P328" s="21"/>
      <c r="Q328" s="21"/>
      <c r="R328" s="23"/>
    </row>
    <row r="329" spans="1:18" ht="12.6" customHeight="1" x14ac:dyDescent="0.2">
      <c r="A329" s="68" t="s">
        <v>92</v>
      </c>
      <c r="B329" s="70" t="s">
        <v>52</v>
      </c>
      <c r="C329" s="20"/>
      <c r="D329" s="20"/>
      <c r="E329" s="20"/>
      <c r="F329" s="82"/>
      <c r="G329" s="20"/>
      <c r="H329" s="20"/>
      <c r="I329" s="20"/>
      <c r="J329" s="20"/>
      <c r="K329" s="21"/>
      <c r="L329" s="21"/>
      <c r="M329" s="21"/>
      <c r="N329" s="21"/>
      <c r="O329" s="21"/>
      <c r="P329" s="21"/>
      <c r="Q329" s="21"/>
      <c r="R329" s="23"/>
    </row>
    <row r="330" spans="1:18" ht="12.6" customHeight="1" x14ac:dyDescent="0.2">
      <c r="A330" s="68" t="s">
        <v>93</v>
      </c>
      <c r="B330" s="70" t="s">
        <v>113</v>
      </c>
      <c r="C330" s="20"/>
      <c r="D330" s="20"/>
      <c r="E330" s="20"/>
      <c r="F330" s="82"/>
      <c r="G330" s="20"/>
      <c r="H330" s="20"/>
      <c r="I330" s="20"/>
      <c r="J330" s="20"/>
      <c r="K330" s="21"/>
      <c r="L330" s="21"/>
      <c r="M330" s="21"/>
      <c r="N330" s="21"/>
      <c r="O330" s="21"/>
      <c r="P330" s="21"/>
      <c r="Q330" s="21"/>
      <c r="R330" s="23"/>
    </row>
    <row r="331" spans="1:18" ht="12.6" customHeight="1" x14ac:dyDescent="0.2">
      <c r="A331" s="68" t="s">
        <v>94</v>
      </c>
      <c r="B331" s="70" t="s">
        <v>132</v>
      </c>
      <c r="C331" s="20"/>
      <c r="D331" s="20"/>
      <c r="E331" s="20"/>
      <c r="F331" s="82"/>
      <c r="G331" s="20"/>
      <c r="H331" s="20"/>
      <c r="I331" s="20"/>
      <c r="J331" s="20"/>
      <c r="K331" s="21"/>
      <c r="L331" s="21"/>
      <c r="M331" s="21"/>
      <c r="N331" s="21"/>
      <c r="O331" s="21"/>
      <c r="P331" s="21"/>
      <c r="Q331" s="21"/>
      <c r="R331" s="23"/>
    </row>
    <row r="332" spans="1:18" ht="12.6" customHeight="1" x14ac:dyDescent="0.2">
      <c r="A332" s="68" t="s">
        <v>114</v>
      </c>
      <c r="B332" s="70" t="s">
        <v>115</v>
      </c>
      <c r="C332" s="20"/>
      <c r="D332" s="20"/>
      <c r="E332" s="20"/>
      <c r="F332" s="82"/>
      <c r="G332" s="20"/>
      <c r="H332" s="20"/>
      <c r="I332" s="20"/>
      <c r="J332" s="20"/>
      <c r="K332" s="21"/>
      <c r="L332" s="21"/>
      <c r="M332" s="21"/>
      <c r="N332" s="21"/>
      <c r="O332" s="21"/>
      <c r="P332" s="21"/>
      <c r="Q332" s="21"/>
      <c r="R332" s="23"/>
    </row>
    <row r="333" spans="1:18" ht="12.6" customHeight="1" x14ac:dyDescent="0.2">
      <c r="A333" s="68" t="s">
        <v>133</v>
      </c>
      <c r="B333" s="70" t="s">
        <v>134</v>
      </c>
      <c r="C333" s="20"/>
      <c r="D333" s="20"/>
      <c r="E333" s="20"/>
      <c r="F333" s="82"/>
      <c r="G333" s="20"/>
      <c r="H333" s="20"/>
      <c r="I333" s="20"/>
      <c r="J333" s="20"/>
      <c r="K333" s="21"/>
      <c r="L333" s="21"/>
      <c r="M333" s="21"/>
      <c r="N333" s="21"/>
      <c r="O333" s="21"/>
      <c r="P333" s="21"/>
      <c r="Q333" s="21"/>
      <c r="R333" s="23"/>
    </row>
    <row r="334" spans="1:18" ht="12.6" customHeight="1" x14ac:dyDescent="0.2">
      <c r="A334" s="68" t="s">
        <v>95</v>
      </c>
      <c r="B334" s="70" t="s">
        <v>96</v>
      </c>
      <c r="C334" s="20"/>
      <c r="D334" s="20"/>
      <c r="E334" s="20"/>
      <c r="F334" s="82"/>
      <c r="G334" s="20"/>
      <c r="H334" s="20"/>
      <c r="I334" s="20"/>
      <c r="J334" s="20"/>
      <c r="K334" s="21"/>
      <c r="L334" s="21"/>
      <c r="M334" s="21"/>
      <c r="N334" s="21"/>
      <c r="O334" s="21"/>
      <c r="P334" s="21"/>
      <c r="Q334" s="21"/>
      <c r="R334" s="23"/>
    </row>
    <row r="335" spans="1:18" ht="12.6" customHeight="1" x14ac:dyDescent="0.2">
      <c r="A335" s="68" t="s">
        <v>97</v>
      </c>
      <c r="B335" s="70" t="s">
        <v>98</v>
      </c>
      <c r="C335" s="20"/>
      <c r="D335" s="20"/>
      <c r="E335" s="20"/>
      <c r="F335" s="82"/>
      <c r="G335" s="20"/>
      <c r="H335" s="20"/>
      <c r="I335" s="20"/>
      <c r="J335" s="20"/>
      <c r="K335" s="21"/>
      <c r="L335" s="21"/>
      <c r="M335" s="21"/>
      <c r="N335" s="21"/>
      <c r="O335" s="21"/>
      <c r="P335" s="21"/>
      <c r="Q335" s="21"/>
      <c r="R335" s="23"/>
    </row>
    <row r="336" spans="1:18" ht="12.6" customHeight="1" x14ac:dyDescent="0.2">
      <c r="A336" s="68" t="s">
        <v>116</v>
      </c>
      <c r="B336" s="70" t="s">
        <v>117</v>
      </c>
      <c r="C336" s="20"/>
      <c r="D336" s="20"/>
      <c r="E336" s="20"/>
      <c r="F336" s="82"/>
      <c r="G336" s="20"/>
      <c r="H336" s="20"/>
      <c r="I336" s="20"/>
      <c r="J336" s="20"/>
      <c r="K336" s="21"/>
      <c r="L336" s="21"/>
      <c r="M336" s="21"/>
      <c r="N336" s="21"/>
      <c r="O336" s="21"/>
      <c r="P336" s="21"/>
      <c r="Q336" s="21"/>
      <c r="R336" s="23"/>
    </row>
    <row r="337" spans="1:18" ht="12.6" customHeight="1" x14ac:dyDescent="0.2">
      <c r="A337" s="75" t="s">
        <v>118</v>
      </c>
      <c r="B337" s="76" t="s">
        <v>119</v>
      </c>
      <c r="C337" s="20"/>
      <c r="D337" s="20"/>
      <c r="E337" s="20"/>
      <c r="F337" s="82"/>
      <c r="G337" s="20"/>
      <c r="H337" s="20"/>
      <c r="I337" s="20"/>
      <c r="J337" s="20"/>
      <c r="K337" s="21"/>
      <c r="L337" s="21"/>
      <c r="M337" s="21"/>
      <c r="N337" s="21"/>
      <c r="O337" s="21"/>
      <c r="P337" s="21"/>
      <c r="Q337" s="21"/>
      <c r="R337" s="23"/>
    </row>
    <row r="338" spans="1:18" ht="12.6" customHeight="1" x14ac:dyDescent="0.2">
      <c r="A338" s="68" t="s">
        <v>120</v>
      </c>
      <c r="B338" s="70" t="s">
        <v>121</v>
      </c>
      <c r="C338" s="20"/>
      <c r="D338" s="20"/>
      <c r="E338" s="20"/>
      <c r="F338" s="82"/>
      <c r="G338" s="20"/>
      <c r="H338" s="20"/>
      <c r="I338" s="20"/>
      <c r="J338" s="20"/>
      <c r="K338" s="21"/>
      <c r="L338" s="21"/>
      <c r="M338" s="21"/>
      <c r="N338" s="21"/>
      <c r="O338" s="21"/>
      <c r="P338" s="21"/>
      <c r="Q338" s="21"/>
      <c r="R338" s="23"/>
    </row>
    <row r="339" spans="1:18" ht="12.6" customHeight="1" x14ac:dyDescent="0.2">
      <c r="A339" s="68" t="s">
        <v>122</v>
      </c>
      <c r="B339" s="70" t="s">
        <v>123</v>
      </c>
      <c r="C339" s="20"/>
      <c r="D339" s="20"/>
      <c r="E339" s="20"/>
      <c r="F339" s="82"/>
      <c r="G339" s="20"/>
      <c r="H339" s="20"/>
      <c r="I339" s="20"/>
      <c r="J339" s="20"/>
      <c r="K339" s="21"/>
      <c r="L339" s="21"/>
      <c r="M339" s="21"/>
      <c r="N339" s="21"/>
      <c r="O339" s="21"/>
      <c r="P339" s="21"/>
      <c r="Q339" s="21"/>
      <c r="R339" s="23"/>
    </row>
    <row r="340" spans="1:18" ht="12.6" customHeight="1" x14ac:dyDescent="0.2">
      <c r="A340" s="68" t="s">
        <v>99</v>
      </c>
      <c r="B340" s="70" t="s">
        <v>22</v>
      </c>
      <c r="C340" s="20"/>
      <c r="D340" s="20"/>
      <c r="E340" s="20"/>
      <c r="F340" s="82"/>
      <c r="G340" s="20"/>
      <c r="H340" s="20"/>
      <c r="I340" s="20"/>
      <c r="J340" s="20"/>
      <c r="K340" s="21"/>
      <c r="L340" s="21"/>
      <c r="M340" s="21"/>
      <c r="N340" s="21"/>
      <c r="O340" s="21"/>
      <c r="P340" s="21"/>
      <c r="Q340" s="21"/>
      <c r="R340" s="23"/>
    </row>
    <row r="341" spans="1:18" ht="12.6" customHeight="1" x14ac:dyDescent="0.2">
      <c r="A341" s="68" t="s">
        <v>100</v>
      </c>
      <c r="B341" s="70" t="s">
        <v>50</v>
      </c>
      <c r="C341" s="20"/>
      <c r="D341" s="20"/>
      <c r="E341" s="20"/>
      <c r="F341" s="82"/>
      <c r="G341" s="20"/>
      <c r="H341" s="20"/>
      <c r="I341" s="20"/>
      <c r="J341" s="20"/>
      <c r="K341" s="21"/>
      <c r="L341" s="21"/>
      <c r="M341" s="21"/>
      <c r="N341" s="21"/>
      <c r="O341" s="21"/>
      <c r="P341" s="21"/>
      <c r="Q341" s="21"/>
      <c r="R341" s="23"/>
    </row>
    <row r="342" spans="1:18" ht="12.6" customHeight="1" x14ac:dyDescent="0.2">
      <c r="A342" s="68" t="s">
        <v>101</v>
      </c>
      <c r="B342" s="70" t="s">
        <v>35</v>
      </c>
      <c r="C342" s="20"/>
      <c r="D342" s="20"/>
      <c r="E342" s="20"/>
      <c r="F342" s="82"/>
      <c r="G342" s="20"/>
      <c r="H342" s="20"/>
      <c r="I342" s="20"/>
      <c r="J342" s="20"/>
      <c r="K342" s="21"/>
      <c r="L342" s="21"/>
      <c r="M342" s="21"/>
      <c r="N342" s="21"/>
      <c r="O342" s="21"/>
      <c r="P342" s="21"/>
      <c r="Q342" s="21"/>
      <c r="R342" s="23"/>
    </row>
    <row r="343" spans="1:18" ht="12.6" customHeight="1" x14ac:dyDescent="0.2">
      <c r="A343" s="68" t="s">
        <v>102</v>
      </c>
      <c r="B343" s="70" t="s">
        <v>56</v>
      </c>
      <c r="C343" s="20">
        <v>732891</v>
      </c>
      <c r="D343" s="20">
        <v>1494930</v>
      </c>
      <c r="E343" s="20">
        <v>1494930</v>
      </c>
      <c r="F343" s="82">
        <f>SUM(E343/D343)</f>
        <v>1</v>
      </c>
      <c r="G343" s="20"/>
      <c r="H343" s="20"/>
      <c r="I343" s="20"/>
      <c r="J343" s="82"/>
      <c r="K343" s="21"/>
      <c r="L343" s="21"/>
      <c r="M343" s="21"/>
      <c r="N343" s="21"/>
      <c r="O343" s="21"/>
      <c r="P343" s="21"/>
      <c r="Q343" s="21"/>
      <c r="R343" s="23"/>
    </row>
    <row r="344" spans="1:18" ht="12.6" customHeight="1" x14ac:dyDescent="0.2">
      <c r="A344" s="68"/>
      <c r="B344" s="70" t="s">
        <v>48</v>
      </c>
      <c r="C344" s="20"/>
      <c r="D344" s="20"/>
      <c r="E344" s="20"/>
      <c r="F344" s="82"/>
      <c r="G344" s="20"/>
      <c r="H344" s="20"/>
      <c r="I344" s="20"/>
      <c r="J344" s="82"/>
      <c r="K344" s="21"/>
      <c r="L344" s="21"/>
      <c r="M344" s="21"/>
      <c r="N344" s="21"/>
      <c r="O344" s="21"/>
      <c r="P344" s="21"/>
      <c r="Q344" s="21"/>
      <c r="R344" s="23"/>
    </row>
    <row r="345" spans="1:18" ht="12.6" customHeight="1" x14ac:dyDescent="0.2">
      <c r="A345" s="75"/>
      <c r="B345" s="80" t="s">
        <v>23</v>
      </c>
      <c r="C345" s="71"/>
      <c r="D345" s="71"/>
      <c r="E345" s="71"/>
      <c r="F345" s="82"/>
      <c r="G345" s="71"/>
      <c r="H345" s="71"/>
      <c r="I345" s="71"/>
      <c r="J345" s="83"/>
      <c r="K345" s="21"/>
      <c r="L345" s="21"/>
      <c r="M345" s="21"/>
      <c r="N345" s="21"/>
      <c r="O345" s="21"/>
      <c r="P345" s="21"/>
      <c r="Q345" s="21"/>
      <c r="R345" s="23"/>
    </row>
    <row r="346" spans="1:18" ht="12.6" customHeight="1" x14ac:dyDescent="0.2">
      <c r="A346" s="68"/>
      <c r="B346" s="77" t="s">
        <v>18</v>
      </c>
      <c r="C346" s="20"/>
      <c r="D346" s="20"/>
      <c r="E346" s="20"/>
      <c r="F346" s="82"/>
      <c r="G346" s="20"/>
      <c r="H346" s="20"/>
      <c r="I346" s="20"/>
      <c r="J346" s="82"/>
      <c r="K346" s="21"/>
      <c r="L346" s="21"/>
      <c r="M346" s="21"/>
      <c r="N346" s="21"/>
      <c r="O346" s="21"/>
      <c r="P346" s="21"/>
      <c r="Q346" s="21"/>
      <c r="R346" s="23"/>
    </row>
    <row r="347" spans="1:18" ht="12.6" customHeight="1" x14ac:dyDescent="0.2">
      <c r="A347" s="68"/>
      <c r="B347" s="78" t="s">
        <v>19</v>
      </c>
      <c r="C347" s="20"/>
      <c r="D347" s="20"/>
      <c r="E347" s="20"/>
      <c r="F347" s="82"/>
      <c r="G347" s="20"/>
      <c r="H347" s="20"/>
      <c r="I347" s="20"/>
      <c r="J347" s="82"/>
      <c r="K347" s="21"/>
      <c r="L347" s="21"/>
      <c r="M347" s="21"/>
      <c r="N347" s="21"/>
      <c r="O347" s="21"/>
      <c r="P347" s="21"/>
      <c r="Q347" s="21"/>
      <c r="R347" s="23"/>
    </row>
    <row r="348" spans="1:18" ht="12" customHeight="1" x14ac:dyDescent="0.2">
      <c r="A348" s="68"/>
      <c r="B348" s="78" t="s">
        <v>49</v>
      </c>
      <c r="C348" s="20"/>
      <c r="D348" s="20"/>
      <c r="E348" s="20"/>
      <c r="F348" s="82"/>
      <c r="G348" s="20"/>
      <c r="H348" s="20"/>
      <c r="I348" s="20"/>
      <c r="J348" s="82"/>
      <c r="K348" s="21"/>
      <c r="L348" s="21"/>
      <c r="M348" s="21"/>
      <c r="N348" s="21"/>
      <c r="O348" s="21"/>
      <c r="P348" s="21"/>
      <c r="Q348" s="21"/>
      <c r="R348" s="23"/>
    </row>
    <row r="349" spans="1:18" ht="12" customHeight="1" x14ac:dyDescent="0.2">
      <c r="A349" s="68"/>
      <c r="B349" s="78" t="s">
        <v>21</v>
      </c>
      <c r="C349" s="20"/>
      <c r="D349" s="20"/>
      <c r="E349" s="20"/>
      <c r="F349" s="82"/>
      <c r="G349" s="20"/>
      <c r="H349" s="20"/>
      <c r="I349" s="20"/>
      <c r="J349" s="82"/>
      <c r="K349" s="21"/>
      <c r="L349" s="21"/>
      <c r="M349" s="21"/>
      <c r="N349" s="21"/>
      <c r="O349" s="21"/>
      <c r="P349" s="21"/>
      <c r="Q349" s="21"/>
      <c r="R349" s="23"/>
    </row>
    <row r="350" spans="1:18" ht="12" customHeight="1" x14ac:dyDescent="0.2">
      <c r="A350" s="68"/>
      <c r="B350" s="70" t="s">
        <v>20</v>
      </c>
      <c r="C350" s="20"/>
      <c r="D350" s="20"/>
      <c r="E350" s="20"/>
      <c r="F350" s="82"/>
      <c r="G350" s="20"/>
      <c r="H350" s="20"/>
      <c r="I350" s="20"/>
      <c r="J350" s="82"/>
      <c r="K350" s="21"/>
      <c r="L350" s="21"/>
      <c r="M350" s="21"/>
      <c r="N350" s="21"/>
      <c r="O350" s="21"/>
      <c r="P350" s="21"/>
      <c r="Q350" s="21"/>
      <c r="R350" s="23"/>
    </row>
    <row r="351" spans="1:18" ht="12" customHeight="1" x14ac:dyDescent="0.2">
      <c r="A351" s="68"/>
      <c r="B351" s="78" t="s">
        <v>124</v>
      </c>
      <c r="C351" s="20"/>
      <c r="D351" s="20"/>
      <c r="E351" s="20"/>
      <c r="F351" s="82"/>
      <c r="G351" s="20">
        <v>271503</v>
      </c>
      <c r="H351" s="20">
        <v>97799</v>
      </c>
      <c r="I351" s="20"/>
      <c r="J351" s="82">
        <f>SUM(I351/H351)</f>
        <v>0</v>
      </c>
      <c r="K351" s="21"/>
      <c r="L351" s="21"/>
      <c r="M351" s="21"/>
      <c r="N351" s="21"/>
      <c r="O351" s="21"/>
      <c r="P351" s="21"/>
      <c r="Q351" s="21"/>
      <c r="R351" s="23"/>
    </row>
    <row r="352" spans="1:18" ht="17.25" customHeight="1" x14ac:dyDescent="0.2">
      <c r="A352" s="93" t="s">
        <v>14</v>
      </c>
      <c r="B352" s="94"/>
      <c r="C352" s="50">
        <f>SUM(C290:C351)</f>
        <v>766940</v>
      </c>
      <c r="D352" s="50">
        <f>SUM(D290:D351)</f>
        <v>1630010</v>
      </c>
      <c r="E352" s="50">
        <f>SUM(E290:E351)</f>
        <v>1630010</v>
      </c>
      <c r="F352" s="82">
        <f>SUM(E352/D352)</f>
        <v>1</v>
      </c>
      <c r="G352" s="50">
        <f>SUM(G290:G351)</f>
        <v>271503</v>
      </c>
      <c r="H352" s="50">
        <f>SUM(H290:H351)</f>
        <v>97799</v>
      </c>
      <c r="I352" s="50">
        <f>SUM(I290:I351)</f>
        <v>0</v>
      </c>
      <c r="J352" s="82">
        <f>SUM(I352/H352)</f>
        <v>0</v>
      </c>
      <c r="K352" s="39"/>
      <c r="L352" s="39"/>
      <c r="M352" s="39"/>
      <c r="N352" s="39"/>
      <c r="O352" s="39"/>
      <c r="P352" s="39"/>
      <c r="Q352" s="39"/>
      <c r="R352" s="23"/>
    </row>
    <row r="353" spans="1:18" ht="17.25" customHeight="1" x14ac:dyDescent="0.2">
      <c r="A353" s="95" t="s">
        <v>13</v>
      </c>
      <c r="B353" s="96"/>
      <c r="C353" s="50"/>
      <c r="D353" s="50"/>
      <c r="E353" s="50"/>
      <c r="F353" s="82"/>
      <c r="G353" s="50"/>
      <c r="H353" s="50"/>
      <c r="I353" s="50"/>
      <c r="J353" s="82"/>
      <c r="K353" s="21"/>
      <c r="L353" s="21"/>
      <c r="M353" s="21"/>
      <c r="N353" s="21"/>
      <c r="O353" s="21"/>
      <c r="P353" s="21"/>
      <c r="Q353" s="21"/>
      <c r="R353" s="23"/>
    </row>
    <row r="354" spans="1:18" ht="12.6" customHeight="1" x14ac:dyDescent="0.2">
      <c r="A354" s="69" t="s">
        <v>61</v>
      </c>
      <c r="B354" s="72" t="s">
        <v>34</v>
      </c>
      <c r="C354" s="51"/>
      <c r="D354" s="51"/>
      <c r="E354" s="51"/>
      <c r="F354" s="82"/>
      <c r="G354" s="51"/>
      <c r="H354" s="51"/>
      <c r="I354" s="51"/>
      <c r="J354" s="82"/>
      <c r="K354" s="21"/>
      <c r="L354" s="21"/>
      <c r="M354" s="21"/>
      <c r="N354" s="21"/>
      <c r="O354" s="21"/>
      <c r="P354" s="21"/>
      <c r="Q354" s="21"/>
      <c r="R354" s="23"/>
    </row>
    <row r="355" spans="1:18" ht="12.6" customHeight="1" x14ac:dyDescent="0.2">
      <c r="A355" s="69" t="s">
        <v>64</v>
      </c>
      <c r="B355" s="70" t="s">
        <v>8</v>
      </c>
      <c r="C355" s="51"/>
      <c r="D355" s="51"/>
      <c r="E355" s="51"/>
      <c r="F355" s="82"/>
      <c r="G355" s="51"/>
      <c r="H355" s="51"/>
      <c r="I355" s="51"/>
      <c r="J355" s="82"/>
      <c r="K355" s="21"/>
      <c r="L355" s="21"/>
      <c r="M355" s="21"/>
      <c r="N355" s="21"/>
      <c r="O355" s="21"/>
      <c r="P355" s="21"/>
      <c r="Q355" s="21"/>
      <c r="R355" s="23"/>
    </row>
    <row r="356" spans="1:18" ht="12.6" customHeight="1" x14ac:dyDescent="0.2">
      <c r="A356" s="69" t="s">
        <v>75</v>
      </c>
      <c r="B356" s="70" t="s">
        <v>51</v>
      </c>
      <c r="C356" s="51"/>
      <c r="D356" s="51"/>
      <c r="E356" s="51"/>
      <c r="F356" s="82"/>
      <c r="G356" s="51"/>
      <c r="H356" s="51"/>
      <c r="I356" s="51"/>
      <c r="J356" s="82"/>
      <c r="K356" s="21"/>
      <c r="L356" s="21"/>
      <c r="M356" s="21"/>
      <c r="N356" s="21"/>
      <c r="O356" s="21"/>
      <c r="P356" s="21"/>
      <c r="Q356" s="21"/>
      <c r="R356" s="23"/>
    </row>
    <row r="357" spans="1:18" ht="12.6" customHeight="1" x14ac:dyDescent="0.2">
      <c r="A357" s="69" t="s">
        <v>128</v>
      </c>
      <c r="B357" s="74" t="s">
        <v>129</v>
      </c>
      <c r="C357" s="51"/>
      <c r="D357" s="51"/>
      <c r="E357" s="51"/>
      <c r="F357" s="82"/>
      <c r="G357" s="51"/>
      <c r="H357" s="51"/>
      <c r="I357" s="51"/>
      <c r="J357" s="82"/>
      <c r="K357" s="21"/>
      <c r="L357" s="21"/>
      <c r="M357" s="21"/>
      <c r="N357" s="21"/>
      <c r="O357" s="21"/>
      <c r="P357" s="21"/>
      <c r="Q357" s="21"/>
      <c r="R357" s="23"/>
    </row>
    <row r="358" spans="1:18" ht="12.6" customHeight="1" x14ac:dyDescent="0.2">
      <c r="A358" s="69" t="s">
        <v>84</v>
      </c>
      <c r="B358" s="74" t="s">
        <v>57</v>
      </c>
      <c r="C358" s="51"/>
      <c r="D358" s="51"/>
      <c r="E358" s="51"/>
      <c r="F358" s="82"/>
      <c r="G358" s="51"/>
      <c r="H358" s="51"/>
      <c r="I358" s="51"/>
      <c r="J358" s="82"/>
      <c r="K358" s="21"/>
      <c r="L358" s="21"/>
      <c r="M358" s="21"/>
      <c r="N358" s="21"/>
      <c r="O358" s="21"/>
      <c r="P358" s="21"/>
      <c r="Q358" s="21"/>
      <c r="R358" s="23"/>
    </row>
    <row r="359" spans="1:18" ht="12.6" customHeight="1" x14ac:dyDescent="0.2">
      <c r="A359" s="69" t="s">
        <v>142</v>
      </c>
      <c r="B359" s="74" t="s">
        <v>143</v>
      </c>
      <c r="C359" s="51"/>
      <c r="D359" s="51"/>
      <c r="E359" s="51"/>
      <c r="F359" s="82"/>
      <c r="G359" s="51"/>
      <c r="H359" s="51"/>
      <c r="I359" s="51"/>
      <c r="J359" s="82"/>
      <c r="K359" s="21"/>
      <c r="L359" s="21"/>
      <c r="M359" s="21"/>
      <c r="N359" s="21"/>
      <c r="O359" s="21"/>
      <c r="P359" s="21"/>
      <c r="Q359" s="21"/>
      <c r="R359" s="23"/>
    </row>
    <row r="360" spans="1:18" ht="12.6" customHeight="1" x14ac:dyDescent="0.2">
      <c r="A360" s="68" t="s">
        <v>103</v>
      </c>
      <c r="B360" s="73" t="s">
        <v>31</v>
      </c>
      <c r="C360" s="51"/>
      <c r="D360" s="51"/>
      <c r="E360" s="51"/>
      <c r="F360" s="82"/>
      <c r="G360" s="51"/>
      <c r="H360" s="51"/>
      <c r="I360" s="51"/>
      <c r="J360" s="82"/>
      <c r="K360" s="21"/>
      <c r="L360" s="21"/>
      <c r="M360" s="21"/>
      <c r="N360" s="21"/>
      <c r="O360" s="21"/>
      <c r="P360" s="21"/>
      <c r="Q360" s="21"/>
      <c r="R360" s="23"/>
    </row>
    <row r="361" spans="1:18" ht="12.6" customHeight="1" x14ac:dyDescent="0.2">
      <c r="A361" s="68" t="s">
        <v>125</v>
      </c>
      <c r="B361" s="70" t="s">
        <v>126</v>
      </c>
      <c r="C361" s="51"/>
      <c r="D361" s="51"/>
      <c r="E361" s="51"/>
      <c r="F361" s="82"/>
      <c r="G361" s="51"/>
      <c r="H361" s="51"/>
      <c r="I361" s="51"/>
      <c r="J361" s="82"/>
      <c r="K361" s="21"/>
      <c r="L361" s="21"/>
      <c r="M361" s="21"/>
      <c r="N361" s="21"/>
      <c r="O361" s="21"/>
      <c r="P361" s="21"/>
      <c r="Q361" s="21"/>
      <c r="R361" s="23"/>
    </row>
    <row r="362" spans="1:18" ht="12.6" customHeight="1" x14ac:dyDescent="0.2">
      <c r="A362" s="68" t="s">
        <v>87</v>
      </c>
      <c r="B362" s="70" t="s">
        <v>32</v>
      </c>
      <c r="C362" s="51"/>
      <c r="D362" s="51"/>
      <c r="E362" s="51"/>
      <c r="F362" s="82"/>
      <c r="G362" s="51"/>
      <c r="H362" s="51"/>
      <c r="I362" s="51"/>
      <c r="J362" s="82"/>
      <c r="K362" s="21"/>
      <c r="L362" s="21"/>
      <c r="M362" s="21"/>
      <c r="N362" s="21"/>
      <c r="O362" s="21"/>
      <c r="P362" s="21"/>
      <c r="Q362" s="21"/>
      <c r="R362" s="23"/>
    </row>
    <row r="363" spans="1:18" ht="12.6" customHeight="1" x14ac:dyDescent="0.2">
      <c r="A363" s="68" t="s">
        <v>88</v>
      </c>
      <c r="B363" s="70" t="s">
        <v>33</v>
      </c>
      <c r="C363" s="51"/>
      <c r="D363" s="51"/>
      <c r="E363" s="51"/>
      <c r="F363" s="82"/>
      <c r="G363" s="51"/>
      <c r="H363" s="51"/>
      <c r="I363" s="51"/>
      <c r="J363" s="82"/>
      <c r="K363" s="21"/>
      <c r="L363" s="21"/>
      <c r="M363" s="21"/>
      <c r="N363" s="21"/>
      <c r="O363" s="21"/>
      <c r="P363" s="21"/>
      <c r="Q363" s="21"/>
      <c r="R363" s="23"/>
    </row>
    <row r="364" spans="1:18" ht="12.6" customHeight="1" x14ac:dyDescent="0.2">
      <c r="A364" s="68" t="s">
        <v>92</v>
      </c>
      <c r="B364" s="70" t="s">
        <v>52</v>
      </c>
      <c r="C364" s="51"/>
      <c r="D364" s="51"/>
      <c r="E364" s="51"/>
      <c r="F364" s="82"/>
      <c r="G364" s="51"/>
      <c r="H364" s="51"/>
      <c r="I364" s="51"/>
      <c r="J364" s="82"/>
      <c r="K364" s="21"/>
      <c r="L364" s="21"/>
      <c r="M364" s="21"/>
      <c r="N364" s="21"/>
      <c r="O364" s="21"/>
      <c r="P364" s="21"/>
      <c r="Q364" s="21"/>
      <c r="R364" s="23"/>
    </row>
    <row r="365" spans="1:18" ht="12.6" customHeight="1" x14ac:dyDescent="0.2">
      <c r="A365" s="68" t="s">
        <v>93</v>
      </c>
      <c r="B365" s="70" t="s">
        <v>113</v>
      </c>
      <c r="C365" s="51"/>
      <c r="D365" s="51"/>
      <c r="E365" s="51"/>
      <c r="F365" s="82"/>
      <c r="G365" s="51"/>
      <c r="H365" s="51"/>
      <c r="I365" s="51"/>
      <c r="J365" s="82"/>
      <c r="K365" s="21"/>
      <c r="L365" s="21"/>
      <c r="M365" s="21"/>
      <c r="N365" s="21"/>
      <c r="O365" s="21"/>
      <c r="P365" s="21"/>
      <c r="Q365" s="21"/>
      <c r="R365" s="23"/>
    </row>
    <row r="366" spans="1:18" ht="12.6" customHeight="1" x14ac:dyDescent="0.2">
      <c r="A366" s="68" t="s">
        <v>94</v>
      </c>
      <c r="B366" s="70" t="s">
        <v>132</v>
      </c>
      <c r="C366" s="51"/>
      <c r="D366" s="51"/>
      <c r="E366" s="51"/>
      <c r="F366" s="82"/>
      <c r="G366" s="51"/>
      <c r="H366" s="51"/>
      <c r="I366" s="51"/>
      <c r="J366" s="82"/>
      <c r="K366" s="21"/>
      <c r="L366" s="21"/>
      <c r="M366" s="21"/>
      <c r="N366" s="21"/>
      <c r="O366" s="21"/>
      <c r="P366" s="21"/>
      <c r="Q366" s="21"/>
      <c r="R366" s="23"/>
    </row>
    <row r="367" spans="1:18" ht="12.6" customHeight="1" x14ac:dyDescent="0.2">
      <c r="A367" s="68"/>
      <c r="B367" s="70" t="s">
        <v>48</v>
      </c>
      <c r="C367" s="51"/>
      <c r="D367" s="51"/>
      <c r="E367" s="51"/>
      <c r="F367" s="82"/>
      <c r="G367" s="51"/>
      <c r="H367" s="51"/>
      <c r="I367" s="51"/>
      <c r="J367" s="82"/>
      <c r="K367" s="21"/>
      <c r="L367" s="21"/>
      <c r="M367" s="21"/>
      <c r="N367" s="21"/>
      <c r="O367" s="21"/>
      <c r="P367" s="21"/>
      <c r="Q367" s="21"/>
      <c r="R367" s="23"/>
    </row>
    <row r="368" spans="1:18" ht="12.6" customHeight="1" x14ac:dyDescent="0.2">
      <c r="A368" s="68"/>
      <c r="B368" s="77" t="s">
        <v>18</v>
      </c>
      <c r="C368" s="51"/>
      <c r="D368" s="51"/>
      <c r="E368" s="51"/>
      <c r="F368" s="82"/>
      <c r="G368" s="51"/>
      <c r="H368" s="51"/>
      <c r="I368" s="51"/>
      <c r="J368" s="82"/>
      <c r="K368" s="21"/>
      <c r="L368" s="21"/>
      <c r="M368" s="21"/>
      <c r="N368" s="21"/>
      <c r="O368" s="21"/>
      <c r="P368" s="21"/>
      <c r="Q368" s="21"/>
      <c r="R368" s="23"/>
    </row>
    <row r="369" spans="1:18" ht="12.6" customHeight="1" x14ac:dyDescent="0.2">
      <c r="A369" s="68"/>
      <c r="B369" s="78" t="s">
        <v>19</v>
      </c>
      <c r="C369" s="51"/>
      <c r="D369" s="51"/>
      <c r="E369" s="51"/>
      <c r="F369" s="82"/>
      <c r="G369" s="51"/>
      <c r="H369" s="51"/>
      <c r="I369" s="51"/>
      <c r="J369" s="82"/>
      <c r="K369" s="21"/>
      <c r="L369" s="21"/>
      <c r="M369" s="21"/>
      <c r="N369" s="21"/>
      <c r="O369" s="21"/>
      <c r="P369" s="21"/>
      <c r="Q369" s="21"/>
      <c r="R369" s="23"/>
    </row>
    <row r="370" spans="1:18" ht="12.6" customHeight="1" x14ac:dyDescent="0.2">
      <c r="A370" s="68"/>
      <c r="B370" s="78" t="s">
        <v>49</v>
      </c>
      <c r="C370" s="51"/>
      <c r="D370" s="51"/>
      <c r="E370" s="51"/>
      <c r="F370" s="82"/>
      <c r="G370" s="51"/>
      <c r="H370" s="51"/>
      <c r="I370" s="51"/>
      <c r="J370" s="82"/>
      <c r="K370" s="21"/>
      <c r="L370" s="21"/>
      <c r="M370" s="21"/>
      <c r="N370" s="21"/>
      <c r="O370" s="21"/>
      <c r="P370" s="21"/>
      <c r="Q370" s="21"/>
      <c r="R370" s="23"/>
    </row>
    <row r="371" spans="1:18" ht="12.6" customHeight="1" x14ac:dyDescent="0.2">
      <c r="A371" s="68"/>
      <c r="B371" s="70" t="s">
        <v>20</v>
      </c>
      <c r="C371" s="51"/>
      <c r="D371" s="51"/>
      <c r="E371" s="51"/>
      <c r="F371" s="82"/>
      <c r="G371" s="51"/>
      <c r="H371" s="51"/>
      <c r="I371" s="51"/>
      <c r="J371" s="82"/>
      <c r="K371" s="21"/>
      <c r="L371" s="21"/>
      <c r="M371" s="21"/>
      <c r="N371" s="21"/>
      <c r="O371" s="21"/>
      <c r="P371" s="21"/>
      <c r="Q371" s="21"/>
      <c r="R371" s="23"/>
    </row>
    <row r="372" spans="1:18" ht="18" customHeight="1" x14ac:dyDescent="0.2">
      <c r="A372" s="93" t="s">
        <v>15</v>
      </c>
      <c r="B372" s="94"/>
      <c r="C372" s="50">
        <f>SUM(C353:C371)</f>
        <v>0</v>
      </c>
      <c r="D372" s="50">
        <f t="shared" ref="D372:I372" si="28">SUM(D353:D371)</f>
        <v>0</v>
      </c>
      <c r="E372" s="50">
        <f t="shared" si="28"/>
        <v>0</v>
      </c>
      <c r="F372" s="82"/>
      <c r="G372" s="50">
        <f t="shared" si="28"/>
        <v>0</v>
      </c>
      <c r="H372" s="50">
        <f t="shared" si="28"/>
        <v>0</v>
      </c>
      <c r="I372" s="50">
        <f t="shared" si="28"/>
        <v>0</v>
      </c>
      <c r="J372" s="82"/>
      <c r="K372" s="39"/>
      <c r="L372" s="39"/>
      <c r="M372" s="39"/>
      <c r="N372" s="39"/>
      <c r="O372" s="39"/>
      <c r="P372" s="39"/>
      <c r="Q372" s="39"/>
      <c r="R372" s="23"/>
    </row>
    <row r="373" spans="1:18" ht="18.600000000000001" customHeight="1" x14ac:dyDescent="0.25">
      <c r="A373" s="97" t="s">
        <v>11</v>
      </c>
      <c r="B373" s="97"/>
      <c r="C373" s="52">
        <f>SUM(C372,C352)</f>
        <v>766940</v>
      </c>
      <c r="D373" s="52">
        <f t="shared" ref="D373:I373" si="29">SUM(D372,D352)</f>
        <v>1630010</v>
      </c>
      <c r="E373" s="52">
        <f t="shared" si="29"/>
        <v>1630010</v>
      </c>
      <c r="F373" s="82">
        <f>SUM(E373/D373)</f>
        <v>1</v>
      </c>
      <c r="G373" s="52">
        <f t="shared" si="29"/>
        <v>271503</v>
      </c>
      <c r="H373" s="52">
        <f t="shared" si="29"/>
        <v>97799</v>
      </c>
      <c r="I373" s="52">
        <f t="shared" si="29"/>
        <v>0</v>
      </c>
      <c r="J373" s="82">
        <f>SUM(I373/H373)</f>
        <v>0</v>
      </c>
      <c r="K373" s="37"/>
      <c r="L373" s="37"/>
      <c r="M373" s="37"/>
      <c r="N373" s="37"/>
      <c r="O373" s="37"/>
      <c r="P373" s="37"/>
      <c r="Q373" s="37"/>
      <c r="R373" s="23"/>
    </row>
    <row r="374" spans="1:18" ht="18.600000000000001" customHeight="1" x14ac:dyDescent="0.25">
      <c r="A374" s="90" t="s">
        <v>44</v>
      </c>
      <c r="B374" s="91"/>
      <c r="C374" s="35"/>
      <c r="D374" s="35"/>
      <c r="E374" s="35"/>
      <c r="F374" s="82"/>
      <c r="G374" s="35"/>
      <c r="H374" s="35"/>
      <c r="I374" s="35"/>
      <c r="J374" s="82"/>
      <c r="K374" s="41"/>
      <c r="L374" s="41"/>
      <c r="M374" s="41"/>
      <c r="N374" s="41"/>
      <c r="O374" s="37"/>
      <c r="P374" s="23"/>
      <c r="Q374" s="23"/>
      <c r="R374" s="23"/>
    </row>
    <row r="375" spans="1:18" ht="18.600000000000001" customHeight="1" x14ac:dyDescent="0.25">
      <c r="A375" s="90" t="s">
        <v>45</v>
      </c>
      <c r="B375" s="91"/>
      <c r="C375" s="35"/>
      <c r="D375" s="35"/>
      <c r="E375" s="35"/>
      <c r="F375" s="82"/>
      <c r="G375" s="35"/>
      <c r="H375" s="35"/>
      <c r="I375" s="35"/>
      <c r="J375" s="82"/>
      <c r="K375" s="61"/>
      <c r="L375" s="61"/>
      <c r="M375" s="61"/>
      <c r="N375" s="41"/>
      <c r="O375" s="37"/>
      <c r="P375" s="23"/>
      <c r="Q375" s="23"/>
      <c r="R375" s="23"/>
    </row>
    <row r="376" spans="1:18" ht="18.600000000000001" customHeight="1" x14ac:dyDescent="0.25">
      <c r="A376" s="90" t="s">
        <v>10</v>
      </c>
      <c r="B376" s="91"/>
      <c r="C376" s="35">
        <f t="shared" ref="C376:I376" si="30">SUM(C373,C374,C375)</f>
        <v>766940</v>
      </c>
      <c r="D376" s="35">
        <f t="shared" si="30"/>
        <v>1630010</v>
      </c>
      <c r="E376" s="35">
        <f t="shared" si="30"/>
        <v>1630010</v>
      </c>
      <c r="F376" s="82">
        <f>SUM(E376/D376)</f>
        <v>1</v>
      </c>
      <c r="G376" s="35">
        <f t="shared" si="30"/>
        <v>271503</v>
      </c>
      <c r="H376" s="35">
        <f t="shared" si="30"/>
        <v>97799</v>
      </c>
      <c r="I376" s="35">
        <f t="shared" si="30"/>
        <v>0</v>
      </c>
      <c r="J376" s="82">
        <f>SUM(I376/H376)</f>
        <v>0</v>
      </c>
      <c r="K376" s="41"/>
      <c r="L376" s="41"/>
      <c r="M376" s="41"/>
      <c r="N376" s="41"/>
      <c r="O376" s="41"/>
      <c r="P376" s="41"/>
      <c r="Q376" s="41"/>
      <c r="R376" s="23"/>
    </row>
    <row r="377" spans="1:18" ht="18" customHeight="1" x14ac:dyDescent="0.2">
      <c r="B377" s="57"/>
      <c r="C377" s="61"/>
      <c r="D377" s="61"/>
      <c r="E377" s="61"/>
      <c r="F377" s="61"/>
      <c r="G377" s="61"/>
      <c r="H377" s="61"/>
      <c r="I377" s="61"/>
      <c r="J377" s="61"/>
      <c r="K377" s="61"/>
      <c r="L377" s="61"/>
      <c r="M377" s="61"/>
      <c r="N377" s="61"/>
      <c r="O377" s="61"/>
      <c r="P377" s="1"/>
      <c r="Q377" s="1"/>
      <c r="R377" s="1"/>
    </row>
    <row r="378" spans="1:18" ht="18" customHeight="1" x14ac:dyDescent="0.2">
      <c r="B378" s="57"/>
      <c r="C378" s="61"/>
      <c r="D378" s="61"/>
      <c r="E378" s="61"/>
      <c r="F378" s="61"/>
      <c r="G378" s="61"/>
      <c r="H378" s="61"/>
      <c r="I378" s="61"/>
      <c r="J378" s="61"/>
      <c r="K378" s="61"/>
      <c r="L378" s="61"/>
      <c r="M378" s="61"/>
      <c r="N378" s="61"/>
      <c r="O378" s="61"/>
      <c r="P378" s="1"/>
      <c r="Q378" s="1"/>
      <c r="R378" s="1"/>
    </row>
    <row r="379" spans="1:18" ht="18" customHeight="1" x14ac:dyDescent="0.2">
      <c r="B379" s="57"/>
      <c r="C379" s="61"/>
      <c r="D379" s="61"/>
      <c r="E379" s="61"/>
      <c r="F379" s="61"/>
      <c r="G379" s="61"/>
      <c r="H379" s="61"/>
      <c r="I379" s="61"/>
      <c r="J379" s="61"/>
      <c r="K379" s="61"/>
      <c r="L379" s="61"/>
      <c r="M379" s="61"/>
      <c r="N379" s="61"/>
      <c r="O379" s="61"/>
      <c r="P379" s="1"/>
      <c r="Q379" s="1"/>
      <c r="R379" s="1"/>
    </row>
    <row r="380" spans="1:18" ht="18" customHeight="1" x14ac:dyDescent="0.2">
      <c r="B380" s="57"/>
      <c r="C380" s="61"/>
      <c r="D380" s="61"/>
      <c r="E380" s="61"/>
      <c r="F380" s="61"/>
      <c r="G380" s="61"/>
      <c r="H380" s="61"/>
      <c r="I380" s="61"/>
      <c r="J380" s="61"/>
      <c r="K380" s="61"/>
      <c r="L380" s="61"/>
      <c r="M380" s="61"/>
      <c r="N380" s="61"/>
      <c r="O380" s="61"/>
      <c r="P380" s="1"/>
      <c r="Q380" s="1"/>
      <c r="R380" s="1"/>
    </row>
    <row r="381" spans="1:18" ht="18" customHeight="1" x14ac:dyDescent="0.2">
      <c r="B381" s="57"/>
      <c r="C381" s="61"/>
      <c r="D381" s="61"/>
      <c r="E381" s="61"/>
      <c r="F381" s="61"/>
      <c r="G381" s="61"/>
      <c r="H381" s="61"/>
      <c r="I381" s="61"/>
      <c r="J381" s="61"/>
      <c r="K381" s="61"/>
      <c r="L381" s="61"/>
      <c r="M381" s="61"/>
      <c r="N381" s="61"/>
      <c r="O381" s="61"/>
      <c r="P381" s="1"/>
      <c r="Q381" s="1"/>
      <c r="R381" s="1"/>
    </row>
    <row r="382" spans="1:18" ht="18" customHeight="1" x14ac:dyDescent="0.2">
      <c r="B382" s="57"/>
      <c r="C382" s="61"/>
      <c r="D382" s="61"/>
      <c r="E382" s="61"/>
      <c r="F382" s="61"/>
      <c r="G382" s="61"/>
      <c r="H382" s="61"/>
      <c r="I382" s="61"/>
      <c r="J382" s="61"/>
      <c r="K382" s="61"/>
      <c r="L382" s="61"/>
      <c r="M382" s="61"/>
      <c r="N382" s="61"/>
      <c r="O382" s="61"/>
      <c r="P382" s="1"/>
      <c r="Q382" s="1"/>
      <c r="R382" s="1"/>
    </row>
    <row r="383" spans="1:18" ht="18" customHeight="1" x14ac:dyDescent="0.2">
      <c r="B383" s="57"/>
      <c r="C383" s="61"/>
      <c r="D383" s="61"/>
      <c r="E383" s="61"/>
      <c r="F383" s="61"/>
      <c r="G383" s="61"/>
      <c r="H383" s="61"/>
      <c r="I383" s="61"/>
      <c r="J383" s="61"/>
      <c r="K383" s="61"/>
      <c r="L383" s="61"/>
      <c r="M383" s="61"/>
      <c r="N383" s="61"/>
      <c r="O383" s="61"/>
      <c r="P383" s="1"/>
      <c r="Q383" s="1"/>
      <c r="R383" s="1"/>
    </row>
    <row r="384" spans="1:18" ht="18" customHeight="1" x14ac:dyDescent="0.2">
      <c r="B384" s="57"/>
      <c r="C384" s="61"/>
      <c r="D384" s="61"/>
      <c r="E384" s="61"/>
      <c r="F384" s="61"/>
      <c r="G384" s="61"/>
      <c r="H384" s="61"/>
      <c r="I384" s="61"/>
      <c r="J384" s="61"/>
      <c r="K384" s="61"/>
      <c r="L384" s="61"/>
      <c r="M384" s="61"/>
      <c r="N384" s="61"/>
      <c r="O384" s="61"/>
      <c r="P384" s="1"/>
      <c r="Q384" s="1"/>
      <c r="R384" s="1"/>
    </row>
    <row r="385" spans="2:18" ht="18" customHeight="1" x14ac:dyDescent="0.2">
      <c r="B385" s="61"/>
      <c r="C385" s="61"/>
      <c r="D385" s="61"/>
      <c r="E385" s="61"/>
      <c r="F385" s="61"/>
      <c r="G385" s="61"/>
      <c r="H385" s="61"/>
      <c r="I385" s="61"/>
      <c r="J385" s="61"/>
      <c r="K385" s="61"/>
      <c r="L385" s="61"/>
      <c r="M385" s="61"/>
      <c r="N385" s="61"/>
      <c r="O385" s="61"/>
      <c r="P385" s="1"/>
      <c r="Q385" s="1"/>
      <c r="R385" s="1"/>
    </row>
    <row r="386" spans="2:18" ht="18" customHeight="1" x14ac:dyDescent="0.2">
      <c r="B386" s="62"/>
      <c r="C386" s="61"/>
      <c r="D386" s="61"/>
      <c r="E386" s="61"/>
      <c r="F386" s="61"/>
      <c r="G386" s="61"/>
      <c r="H386" s="61"/>
      <c r="I386" s="61"/>
      <c r="J386" s="61"/>
      <c r="K386" s="61"/>
      <c r="L386" s="61"/>
      <c r="M386" s="61"/>
      <c r="N386" s="61"/>
      <c r="O386" s="61"/>
      <c r="P386" s="1"/>
      <c r="Q386" s="1"/>
      <c r="R386" s="1"/>
    </row>
    <row r="387" spans="2:18" ht="18" customHeight="1" x14ac:dyDescent="0.2">
      <c r="B387" s="62"/>
      <c r="C387" s="61"/>
      <c r="D387" s="61"/>
      <c r="E387" s="61"/>
      <c r="F387" s="61"/>
      <c r="G387" s="61"/>
      <c r="H387" s="61"/>
      <c r="I387" s="61"/>
      <c r="J387" s="61"/>
      <c r="K387" s="61"/>
      <c r="L387" s="61"/>
      <c r="M387" s="61"/>
      <c r="N387" s="61"/>
      <c r="O387" s="61"/>
      <c r="P387" s="1"/>
      <c r="Q387" s="1"/>
      <c r="R387" s="1"/>
    </row>
    <row r="388" spans="2:18" ht="18" customHeight="1" x14ac:dyDescent="0.2">
      <c r="B388" s="62"/>
      <c r="C388" s="61"/>
      <c r="D388" s="61"/>
      <c r="E388" s="61"/>
      <c r="F388" s="61"/>
      <c r="G388" s="61"/>
      <c r="H388" s="61"/>
      <c r="I388" s="61"/>
      <c r="J388" s="61"/>
      <c r="K388" s="61"/>
      <c r="L388" s="61"/>
      <c r="M388" s="61"/>
      <c r="N388" s="61"/>
      <c r="O388" s="61"/>
      <c r="P388" s="1"/>
      <c r="Q388" s="1"/>
      <c r="R388" s="1"/>
    </row>
    <row r="389" spans="2:18" ht="18" customHeight="1" x14ac:dyDescent="0.2">
      <c r="B389" s="57"/>
      <c r="C389" s="61"/>
      <c r="D389" s="61"/>
      <c r="E389" s="61"/>
      <c r="F389" s="61"/>
      <c r="G389" s="61"/>
      <c r="H389" s="61"/>
      <c r="I389" s="61"/>
      <c r="J389" s="61"/>
      <c r="K389" s="61"/>
      <c r="L389" s="61"/>
      <c r="M389" s="61"/>
      <c r="N389" s="61"/>
      <c r="O389" s="61"/>
      <c r="P389" s="1"/>
      <c r="Q389" s="1"/>
      <c r="R389" s="1"/>
    </row>
    <row r="390" spans="2:18" ht="18" customHeight="1" x14ac:dyDescent="0.2">
      <c r="B390" s="57"/>
      <c r="C390" s="61"/>
      <c r="D390" s="61"/>
      <c r="E390" s="61"/>
      <c r="F390" s="61"/>
      <c r="G390" s="61"/>
      <c r="H390" s="61"/>
      <c r="I390" s="61"/>
      <c r="J390" s="61"/>
      <c r="K390" s="61"/>
      <c r="L390" s="61"/>
      <c r="M390" s="61"/>
      <c r="N390" s="61"/>
      <c r="O390" s="61"/>
      <c r="P390" s="1"/>
      <c r="Q390" s="1"/>
      <c r="R390" s="1"/>
    </row>
    <row r="391" spans="2:18" ht="18" customHeight="1" x14ac:dyDescent="0.2">
      <c r="B391" s="57"/>
      <c r="C391" s="61"/>
      <c r="D391" s="61"/>
      <c r="E391" s="61"/>
      <c r="F391" s="61"/>
      <c r="G391" s="61"/>
      <c r="H391" s="61"/>
      <c r="I391" s="61"/>
      <c r="J391" s="61"/>
      <c r="K391" s="61"/>
      <c r="L391" s="61"/>
      <c r="M391" s="61"/>
      <c r="N391" s="61"/>
      <c r="O391" s="61"/>
      <c r="P391" s="1"/>
      <c r="Q391" s="1"/>
      <c r="R391" s="1"/>
    </row>
    <row r="392" spans="2:18" ht="18" customHeight="1" x14ac:dyDescent="0.2">
      <c r="B392" s="63"/>
      <c r="C392" s="61"/>
      <c r="D392" s="61"/>
      <c r="E392" s="61"/>
      <c r="F392" s="61"/>
      <c r="G392" s="61"/>
      <c r="H392" s="61"/>
      <c r="I392" s="61"/>
      <c r="J392" s="61"/>
      <c r="K392" s="61"/>
      <c r="L392" s="61"/>
      <c r="M392" s="61"/>
      <c r="N392" s="61"/>
      <c r="O392" s="61"/>
      <c r="P392" s="1"/>
      <c r="Q392" s="1"/>
      <c r="R392" s="1"/>
    </row>
    <row r="393" spans="2:18" ht="18" customHeight="1" x14ac:dyDescent="0.2">
      <c r="B393" s="64"/>
      <c r="C393" s="61"/>
      <c r="D393" s="61"/>
      <c r="E393" s="61"/>
      <c r="F393" s="61"/>
      <c r="G393" s="61"/>
      <c r="H393" s="61"/>
      <c r="I393" s="61"/>
      <c r="J393" s="61"/>
      <c r="K393" s="61"/>
      <c r="L393" s="61"/>
      <c r="M393" s="61"/>
      <c r="N393" s="61"/>
      <c r="O393" s="61"/>
      <c r="P393" s="1"/>
      <c r="Q393" s="1"/>
      <c r="R393" s="1"/>
    </row>
    <row r="394" spans="2:18" ht="18" customHeight="1" x14ac:dyDescent="0.2">
      <c r="B394" s="65"/>
      <c r="C394" s="61"/>
      <c r="D394" s="61"/>
      <c r="E394" s="61"/>
      <c r="F394" s="61"/>
      <c r="G394" s="61"/>
      <c r="H394" s="61"/>
      <c r="I394" s="61"/>
      <c r="J394" s="61"/>
      <c r="K394" s="61"/>
      <c r="L394" s="61"/>
      <c r="M394" s="61"/>
      <c r="N394" s="61"/>
      <c r="O394" s="61"/>
      <c r="P394" s="1"/>
      <c r="Q394" s="1"/>
      <c r="R394" s="1"/>
    </row>
    <row r="395" spans="2:18" ht="18" customHeight="1" x14ac:dyDescent="0.2">
      <c r="B395" s="65"/>
      <c r="C395" s="61"/>
      <c r="D395" s="61"/>
      <c r="E395" s="61"/>
      <c r="F395" s="61"/>
      <c r="G395" s="61"/>
      <c r="H395" s="61"/>
      <c r="I395" s="61"/>
      <c r="J395" s="61"/>
      <c r="K395" s="61"/>
      <c r="L395" s="61"/>
      <c r="M395" s="61"/>
      <c r="N395" s="61"/>
      <c r="O395" s="61"/>
      <c r="P395" s="1"/>
      <c r="Q395" s="1"/>
      <c r="R395" s="1"/>
    </row>
    <row r="396" spans="2:18" ht="18" customHeight="1" x14ac:dyDescent="0.2">
      <c r="B396" s="65"/>
      <c r="C396" s="61"/>
      <c r="D396" s="61"/>
      <c r="E396" s="61"/>
      <c r="F396" s="61"/>
      <c r="G396" s="61"/>
      <c r="H396" s="61"/>
      <c r="I396" s="61"/>
      <c r="J396" s="61"/>
      <c r="K396" s="61"/>
      <c r="L396" s="61"/>
      <c r="M396" s="61"/>
      <c r="N396" s="61"/>
      <c r="O396" s="61"/>
      <c r="P396" s="1"/>
      <c r="Q396" s="1"/>
      <c r="R396" s="1"/>
    </row>
    <row r="397" spans="2:18" ht="18" customHeight="1" x14ac:dyDescent="0.2">
      <c r="B397" s="65"/>
      <c r="C397" s="61"/>
      <c r="D397" s="61"/>
      <c r="E397" s="61"/>
      <c r="F397" s="61"/>
      <c r="G397" s="61"/>
      <c r="H397" s="61"/>
      <c r="I397" s="61"/>
      <c r="J397" s="61"/>
      <c r="K397" s="61"/>
      <c r="L397" s="61"/>
      <c r="M397" s="61"/>
      <c r="N397" s="61"/>
      <c r="O397" s="61"/>
      <c r="P397" s="1"/>
      <c r="Q397" s="1"/>
      <c r="R397" s="1"/>
    </row>
    <row r="398" spans="2:18" ht="18" customHeight="1" x14ac:dyDescent="0.2">
      <c r="B398" s="65"/>
      <c r="C398" s="61"/>
      <c r="D398" s="61"/>
      <c r="E398" s="61"/>
      <c r="F398" s="61"/>
      <c r="G398" s="61"/>
      <c r="H398" s="61"/>
      <c r="I398" s="61"/>
      <c r="J398" s="61"/>
      <c r="K398" s="61"/>
      <c r="L398" s="61"/>
      <c r="M398" s="61"/>
      <c r="N398" s="61"/>
      <c r="O398" s="61"/>
      <c r="P398" s="1"/>
      <c r="Q398" s="1"/>
      <c r="R398" s="1"/>
    </row>
    <row r="399" spans="2:18" ht="18" customHeight="1" x14ac:dyDescent="0.25">
      <c r="B399" s="55"/>
      <c r="C399" s="121"/>
      <c r="D399" s="37"/>
      <c r="E399" s="37"/>
      <c r="F399" s="37"/>
      <c r="G399" s="37"/>
      <c r="H399" s="37"/>
      <c r="I399" s="37"/>
      <c r="J399" s="121"/>
      <c r="K399" s="37"/>
      <c r="L399" s="37"/>
      <c r="M399" s="37"/>
      <c r="N399" s="37"/>
      <c r="O399" s="121"/>
      <c r="P399" s="1"/>
      <c r="Q399" s="1"/>
      <c r="R399" s="1"/>
    </row>
    <row r="400" spans="2:18" ht="18" customHeight="1" x14ac:dyDescent="0.25">
      <c r="B400" s="55"/>
      <c r="C400" s="121"/>
      <c r="D400" s="37"/>
      <c r="E400" s="37"/>
      <c r="F400" s="37"/>
      <c r="G400" s="37"/>
      <c r="H400" s="37"/>
      <c r="I400" s="37"/>
      <c r="J400" s="121"/>
      <c r="K400" s="37"/>
      <c r="L400" s="37"/>
      <c r="M400" s="37"/>
      <c r="N400" s="37"/>
      <c r="O400" s="121"/>
      <c r="P400" s="1"/>
      <c r="Q400" s="1"/>
      <c r="R400" s="1"/>
    </row>
    <row r="401" spans="2:18" ht="15.75" x14ac:dyDescent="0.25">
      <c r="B401" s="66"/>
      <c r="C401" s="61"/>
      <c r="D401" s="61"/>
      <c r="E401" s="61"/>
      <c r="F401" s="61"/>
      <c r="G401" s="61"/>
      <c r="H401" s="61"/>
      <c r="I401" s="61"/>
      <c r="J401" s="61"/>
      <c r="K401" s="61"/>
      <c r="L401" s="61"/>
      <c r="M401" s="61"/>
      <c r="N401" s="61"/>
      <c r="O401" s="61"/>
      <c r="P401" s="1"/>
      <c r="Q401" s="1"/>
      <c r="R401" s="1"/>
    </row>
    <row r="402" spans="2:18" ht="18" customHeight="1" x14ac:dyDescent="0.25">
      <c r="B402" s="67"/>
      <c r="C402" s="41"/>
      <c r="D402" s="41"/>
      <c r="E402" s="41"/>
      <c r="F402" s="41"/>
      <c r="G402" s="41"/>
      <c r="H402" s="41"/>
      <c r="I402" s="41"/>
      <c r="J402" s="41"/>
      <c r="K402" s="61"/>
      <c r="L402" s="61"/>
      <c r="M402" s="61"/>
      <c r="N402" s="61"/>
      <c r="O402" s="61"/>
      <c r="P402" s="1"/>
      <c r="Q402" s="1"/>
      <c r="R402" s="1"/>
    </row>
    <row r="403" spans="2:18" ht="15.75" x14ac:dyDescent="0.25">
      <c r="B403" s="67"/>
      <c r="C403" s="61"/>
      <c r="D403" s="61"/>
      <c r="E403" s="61"/>
      <c r="F403" s="61"/>
      <c r="G403" s="61"/>
      <c r="H403" s="61"/>
      <c r="I403" s="61"/>
      <c r="J403" s="61"/>
      <c r="K403" s="61"/>
      <c r="L403" s="61"/>
      <c r="M403" s="61"/>
      <c r="N403" s="61"/>
      <c r="O403" s="61"/>
      <c r="P403" s="1"/>
      <c r="Q403" s="1"/>
      <c r="R403" s="1"/>
    </row>
    <row r="404" spans="2:18" ht="12" customHeight="1" x14ac:dyDescent="0.2">
      <c r="P404" s="1"/>
      <c r="Q404" s="1"/>
      <c r="R404" s="1"/>
    </row>
  </sheetData>
  <mergeCells count="75">
    <mergeCell ref="Q3:R3"/>
    <mergeCell ref="B96:Q96"/>
    <mergeCell ref="P5:P6"/>
    <mergeCell ref="Q5:R5"/>
    <mergeCell ref="B5:B6"/>
    <mergeCell ref="C5:F5"/>
    <mergeCell ref="A92:B92"/>
    <mergeCell ref="A93:B93"/>
    <mergeCell ref="A94:B94"/>
    <mergeCell ref="A90:B90"/>
    <mergeCell ref="T5:T6"/>
    <mergeCell ref="K97:O97"/>
    <mergeCell ref="O5:O6"/>
    <mergeCell ref="Y5:Z6"/>
    <mergeCell ref="U5:U6"/>
    <mergeCell ref="V5:V6"/>
    <mergeCell ref="W5:W6"/>
    <mergeCell ref="K99:N99"/>
    <mergeCell ref="K192:N193"/>
    <mergeCell ref="B190:R190"/>
    <mergeCell ref="C193:F193"/>
    <mergeCell ref="G193:J193"/>
    <mergeCell ref="B192:B194"/>
    <mergeCell ref="A164:B164"/>
    <mergeCell ref="A165:B165"/>
    <mergeCell ref="A185:B185"/>
    <mergeCell ref="A184:B184"/>
    <mergeCell ref="C399:C400"/>
    <mergeCell ref="O192:R193"/>
    <mergeCell ref="C192:J192"/>
    <mergeCell ref="C287:F287"/>
    <mergeCell ref="G287:J287"/>
    <mergeCell ref="B285:J285"/>
    <mergeCell ref="B287:B288"/>
    <mergeCell ref="O399:O400"/>
    <mergeCell ref="J399:J400"/>
    <mergeCell ref="K287:N287"/>
    <mergeCell ref="A195:B195"/>
    <mergeCell ref="O287:R287"/>
    <mergeCell ref="L3:M3"/>
    <mergeCell ref="B2:N2"/>
    <mergeCell ref="K98:R98"/>
    <mergeCell ref="O99:R99"/>
    <mergeCell ref="C98:F99"/>
    <mergeCell ref="G98:J99"/>
    <mergeCell ref="G5:J5"/>
    <mergeCell ref="K5:N5"/>
    <mergeCell ref="A98:A100"/>
    <mergeCell ref="A101:B101"/>
    <mergeCell ref="A5:A6"/>
    <mergeCell ref="A7:B7"/>
    <mergeCell ref="A70:B70"/>
    <mergeCell ref="A71:B71"/>
    <mergeCell ref="A91:B91"/>
    <mergeCell ref="B98:B100"/>
    <mergeCell ref="A186:B186"/>
    <mergeCell ref="A187:B187"/>
    <mergeCell ref="A188:B188"/>
    <mergeCell ref="A258:B258"/>
    <mergeCell ref="A259:B259"/>
    <mergeCell ref="A282:B282"/>
    <mergeCell ref="A192:A194"/>
    <mergeCell ref="A279:B279"/>
    <mergeCell ref="A280:B280"/>
    <mergeCell ref="A278:B278"/>
    <mergeCell ref="A375:B375"/>
    <mergeCell ref="A281:B281"/>
    <mergeCell ref="A376:B376"/>
    <mergeCell ref="A352:B352"/>
    <mergeCell ref="A353:B353"/>
    <mergeCell ref="A373:B373"/>
    <mergeCell ref="A374:B374"/>
    <mergeCell ref="A289:B289"/>
    <mergeCell ref="A287:A288"/>
    <mergeCell ref="A372:B372"/>
  </mergeCells>
  <phoneticPr fontId="1" type="noConversion"/>
  <printOptions horizontalCentered="1"/>
  <pageMargins left="0.39370078740157483" right="0.39370078740157483" top="0.39370078740157483" bottom="0" header="0.51181102362204722" footer="0.51181102362204722"/>
  <pageSetup paperSize="9" scale="44" orientation="landscape" horizontalDpi="4294967293" verticalDpi="72" r:id="rId1"/>
  <headerFooter alignWithMargins="0">
    <oddFooter xml:space="preserve">&amp;R&amp;P
</oddFooter>
  </headerFooter>
  <rowBreaks count="3" manualBreakCount="3">
    <brk id="94" max="19" man="1"/>
    <brk id="188" max="19" man="1"/>
    <brk id="282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147258369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Horváth Laura Liliána</cp:lastModifiedBy>
  <cp:lastPrinted>2021-05-13T11:33:23Z</cp:lastPrinted>
  <dcterms:created xsi:type="dcterms:W3CDTF">2004-12-28T14:14:55Z</dcterms:created>
  <dcterms:modified xsi:type="dcterms:W3CDTF">2021-06-09T08:44:23Z</dcterms:modified>
</cp:coreProperties>
</file>