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X:\d\2021\Testületi ülés\5 Május\Május 28\68 9 melléklet mellékletei\"/>
    </mc:Choice>
  </mc:AlternateContent>
  <xr:revisionPtr revIDLastSave="0" documentId="13_ncr:1_{1A967ACA-2999-4793-A595-4252BC50A34F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melléklet'!$A$1:$K$100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8" l="1"/>
  <c r="G65" i="8"/>
  <c r="G63" i="8"/>
  <c r="G57" i="8"/>
  <c r="G58" i="8"/>
  <c r="G59" i="8"/>
  <c r="G60" i="8"/>
  <c r="G34" i="8"/>
  <c r="G35" i="8"/>
  <c r="G33" i="8"/>
  <c r="G89" i="8"/>
  <c r="G88" i="8" s="1"/>
  <c r="G98" i="8"/>
  <c r="H32" i="8"/>
  <c r="H39" i="8"/>
  <c r="H41" i="8"/>
  <c r="H46" i="8" s="1"/>
  <c r="H62" i="8"/>
  <c r="H70" i="8"/>
  <c r="H72" i="8"/>
  <c r="H85" i="8"/>
  <c r="H88" i="8"/>
  <c r="G29" i="8"/>
  <c r="G30" i="8"/>
  <c r="G28" i="8"/>
  <c r="C62" i="8"/>
  <c r="D62" i="8"/>
  <c r="E62" i="8"/>
  <c r="F62" i="8"/>
  <c r="B62" i="8"/>
  <c r="C49" i="8"/>
  <c r="E49" i="8"/>
  <c r="F49" i="8"/>
  <c r="B49" i="8"/>
  <c r="B32" i="8"/>
  <c r="B10" i="8"/>
  <c r="B88" i="8"/>
  <c r="C88" i="8"/>
  <c r="D88" i="8"/>
  <c r="E88" i="8"/>
  <c r="F88" i="8"/>
  <c r="I88" i="8"/>
  <c r="C95" i="8"/>
  <c r="E95" i="8"/>
  <c r="F95" i="8"/>
  <c r="B95" i="8"/>
  <c r="B72" i="8"/>
  <c r="C32" i="8"/>
  <c r="D32" i="8"/>
  <c r="E32" i="8"/>
  <c r="F32" i="8"/>
  <c r="G62" i="8" l="1"/>
  <c r="G32" i="8"/>
  <c r="H91" i="8"/>
  <c r="H78" i="8"/>
  <c r="H95" i="8"/>
  <c r="H100" i="8" s="1"/>
  <c r="H10" i="8"/>
  <c r="H37" i="8" s="1"/>
  <c r="H49" i="8"/>
  <c r="H67" i="8" s="1"/>
  <c r="J89" i="8"/>
  <c r="J64" i="8"/>
  <c r="K64" i="8" s="1"/>
  <c r="J98" i="8"/>
  <c r="K98" i="8" s="1"/>
  <c r="J35" i="8"/>
  <c r="K35" i="8" s="1"/>
  <c r="J65" i="8"/>
  <c r="K65" i="8" s="1"/>
  <c r="J34" i="8"/>
  <c r="K34" i="8" s="1"/>
  <c r="J60" i="8"/>
  <c r="K60" i="8" s="1"/>
  <c r="J88" i="8" l="1"/>
  <c r="K88" i="8" s="1"/>
  <c r="K89" i="8"/>
  <c r="H81" i="8"/>
  <c r="J59" i="8"/>
  <c r="K59" i="8" s="1"/>
  <c r="J58" i="8"/>
  <c r="K58" i="8" s="1"/>
  <c r="J30" i="8"/>
  <c r="K30" i="8" s="1"/>
  <c r="J29" i="8" l="1"/>
  <c r="K29" i="8" s="1"/>
  <c r="J28" i="8"/>
  <c r="K28" i="8" s="1"/>
  <c r="G27" i="8"/>
  <c r="G26" i="8"/>
  <c r="G25" i="8"/>
  <c r="G24" i="8"/>
  <c r="G23" i="8"/>
  <c r="G22" i="8"/>
  <c r="G21" i="8"/>
  <c r="G20" i="8"/>
  <c r="G11" i="8"/>
  <c r="I62" i="8" l="1"/>
  <c r="J63" i="8" l="1"/>
  <c r="E100" i="8"/>
  <c r="F100" i="8"/>
  <c r="B100" i="8"/>
  <c r="G96" i="8"/>
  <c r="D96" i="8"/>
  <c r="G97" i="8"/>
  <c r="D97" i="8"/>
  <c r="C100" i="8"/>
  <c r="J62" i="8" l="1"/>
  <c r="K62" i="8" s="1"/>
  <c r="K63" i="8"/>
  <c r="I95" i="8"/>
  <c r="I100" i="8" s="1"/>
  <c r="D95" i="8"/>
  <c r="D100" i="8" s="1"/>
  <c r="G95" i="8"/>
  <c r="G100" i="8" s="1"/>
  <c r="J96" i="8"/>
  <c r="K96" i="8" s="1"/>
  <c r="J97" i="8"/>
  <c r="K97" i="8" s="1"/>
  <c r="I32" i="8"/>
  <c r="J95" i="8" l="1"/>
  <c r="J27" i="8"/>
  <c r="K27" i="8" s="1"/>
  <c r="J24" i="8"/>
  <c r="K24" i="8" s="1"/>
  <c r="J33" i="8"/>
  <c r="J25" i="8"/>
  <c r="K25" i="8" s="1"/>
  <c r="J57" i="8"/>
  <c r="K57" i="8" s="1"/>
  <c r="J26" i="8"/>
  <c r="K26" i="8" s="1"/>
  <c r="J20" i="8"/>
  <c r="K20" i="8" s="1"/>
  <c r="J22" i="8"/>
  <c r="K22" i="8" s="1"/>
  <c r="J21" i="8"/>
  <c r="K21" i="8" s="1"/>
  <c r="J23" i="8"/>
  <c r="K23" i="8" s="1"/>
  <c r="D18" i="8"/>
  <c r="D19" i="8"/>
  <c r="J100" i="8" l="1"/>
  <c r="K100" i="8" s="1"/>
  <c r="K95" i="8"/>
  <c r="J32" i="8"/>
  <c r="K32" i="8" s="1"/>
  <c r="K33" i="8"/>
  <c r="G19" i="8"/>
  <c r="J19" i="8" l="1"/>
  <c r="K19" i="8" s="1"/>
  <c r="G18" i="8"/>
  <c r="C10" i="8" l="1"/>
  <c r="E10" i="8"/>
  <c r="F10" i="8"/>
  <c r="J11" i="8" l="1"/>
  <c r="K11" i="8" s="1"/>
  <c r="J18" i="8"/>
  <c r="K18" i="8" s="1"/>
  <c r="G86" i="8"/>
  <c r="D86" i="8"/>
  <c r="C85" i="8"/>
  <c r="C91" i="8" s="1"/>
  <c r="E85" i="8"/>
  <c r="E91" i="8" s="1"/>
  <c r="F85" i="8"/>
  <c r="F91" i="8" s="1"/>
  <c r="J86" i="8" l="1"/>
  <c r="K86" i="8" s="1"/>
  <c r="I85" i="8"/>
  <c r="I91" i="8" s="1"/>
  <c r="G85" i="8"/>
  <c r="G91" i="8" s="1"/>
  <c r="D85" i="8"/>
  <c r="D91" i="8" s="1"/>
  <c r="C41" i="8"/>
  <c r="E41" i="8"/>
  <c r="F41" i="8"/>
  <c r="C39" i="8"/>
  <c r="D39" i="8"/>
  <c r="E39" i="8"/>
  <c r="F39" i="8"/>
  <c r="G39" i="8"/>
  <c r="I39" i="8"/>
  <c r="J39" i="8"/>
  <c r="C72" i="8"/>
  <c r="E72" i="8"/>
  <c r="F72" i="8"/>
  <c r="C70" i="8"/>
  <c r="D70" i="8"/>
  <c r="E70" i="8"/>
  <c r="F70" i="8"/>
  <c r="G70" i="8"/>
  <c r="I70" i="8"/>
  <c r="J70" i="8"/>
  <c r="C67" i="8"/>
  <c r="E67" i="8"/>
  <c r="F67" i="8"/>
  <c r="E37" i="8"/>
  <c r="F37" i="8"/>
  <c r="I41" i="8"/>
  <c r="G74" i="8"/>
  <c r="G73" i="8"/>
  <c r="G56" i="8"/>
  <c r="G55" i="8"/>
  <c r="G54" i="8"/>
  <c r="G53" i="8"/>
  <c r="G52" i="8"/>
  <c r="G51" i="8"/>
  <c r="G50" i="8"/>
  <c r="G42" i="8"/>
  <c r="G41" i="8" s="1"/>
  <c r="G17" i="8"/>
  <c r="G16" i="8"/>
  <c r="G15" i="8"/>
  <c r="G14" i="8"/>
  <c r="G13" i="8"/>
  <c r="G12" i="8"/>
  <c r="I46" i="8" l="1"/>
  <c r="I49" i="8"/>
  <c r="I67" i="8" s="1"/>
  <c r="G49" i="8"/>
  <c r="G67" i="8" s="1"/>
  <c r="J54" i="8"/>
  <c r="G72" i="8"/>
  <c r="G78" i="8" s="1"/>
  <c r="G46" i="8"/>
  <c r="C46" i="8"/>
  <c r="E46" i="8"/>
  <c r="J85" i="8"/>
  <c r="C78" i="8"/>
  <c r="J12" i="8"/>
  <c r="K12" i="8" s="1"/>
  <c r="F78" i="8"/>
  <c r="E78" i="8"/>
  <c r="J74" i="8"/>
  <c r="K74" i="8" s="1"/>
  <c r="J16" i="8"/>
  <c r="K16" i="8" s="1"/>
  <c r="J73" i="8"/>
  <c r="K73" i="8" s="1"/>
  <c r="J55" i="8"/>
  <c r="J51" i="8"/>
  <c r="J42" i="8"/>
  <c r="J13" i="8"/>
  <c r="K13" i="8" s="1"/>
  <c r="J15" i="8"/>
  <c r="K15" i="8" s="1"/>
  <c r="I10" i="8"/>
  <c r="I37" i="8" s="1"/>
  <c r="I72" i="8"/>
  <c r="I78" i="8" s="1"/>
  <c r="G10" i="8"/>
  <c r="G37" i="8" s="1"/>
  <c r="J17" i="8"/>
  <c r="K17" i="8" s="1"/>
  <c r="J14" i="8"/>
  <c r="K14" i="8" s="1"/>
  <c r="J56" i="8"/>
  <c r="K56" i="8" s="1"/>
  <c r="J52" i="8"/>
  <c r="J53" i="8"/>
  <c r="J50" i="8"/>
  <c r="F46" i="8"/>
  <c r="D13" i="8"/>
  <c r="D14" i="8"/>
  <c r="D15" i="8"/>
  <c r="D16" i="8"/>
  <c r="D17" i="8"/>
  <c r="D42" i="8"/>
  <c r="D41" i="8" s="1"/>
  <c r="D46" i="8" s="1"/>
  <c r="D50" i="8"/>
  <c r="D51" i="8"/>
  <c r="D52" i="8"/>
  <c r="D53" i="8"/>
  <c r="D54" i="8"/>
  <c r="D55" i="8"/>
  <c r="D56" i="8"/>
  <c r="D73" i="8"/>
  <c r="D74" i="8"/>
  <c r="D12" i="8"/>
  <c r="C37" i="8"/>
  <c r="J91" i="8" l="1"/>
  <c r="K91" i="8" s="1"/>
  <c r="K85" i="8"/>
  <c r="J41" i="8"/>
  <c r="K42" i="8"/>
  <c r="J49" i="8"/>
  <c r="D49" i="8"/>
  <c r="D67" i="8" s="1"/>
  <c r="F81" i="8"/>
  <c r="E81" i="8"/>
  <c r="C81" i="8"/>
  <c r="J72" i="8"/>
  <c r="I81" i="8"/>
  <c r="J10" i="8"/>
  <c r="D10" i="8"/>
  <c r="D37" i="8" s="1"/>
  <c r="G81" i="8"/>
  <c r="D72" i="8"/>
  <c r="D78" i="8" s="1"/>
  <c r="J78" i="8" l="1"/>
  <c r="K78" i="8" s="1"/>
  <c r="K72" i="8"/>
  <c r="J67" i="8"/>
  <c r="K67" i="8" s="1"/>
  <c r="K49" i="8"/>
  <c r="J46" i="8"/>
  <c r="K46" i="8" s="1"/>
  <c r="K41" i="8"/>
  <c r="J37" i="8"/>
  <c r="K37" i="8" s="1"/>
  <c r="K10" i="8"/>
  <c r="J81" i="8" l="1"/>
  <c r="K81" i="8" s="1"/>
  <c r="B85" i="8"/>
  <c r="B91" i="8" s="1"/>
  <c r="B41" i="8"/>
  <c r="B70" i="8"/>
  <c r="B39" i="8"/>
  <c r="B67" i="8"/>
  <c r="B78" i="8" l="1"/>
  <c r="B46" i="8"/>
  <c r="D81" i="8" s="1"/>
  <c r="B37" i="8"/>
  <c r="B81" i="8" l="1"/>
</calcChain>
</file>

<file path=xl/sharedStrings.xml><?xml version="1.0" encoding="utf-8"?>
<sst xmlns="http://schemas.openxmlformats.org/spreadsheetml/2006/main" count="84" uniqueCount="69">
  <si>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</si>
  <si>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</si>
  <si>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</si>
  <si>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</si>
  <si>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</si>
  <si>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</si>
  <si>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</si>
  <si>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</si>
  <si>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</si>
  <si>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</si>
  <si>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</si>
  <si>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</si>
  <si>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</si>
  <si>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</si>
  <si>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</si>
  <si>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</si>
  <si>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</si>
  <si>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</si>
  <si>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</si>
  <si>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</si>
  <si>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Komárom és Környéke Önkormányzati Társulástól jelzőrendszer működtetésének támogatása</t>
  </si>
  <si>
    <t>Komáromi Távhőszolgáltató Kft-nek nyújtott működési kölcsön visszatérülés</t>
  </si>
  <si>
    <t>Dolgozók munkáltatói kölcsönének törlesztése</t>
  </si>
  <si>
    <t>Komáromi Távhőszolgáltató Kft-nek nyújtott felhalmozási kölcsön visszatérülés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</si>
  <si>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</si>
  <si>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</si>
  <si>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</si>
  <si>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</si>
  <si>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</si>
  <si>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</si>
  <si>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</si>
  <si>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</si>
  <si>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</si>
  <si>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EFOP-1.2.11-16 Esély Otthon</t>
  </si>
  <si>
    <t>EFOP-1.5.2-16 Humán szolgáltatások fejlesztése</t>
  </si>
  <si>
    <t>Önként vállalt feladatok</t>
  </si>
  <si>
    <t>Kötelező feladatok</t>
  </si>
  <si>
    <t>Összesen</t>
  </si>
  <si>
    <t>Helyi önkormányzatok működésének általános támogatása támogatása</t>
  </si>
  <si>
    <t xml:space="preserve">SKHU/1601 Játszótér projekt </t>
  </si>
  <si>
    <t xml:space="preserve">SKHU/1601 Buszmegálló projekt </t>
  </si>
  <si>
    <t>1/2020.(I.28.) önk rendelet eredeti ei</t>
  </si>
  <si>
    <t>Előző évek elszámolásából származó bevételek</t>
  </si>
  <si>
    <t>KEHOP-1.2.1 Helyi klímastratégiák kidolgozása c. pályázat</t>
  </si>
  <si>
    <t>KEHOP 2.2.2. Komárom Város szennyvízelvezetésének és tisztításának fejlesztése</t>
  </si>
  <si>
    <t>2019. évi beszámoló alapján pótigény</t>
  </si>
  <si>
    <t>Koronavírus védelmi számlára támogatások</t>
  </si>
  <si>
    <t>Nove Zamky város támogatása (Jókai liget játszótér)</t>
  </si>
  <si>
    <t>Idegenforgalmi adóhoz kapcsolódó kiegészítő támogatás</t>
  </si>
  <si>
    <t>2019. évi autómentes nap támogatása</t>
  </si>
  <si>
    <t>Nyári diákmunka támogatása</t>
  </si>
  <si>
    <t>Szálláshely fejlesztés támogatása</t>
  </si>
  <si>
    <t>KOMÁROMI KLAPKA GYÖRGY MÚZEUM</t>
  </si>
  <si>
    <t>KOMÁROMI KLADKA GYÖRGY MÚZEUM TÁMOGATÁSOK ÉS ÁTVETT PÉNZESZKÖZÖK (VISSZATÉRÍTENDŐ ÉS VISSZA NEM TÉRÍTENDŐ) MINDÖSSZESEN:</t>
  </si>
  <si>
    <t>Örökségvédelem Kollégiuma támogatása régészeti kutatásokra a brigetiói legiotábor területén</t>
  </si>
  <si>
    <t>Közgyűjtemények Kollégiuma támogatása Bodor Imre brigetiói régészeti gyűjteményének megvásárlására a múzeumi Bodor-gyűjtemény egységesítése céljából</t>
  </si>
  <si>
    <t xml:space="preserve">Tisztítsuk meg az országot c. pályázat </t>
  </si>
  <si>
    <t>2019. évben kifizetett Bursa Hungarica felsőoktatási ösztöndíj visszafizetése</t>
  </si>
  <si>
    <t>Ipari park viziközmű építés támogatása</t>
  </si>
  <si>
    <t>Ipari park bővítés és zajvédelem</t>
  </si>
  <si>
    <t>Tankerület részére 2019. évben folyósított támogatás fel nem használt rész visszafizetése</t>
  </si>
  <si>
    <t>2019. évi költségek visszatérülése</t>
  </si>
  <si>
    <t>Vételár törlesztés</t>
  </si>
  <si>
    <t>Hermann Róbert-Számadó Emese: Klapka György, Komárom Hőse című kiadvány megjelenítésére</t>
  </si>
  <si>
    <t>Adományok mosó-szárítógépre</t>
  </si>
  <si>
    <t>Teljesítés</t>
  </si>
  <si>
    <t>Teljesítés %-a</t>
  </si>
  <si>
    <t>2020. évi kapott visszatérítendő és vissza nem térítendő támogatások és pénzeszközátvételek Komárom  Város Önkormányzatánál és Intézményeinél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</si>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</sst>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0" fillId="0" borderId="0" xfId="74"/>
    <xf numFmtId="3" fontId="20" fillId="0" borderId="0" xfId="74" applyNumberForma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0" fontId="29" fillId="0" borderId="0" xfId="74" applyFont="1"/>
    <xf numFmtId="0" fontId="31" fillId="0" borderId="0" xfId="0" applyFont="1" applyAlignment="1">
      <alignment wrapText="1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0" fontId="20" fillId="0" borderId="0" xfId="74" applyAlignment="1">
      <alignment horizontal="right"/>
    </xf>
    <xf numFmtId="3" fontId="20" fillId="0" borderId="13" xfId="74" applyNumberFormat="1" applyBorder="1"/>
    <xf numFmtId="3" fontId="20" fillId="0" borderId="13" xfId="74" applyNumberFormat="1" applyBorder="1" applyAlignment="1"/>
    <xf numFmtId="0" fontId="20" fillId="0" borderId="13" xfId="74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3" fontId="21" fillId="47" borderId="13" xfId="74" applyNumberFormat="1" applyFont="1" applyFill="1" applyBorder="1"/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0" fontId="21" fillId="0" borderId="14" xfId="74" applyFont="1" applyFill="1" applyBorder="1" applyAlignment="1">
      <alignment wrapText="1"/>
    </xf>
    <xf numFmtId="3" fontId="21" fillId="0" borderId="14" xfId="74" applyNumberFormat="1" applyFont="1" applyFill="1" applyBorder="1"/>
    <xf numFmtId="3" fontId="21" fillId="0" borderId="13" xfId="74" applyNumberFormat="1" applyFont="1" applyFill="1" applyBorder="1"/>
    <xf numFmtId="10" fontId="34" fillId="0" borderId="0" xfId="74" applyNumberFormat="1" applyFont="1" applyBorder="1"/>
    <xf numFmtId="10" fontId="20" fillId="0" borderId="13" xfId="74" applyNumberFormat="1" applyBorder="1"/>
    <xf numFmtId="10" fontId="34" fillId="0" borderId="13" xfId="74" applyNumberFormat="1" applyFont="1" applyBorder="1"/>
    <xf numFmtId="10" fontId="21" fillId="46" borderId="13" xfId="74" applyNumberFormat="1" applyFont="1" applyFill="1" applyBorder="1" applyAlignment="1">
      <alignment vertical="center"/>
    </xf>
    <xf numFmtId="0" fontId="28" fillId="0" borderId="13" xfId="74" applyFont="1" applyBorder="1" applyAlignment="1">
      <alignment horizontal="center" vertical="center" wrapText="1"/>
    </xf>
    <xf numFmtId="3" fontId="20" fillId="0" borderId="0" xfId="74" applyNumberFormat="1" applyFont="1" applyAlignment="1">
      <alignment horizontal="right"/>
    </xf>
    <xf numFmtId="0" fontId="24" fillId="0" borderId="0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0" fontId="33" fillId="0" borderId="18" xfId="74" applyFont="1" applyBorder="1" applyAlignment="1">
      <alignment horizontal="center" vertical="center" wrapText="1"/>
    </xf>
    <xf numFmtId="0" fontId="33" fillId="0" borderId="19" xfId="74" applyFont="1" applyBorder="1" applyAlignment="1">
      <alignment horizontal="center" vertical="center" wrapText="1"/>
    </xf>
    <xf numFmtId="3" fontId="33" fillId="0" borderId="13" xfId="74" applyNumberFormat="1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33" fillId="0" borderId="16" xfId="74" applyNumberFormat="1" applyFont="1" applyBorder="1" applyAlignment="1">
      <alignment horizontal="center" vertical="center" wrapText="1"/>
    </xf>
    <xf numFmtId="3" fontId="33" fillId="0" borderId="15" xfId="74" applyNumberFormat="1" applyFont="1" applyBorder="1" applyAlignment="1">
      <alignment horizontal="center" vertical="center" wrapText="1"/>
    </xf>
    <xf numFmtId="3" fontId="33" fillId="0" borderId="17" xfId="74" applyNumberFormat="1" applyFont="1" applyBorder="1" applyAlignment="1">
      <alignment horizontal="center" vertical="center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zoomScaleSheetLayoutView="100" workbookViewId="0">
      <selection activeCell="H14" sqref="H14"/>
    </sheetView>
  </sheetViews>
  <sheetFormatPr defaultRowHeight="12.75" x14ac:dyDescent="0.2"/>
  <cols>
    <col min="1" max="1" width="82" style="7" customWidth="1"/>
    <col min="2" max="2" width="14.7109375" style="2" customWidth="1"/>
    <col min="3" max="3" width="9.140625" style="1"/>
    <col min="4" max="4" width="10.7109375" style="9" customWidth="1"/>
    <col min="5" max="5" width="10.42578125" style="2" bestFit="1" customWidth="1"/>
    <col min="6" max="6" width="9.140625" style="1"/>
    <col min="7" max="8" width="10.42578125" style="1" bestFit="1" customWidth="1"/>
    <col min="9" max="9" width="9.140625" style="1"/>
    <col min="10" max="10" width="10.42578125" style="1" bestFit="1" customWidth="1"/>
    <col min="11" max="11" width="10" style="1" customWidth="1"/>
    <col min="12" max="16384" width="9.140625" style="1"/>
  </cols>
  <sheetData>
    <row r="1" spans="1:11" x14ac:dyDescent="0.2">
      <c r="I1" s="45" t="s">
        <v>27</v>
      </c>
      <c r="J1" s="45"/>
      <c r="K1" s="45"/>
    </row>
    <row r="2" spans="1:11" x14ac:dyDescent="0.2">
      <c r="A2" s="8"/>
      <c r="B2" s="4"/>
    </row>
    <row r="3" spans="1:11" ht="32.25" customHeight="1" x14ac:dyDescent="0.2">
      <c r="A3" s="46" t="s">
        <v>67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 customHeight="1" x14ac:dyDescent="0.2">
      <c r="A4" s="48"/>
      <c r="B4" s="48"/>
      <c r="C4" s="12"/>
    </row>
    <row r="5" spans="1:11" ht="15.75" x14ac:dyDescent="0.25">
      <c r="A5" s="47"/>
      <c r="B5" s="47"/>
      <c r="J5" s="27"/>
      <c r="K5" s="27" t="s">
        <v>26</v>
      </c>
    </row>
    <row r="6" spans="1:11" ht="38.25" customHeight="1" x14ac:dyDescent="0.2">
      <c r="A6" s="49" t="s">
        <v>16</v>
      </c>
      <c r="B6" s="50" t="s">
        <v>36</v>
      </c>
      <c r="C6" s="50" t="s">
        <v>35</v>
      </c>
      <c r="D6" s="53" t="s">
        <v>41</v>
      </c>
      <c r="E6" s="55" t="s">
        <v>68</v>
      </c>
      <c r="F6" s="56"/>
      <c r="G6" s="57"/>
      <c r="H6" s="55" t="s">
        <v>65</v>
      </c>
      <c r="I6" s="56"/>
      <c r="J6" s="57"/>
      <c r="K6" s="44" t="s">
        <v>66</v>
      </c>
    </row>
    <row r="7" spans="1:11" ht="36" x14ac:dyDescent="0.2">
      <c r="A7" s="49"/>
      <c r="B7" s="51"/>
      <c r="C7" s="52"/>
      <c r="D7" s="54"/>
      <c r="E7" s="35" t="s">
        <v>36</v>
      </c>
      <c r="F7" s="36" t="s">
        <v>35</v>
      </c>
      <c r="G7" s="35" t="s">
        <v>37</v>
      </c>
      <c r="H7" s="35" t="s">
        <v>36</v>
      </c>
      <c r="I7" s="36" t="s">
        <v>35</v>
      </c>
      <c r="J7" s="34" t="s">
        <v>37</v>
      </c>
      <c r="K7" s="44"/>
    </row>
    <row r="8" spans="1:11" x14ac:dyDescent="0.2">
      <c r="A8" s="13" t="s">
        <v>0</v>
      </c>
      <c r="B8" s="15"/>
      <c r="C8" s="28"/>
      <c r="D8" s="29"/>
      <c r="E8" s="28"/>
      <c r="F8" s="30"/>
      <c r="G8" s="30"/>
      <c r="H8" s="30"/>
      <c r="I8" s="30"/>
      <c r="J8" s="30"/>
      <c r="K8" s="41"/>
    </row>
    <row r="9" spans="1:11" x14ac:dyDescent="0.2">
      <c r="A9" s="31"/>
      <c r="B9" s="32"/>
      <c r="C9" s="28"/>
      <c r="D9" s="29"/>
      <c r="E9" s="28"/>
      <c r="F9" s="30"/>
      <c r="G9" s="30"/>
      <c r="H9" s="30"/>
      <c r="I9" s="30"/>
      <c r="J9" s="30"/>
      <c r="K9" s="41"/>
    </row>
    <row r="10" spans="1:11" s="5" customFormat="1" x14ac:dyDescent="0.2">
      <c r="A10" s="13" t="s">
        <v>8</v>
      </c>
      <c r="B10" s="15">
        <f t="shared" ref="B10:J10" si="0">SUM(B11:B31)</f>
        <v>886274</v>
      </c>
      <c r="C10" s="15">
        <f t="shared" si="0"/>
        <v>6610</v>
      </c>
      <c r="D10" s="15">
        <f t="shared" si="0"/>
        <v>892884</v>
      </c>
      <c r="E10" s="15">
        <f t="shared" si="0"/>
        <v>1168300</v>
      </c>
      <c r="F10" s="15">
        <f t="shared" si="0"/>
        <v>6840</v>
      </c>
      <c r="G10" s="15">
        <f t="shared" si="0"/>
        <v>1175140</v>
      </c>
      <c r="H10" s="15">
        <f t="shared" si="0"/>
        <v>1168300</v>
      </c>
      <c r="I10" s="15">
        <f t="shared" si="0"/>
        <v>6840</v>
      </c>
      <c r="J10" s="15">
        <f t="shared" si="0"/>
        <v>1175140</v>
      </c>
      <c r="K10" s="42">
        <f>SUM(J10/G10)</f>
        <v>1</v>
      </c>
    </row>
    <row r="11" spans="1:11" s="5" customFormat="1" x14ac:dyDescent="0.2">
      <c r="A11" s="31" t="s">
        <v>38</v>
      </c>
      <c r="B11" s="15"/>
      <c r="C11" s="15"/>
      <c r="D11" s="15"/>
      <c r="E11" s="32">
        <v>914</v>
      </c>
      <c r="F11" s="32"/>
      <c r="G11" s="32">
        <f>SUM(E11:F11)</f>
        <v>914</v>
      </c>
      <c r="H11" s="32">
        <v>914</v>
      </c>
      <c r="I11" s="32"/>
      <c r="J11" s="32">
        <f t="shared" ref="J11:J30" si="1">SUM(H11:I11)</f>
        <v>914</v>
      </c>
      <c r="K11" s="42">
        <f t="shared" ref="K11:K74" si="2">SUM(J11/G11)</f>
        <v>1</v>
      </c>
    </row>
    <row r="12" spans="1:11" x14ac:dyDescent="0.2">
      <c r="A12" s="31" t="s">
        <v>17</v>
      </c>
      <c r="B12" s="32">
        <v>380161</v>
      </c>
      <c r="C12" s="32"/>
      <c r="D12" s="32">
        <f>SUM(B12:C12)</f>
        <v>380161</v>
      </c>
      <c r="E12" s="32">
        <v>401827</v>
      </c>
      <c r="F12" s="32"/>
      <c r="G12" s="32">
        <f>SUM(E12:F12)</f>
        <v>401827</v>
      </c>
      <c r="H12" s="32">
        <v>401827</v>
      </c>
      <c r="I12" s="32"/>
      <c r="J12" s="32">
        <f t="shared" si="1"/>
        <v>401827</v>
      </c>
      <c r="K12" s="42">
        <f t="shared" si="2"/>
        <v>1</v>
      </c>
    </row>
    <row r="13" spans="1:11" x14ac:dyDescent="0.2">
      <c r="A13" s="31" t="s">
        <v>18</v>
      </c>
      <c r="B13" s="32">
        <v>446969</v>
      </c>
      <c r="C13" s="32"/>
      <c r="D13" s="32">
        <f t="shared" ref="D13:D74" si="3">SUM(B13:C13)</f>
        <v>446969</v>
      </c>
      <c r="E13" s="32">
        <v>515195</v>
      </c>
      <c r="F13" s="32"/>
      <c r="G13" s="32">
        <f t="shared" ref="G13:G30" si="4">SUM(E13:F13)</f>
        <v>515195</v>
      </c>
      <c r="H13" s="32">
        <v>515195</v>
      </c>
      <c r="I13" s="32"/>
      <c r="J13" s="32">
        <f t="shared" si="1"/>
        <v>515195</v>
      </c>
      <c r="K13" s="42">
        <f t="shared" si="2"/>
        <v>1</v>
      </c>
    </row>
    <row r="14" spans="1:11" x14ac:dyDescent="0.2">
      <c r="A14" s="31" t="s">
        <v>19</v>
      </c>
      <c r="B14" s="32">
        <v>42797</v>
      </c>
      <c r="C14" s="32"/>
      <c r="D14" s="32">
        <f t="shared" si="3"/>
        <v>42797</v>
      </c>
      <c r="E14" s="32">
        <v>60085</v>
      </c>
      <c r="F14" s="32"/>
      <c r="G14" s="32">
        <f t="shared" si="4"/>
        <v>60085</v>
      </c>
      <c r="H14" s="32">
        <v>60085</v>
      </c>
      <c r="I14" s="32"/>
      <c r="J14" s="32">
        <f t="shared" si="1"/>
        <v>60085</v>
      </c>
      <c r="K14" s="42">
        <f t="shared" si="2"/>
        <v>1</v>
      </c>
    </row>
    <row r="15" spans="1:11" x14ac:dyDescent="0.2">
      <c r="A15" s="31" t="s">
        <v>30</v>
      </c>
      <c r="B15" s="32">
        <v>4700</v>
      </c>
      <c r="C15" s="32"/>
      <c r="D15" s="32">
        <f t="shared" si="3"/>
        <v>4700</v>
      </c>
      <c r="E15" s="32">
        <v>2354</v>
      </c>
      <c r="F15" s="32"/>
      <c r="G15" s="32">
        <f t="shared" si="4"/>
        <v>2354</v>
      </c>
      <c r="H15" s="32">
        <v>2354</v>
      </c>
      <c r="I15" s="32"/>
      <c r="J15" s="32">
        <f t="shared" si="1"/>
        <v>2354</v>
      </c>
      <c r="K15" s="42">
        <f t="shared" si="2"/>
        <v>1</v>
      </c>
    </row>
    <row r="16" spans="1:11" x14ac:dyDescent="0.2">
      <c r="A16" s="31" t="s">
        <v>28</v>
      </c>
      <c r="B16" s="32"/>
      <c r="C16" s="32">
        <v>2200</v>
      </c>
      <c r="D16" s="32">
        <f t="shared" si="3"/>
        <v>2200</v>
      </c>
      <c r="E16" s="32"/>
      <c r="F16" s="32">
        <v>2222</v>
      </c>
      <c r="G16" s="32">
        <f t="shared" si="4"/>
        <v>2222</v>
      </c>
      <c r="H16" s="32"/>
      <c r="I16" s="32">
        <v>2222</v>
      </c>
      <c r="J16" s="32">
        <f t="shared" si="1"/>
        <v>2222</v>
      </c>
      <c r="K16" s="42">
        <f t="shared" si="2"/>
        <v>1</v>
      </c>
    </row>
    <row r="17" spans="1:11" x14ac:dyDescent="0.2">
      <c r="A17" s="31" t="s">
        <v>20</v>
      </c>
      <c r="B17" s="32"/>
      <c r="C17" s="32">
        <v>4410</v>
      </c>
      <c r="D17" s="32">
        <f t="shared" si="3"/>
        <v>4410</v>
      </c>
      <c r="E17" s="32"/>
      <c r="F17" s="32">
        <v>4410</v>
      </c>
      <c r="G17" s="32">
        <f t="shared" si="4"/>
        <v>4410</v>
      </c>
      <c r="H17" s="32"/>
      <c r="I17" s="32">
        <v>4410</v>
      </c>
      <c r="J17" s="32">
        <f t="shared" si="1"/>
        <v>4410</v>
      </c>
      <c r="K17" s="42">
        <f t="shared" si="2"/>
        <v>1</v>
      </c>
    </row>
    <row r="18" spans="1:11" x14ac:dyDescent="0.2">
      <c r="A18" s="31" t="s">
        <v>42</v>
      </c>
      <c r="B18" s="32">
        <v>165</v>
      </c>
      <c r="C18" s="32"/>
      <c r="D18" s="32">
        <f t="shared" si="3"/>
        <v>165</v>
      </c>
      <c r="E18" s="32">
        <v>165</v>
      </c>
      <c r="F18" s="32"/>
      <c r="G18" s="32">
        <f t="shared" si="4"/>
        <v>165</v>
      </c>
      <c r="H18" s="32">
        <v>165</v>
      </c>
      <c r="I18" s="32"/>
      <c r="J18" s="32">
        <f t="shared" si="1"/>
        <v>165</v>
      </c>
      <c r="K18" s="42">
        <f t="shared" si="2"/>
        <v>1</v>
      </c>
    </row>
    <row r="19" spans="1:11" x14ac:dyDescent="0.2">
      <c r="A19" s="31" t="s">
        <v>43</v>
      </c>
      <c r="B19" s="32">
        <v>11482</v>
      </c>
      <c r="C19" s="32"/>
      <c r="D19" s="32">
        <f t="shared" si="3"/>
        <v>11482</v>
      </c>
      <c r="E19" s="32">
        <v>11460</v>
      </c>
      <c r="F19" s="32"/>
      <c r="G19" s="32">
        <f t="shared" si="4"/>
        <v>11460</v>
      </c>
      <c r="H19" s="32">
        <v>11460</v>
      </c>
      <c r="I19" s="32"/>
      <c r="J19" s="32">
        <f t="shared" si="1"/>
        <v>11460</v>
      </c>
      <c r="K19" s="42">
        <f t="shared" si="2"/>
        <v>1</v>
      </c>
    </row>
    <row r="20" spans="1:11" x14ac:dyDescent="0.2">
      <c r="A20" s="31" t="s">
        <v>45</v>
      </c>
      <c r="B20" s="32"/>
      <c r="C20" s="32"/>
      <c r="D20" s="32"/>
      <c r="E20" s="32">
        <v>2617</v>
      </c>
      <c r="F20" s="32"/>
      <c r="G20" s="32">
        <f t="shared" si="4"/>
        <v>2617</v>
      </c>
      <c r="H20" s="32">
        <v>2617</v>
      </c>
      <c r="I20" s="32"/>
      <c r="J20" s="32">
        <f t="shared" si="1"/>
        <v>2617</v>
      </c>
      <c r="K20" s="42">
        <f t="shared" si="2"/>
        <v>1</v>
      </c>
    </row>
    <row r="21" spans="1:11" x14ac:dyDescent="0.2">
      <c r="A21" s="31" t="s">
        <v>48</v>
      </c>
      <c r="B21" s="32"/>
      <c r="C21" s="32"/>
      <c r="D21" s="32"/>
      <c r="E21" s="32">
        <v>6795</v>
      </c>
      <c r="F21" s="32"/>
      <c r="G21" s="32">
        <f t="shared" si="4"/>
        <v>6795</v>
      </c>
      <c r="H21" s="32">
        <v>6795</v>
      </c>
      <c r="I21" s="32"/>
      <c r="J21" s="32">
        <f t="shared" si="1"/>
        <v>6795</v>
      </c>
      <c r="K21" s="42">
        <f t="shared" si="2"/>
        <v>1</v>
      </c>
    </row>
    <row r="22" spans="1:11" x14ac:dyDescent="0.2">
      <c r="A22" s="31" t="s">
        <v>40</v>
      </c>
      <c r="B22" s="32"/>
      <c r="C22" s="32"/>
      <c r="D22" s="32"/>
      <c r="E22" s="32">
        <v>13376</v>
      </c>
      <c r="F22" s="32"/>
      <c r="G22" s="32">
        <f t="shared" si="4"/>
        <v>13376</v>
      </c>
      <c r="H22" s="32">
        <v>13376</v>
      </c>
      <c r="I22" s="32"/>
      <c r="J22" s="32">
        <f t="shared" si="1"/>
        <v>13376</v>
      </c>
      <c r="K22" s="42">
        <f t="shared" si="2"/>
        <v>1</v>
      </c>
    </row>
    <row r="23" spans="1:11" x14ac:dyDescent="0.2">
      <c r="A23" s="32" t="s">
        <v>34</v>
      </c>
      <c r="B23" s="32"/>
      <c r="C23" s="32"/>
      <c r="D23" s="32"/>
      <c r="E23" s="32">
        <v>56523</v>
      </c>
      <c r="F23" s="32"/>
      <c r="G23" s="32">
        <f t="shared" si="4"/>
        <v>56523</v>
      </c>
      <c r="H23" s="32">
        <v>56523</v>
      </c>
      <c r="I23" s="32"/>
      <c r="J23" s="32">
        <f t="shared" si="1"/>
        <v>56523</v>
      </c>
      <c r="K23" s="42">
        <f t="shared" si="2"/>
        <v>1</v>
      </c>
    </row>
    <row r="24" spans="1:11" x14ac:dyDescent="0.2">
      <c r="A24" s="31" t="s">
        <v>32</v>
      </c>
      <c r="B24" s="32"/>
      <c r="C24" s="32"/>
      <c r="D24" s="32"/>
      <c r="E24" s="32">
        <v>18255</v>
      </c>
      <c r="F24" s="32"/>
      <c r="G24" s="32">
        <f t="shared" si="4"/>
        <v>18255</v>
      </c>
      <c r="H24" s="32">
        <v>18255</v>
      </c>
      <c r="I24" s="32"/>
      <c r="J24" s="32">
        <f t="shared" si="1"/>
        <v>18255</v>
      </c>
      <c r="K24" s="42">
        <f t="shared" si="2"/>
        <v>1</v>
      </c>
    </row>
    <row r="25" spans="1:11" x14ac:dyDescent="0.2">
      <c r="A25" s="32" t="s">
        <v>33</v>
      </c>
      <c r="B25" s="32"/>
      <c r="C25" s="32"/>
      <c r="D25" s="32"/>
      <c r="E25" s="32">
        <v>38798</v>
      </c>
      <c r="F25" s="32"/>
      <c r="G25" s="32">
        <f t="shared" si="4"/>
        <v>38798</v>
      </c>
      <c r="H25" s="32">
        <v>38798</v>
      </c>
      <c r="I25" s="32"/>
      <c r="J25" s="32">
        <f t="shared" si="1"/>
        <v>38798</v>
      </c>
      <c r="K25" s="42">
        <f t="shared" si="2"/>
        <v>1</v>
      </c>
    </row>
    <row r="26" spans="1:11" x14ac:dyDescent="0.2">
      <c r="A26" s="32" t="s">
        <v>49</v>
      </c>
      <c r="B26" s="32"/>
      <c r="C26" s="32"/>
      <c r="D26" s="32"/>
      <c r="E26" s="32">
        <v>1125</v>
      </c>
      <c r="F26" s="32"/>
      <c r="G26" s="32">
        <f t="shared" si="4"/>
        <v>1125</v>
      </c>
      <c r="H26" s="32">
        <v>1125</v>
      </c>
      <c r="I26" s="32"/>
      <c r="J26" s="32">
        <f t="shared" si="1"/>
        <v>1125</v>
      </c>
      <c r="K26" s="42">
        <f t="shared" si="2"/>
        <v>1</v>
      </c>
    </row>
    <row r="27" spans="1:11" x14ac:dyDescent="0.2">
      <c r="A27" s="32" t="s">
        <v>50</v>
      </c>
      <c r="B27" s="32"/>
      <c r="C27" s="32"/>
      <c r="D27" s="32"/>
      <c r="E27" s="32">
        <v>2242</v>
      </c>
      <c r="F27" s="32"/>
      <c r="G27" s="32">
        <f t="shared" si="4"/>
        <v>2242</v>
      </c>
      <c r="H27" s="32">
        <v>2242</v>
      </c>
      <c r="I27" s="32"/>
      <c r="J27" s="32">
        <f t="shared" si="1"/>
        <v>2242</v>
      </c>
      <c r="K27" s="42">
        <f t="shared" si="2"/>
        <v>1</v>
      </c>
    </row>
    <row r="28" spans="1:11" x14ac:dyDescent="0.2">
      <c r="A28" s="32" t="s">
        <v>56</v>
      </c>
      <c r="B28" s="32"/>
      <c r="C28" s="32"/>
      <c r="D28" s="32"/>
      <c r="E28" s="32">
        <v>6921</v>
      </c>
      <c r="F28" s="32"/>
      <c r="G28" s="32">
        <f t="shared" si="4"/>
        <v>6921</v>
      </c>
      <c r="H28" s="32">
        <v>6921</v>
      </c>
      <c r="I28" s="32"/>
      <c r="J28" s="32">
        <f t="shared" si="1"/>
        <v>6921</v>
      </c>
      <c r="K28" s="42">
        <f t="shared" si="2"/>
        <v>1</v>
      </c>
    </row>
    <row r="29" spans="1:11" x14ac:dyDescent="0.2">
      <c r="A29" s="32" t="s">
        <v>57</v>
      </c>
      <c r="B29" s="32"/>
      <c r="C29" s="32"/>
      <c r="D29" s="32"/>
      <c r="E29" s="32"/>
      <c r="F29" s="32">
        <v>208</v>
      </c>
      <c r="G29" s="32">
        <f t="shared" si="4"/>
        <v>208</v>
      </c>
      <c r="H29" s="32"/>
      <c r="I29" s="32">
        <v>208</v>
      </c>
      <c r="J29" s="32">
        <f t="shared" si="1"/>
        <v>208</v>
      </c>
      <c r="K29" s="42">
        <f t="shared" si="2"/>
        <v>1</v>
      </c>
    </row>
    <row r="30" spans="1:11" x14ac:dyDescent="0.2">
      <c r="A30" s="32" t="s">
        <v>58</v>
      </c>
      <c r="B30" s="32"/>
      <c r="C30" s="32"/>
      <c r="D30" s="32"/>
      <c r="E30" s="32">
        <v>29648</v>
      </c>
      <c r="F30" s="32"/>
      <c r="G30" s="32">
        <f t="shared" si="4"/>
        <v>29648</v>
      </c>
      <c r="H30" s="32">
        <v>29648</v>
      </c>
      <c r="I30" s="32"/>
      <c r="J30" s="32">
        <f t="shared" si="1"/>
        <v>29648</v>
      </c>
      <c r="K30" s="42">
        <f t="shared" si="2"/>
        <v>1</v>
      </c>
    </row>
    <row r="31" spans="1:11" x14ac:dyDescent="0.2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42"/>
    </row>
    <row r="32" spans="1:11" s="5" customFormat="1" x14ac:dyDescent="0.2">
      <c r="A32" s="13" t="s">
        <v>9</v>
      </c>
      <c r="B32" s="15">
        <f>SUM(B33:B35)</f>
        <v>0</v>
      </c>
      <c r="C32" s="15">
        <f t="shared" ref="C32:J32" si="5">SUM(C33:C35)</f>
        <v>0</v>
      </c>
      <c r="D32" s="15">
        <f t="shared" si="5"/>
        <v>0</v>
      </c>
      <c r="E32" s="15">
        <f t="shared" si="5"/>
        <v>32938</v>
      </c>
      <c r="F32" s="15">
        <f t="shared" si="5"/>
        <v>0</v>
      </c>
      <c r="G32" s="15">
        <f t="shared" si="5"/>
        <v>32938</v>
      </c>
      <c r="H32" s="15">
        <f t="shared" si="5"/>
        <v>32938</v>
      </c>
      <c r="I32" s="15">
        <f t="shared" si="5"/>
        <v>0</v>
      </c>
      <c r="J32" s="15">
        <f t="shared" si="5"/>
        <v>32938</v>
      </c>
      <c r="K32" s="42">
        <f t="shared" si="2"/>
        <v>1</v>
      </c>
    </row>
    <row r="33" spans="1:11" s="5" customFormat="1" x14ac:dyDescent="0.2">
      <c r="A33" s="31" t="s">
        <v>46</v>
      </c>
      <c r="B33" s="32"/>
      <c r="C33" s="32"/>
      <c r="D33" s="32"/>
      <c r="E33" s="32">
        <v>30702</v>
      </c>
      <c r="F33" s="32"/>
      <c r="G33" s="32">
        <f>SUM(E33:F33)</f>
        <v>30702</v>
      </c>
      <c r="H33" s="32">
        <v>30702</v>
      </c>
      <c r="I33" s="32"/>
      <c r="J33" s="32">
        <f>SUM(H33:I33)</f>
        <v>30702</v>
      </c>
      <c r="K33" s="42">
        <f t="shared" si="2"/>
        <v>1</v>
      </c>
    </row>
    <row r="34" spans="1:11" s="5" customFormat="1" x14ac:dyDescent="0.2">
      <c r="A34" s="32" t="s">
        <v>47</v>
      </c>
      <c r="B34" s="32"/>
      <c r="C34" s="32"/>
      <c r="D34" s="32"/>
      <c r="E34" s="32">
        <v>629</v>
      </c>
      <c r="F34" s="32"/>
      <c r="G34" s="32">
        <f t="shared" ref="G34:G35" si="6">SUM(E34:F34)</f>
        <v>629</v>
      </c>
      <c r="H34" s="32">
        <v>629</v>
      </c>
      <c r="I34" s="32"/>
      <c r="J34" s="32">
        <f>SUM(H34:I34)</f>
        <v>629</v>
      </c>
      <c r="K34" s="42">
        <f t="shared" si="2"/>
        <v>1</v>
      </c>
    </row>
    <row r="35" spans="1:11" s="5" customFormat="1" x14ac:dyDescent="0.2">
      <c r="A35" s="32" t="s">
        <v>61</v>
      </c>
      <c r="B35" s="32"/>
      <c r="C35" s="32"/>
      <c r="D35" s="32"/>
      <c r="E35" s="32">
        <v>1607</v>
      </c>
      <c r="F35" s="32"/>
      <c r="G35" s="32">
        <f t="shared" si="6"/>
        <v>1607</v>
      </c>
      <c r="H35" s="32">
        <v>1607</v>
      </c>
      <c r="I35" s="32"/>
      <c r="J35" s="32">
        <f>SUM(H35:I35)</f>
        <v>1607</v>
      </c>
      <c r="K35" s="42">
        <f t="shared" si="2"/>
        <v>1</v>
      </c>
    </row>
    <row r="36" spans="1:11" x14ac:dyDescent="0.2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42"/>
    </row>
    <row r="37" spans="1:11" s="11" customFormat="1" ht="13.5" x14ac:dyDescent="0.25">
      <c r="A37" s="18" t="s">
        <v>10</v>
      </c>
      <c r="B37" s="19">
        <f t="shared" ref="B37:J37" si="7">SUM(B10,B32)</f>
        <v>886274</v>
      </c>
      <c r="C37" s="19">
        <f t="shared" si="7"/>
        <v>6610</v>
      </c>
      <c r="D37" s="19">
        <f t="shared" si="7"/>
        <v>892884</v>
      </c>
      <c r="E37" s="19">
        <f t="shared" si="7"/>
        <v>1201238</v>
      </c>
      <c r="F37" s="19">
        <f t="shared" si="7"/>
        <v>6840</v>
      </c>
      <c r="G37" s="19">
        <f t="shared" si="7"/>
        <v>1208078</v>
      </c>
      <c r="H37" s="19">
        <f t="shared" si="7"/>
        <v>1201238</v>
      </c>
      <c r="I37" s="19">
        <f t="shared" si="7"/>
        <v>6840</v>
      </c>
      <c r="J37" s="19">
        <f t="shared" si="7"/>
        <v>1208078</v>
      </c>
      <c r="K37" s="42">
        <f t="shared" si="2"/>
        <v>1</v>
      </c>
    </row>
    <row r="38" spans="1:11" x14ac:dyDescent="0.2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42"/>
    </row>
    <row r="39" spans="1:11" x14ac:dyDescent="0.2">
      <c r="A39" s="13" t="s">
        <v>6</v>
      </c>
      <c r="B39" s="15">
        <f>SUM(B40:B40)</f>
        <v>0</v>
      </c>
      <c r="C39" s="15">
        <f t="shared" ref="C39:J39" si="8">SUM(C40:C40)</f>
        <v>0</v>
      </c>
      <c r="D39" s="15">
        <f t="shared" si="8"/>
        <v>0</v>
      </c>
      <c r="E39" s="15">
        <f t="shared" si="8"/>
        <v>0</v>
      </c>
      <c r="F39" s="15">
        <f t="shared" si="8"/>
        <v>0</v>
      </c>
      <c r="G39" s="15">
        <f t="shared" si="8"/>
        <v>0</v>
      </c>
      <c r="H39" s="15">
        <f t="shared" si="8"/>
        <v>0</v>
      </c>
      <c r="I39" s="15">
        <f t="shared" si="8"/>
        <v>0</v>
      </c>
      <c r="J39" s="15">
        <f t="shared" si="8"/>
        <v>0</v>
      </c>
      <c r="K39" s="42"/>
    </row>
    <row r="40" spans="1:1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42"/>
    </row>
    <row r="41" spans="1:11" s="5" customFormat="1" x14ac:dyDescent="0.2">
      <c r="A41" s="13" t="s">
        <v>1</v>
      </c>
      <c r="B41" s="15">
        <f>SUM(B42)</f>
        <v>0</v>
      </c>
      <c r="C41" s="15">
        <f t="shared" ref="C41:J41" si="9">SUM(C42)</f>
        <v>30000</v>
      </c>
      <c r="D41" s="15">
        <f t="shared" si="9"/>
        <v>30000</v>
      </c>
      <c r="E41" s="15">
        <f t="shared" si="9"/>
        <v>0</v>
      </c>
      <c r="F41" s="15">
        <f t="shared" si="9"/>
        <v>30000</v>
      </c>
      <c r="G41" s="15">
        <f t="shared" si="9"/>
        <v>30000</v>
      </c>
      <c r="H41" s="15">
        <f t="shared" si="9"/>
        <v>0</v>
      </c>
      <c r="I41" s="15">
        <f t="shared" si="9"/>
        <v>30000</v>
      </c>
      <c r="J41" s="15">
        <f t="shared" si="9"/>
        <v>30000</v>
      </c>
      <c r="K41" s="42">
        <f t="shared" si="2"/>
        <v>1</v>
      </c>
    </row>
    <row r="42" spans="1:11" s="5" customFormat="1" x14ac:dyDescent="0.2">
      <c r="A42" s="31" t="s">
        <v>21</v>
      </c>
      <c r="B42" s="32"/>
      <c r="C42" s="32">
        <v>30000</v>
      </c>
      <c r="D42" s="32">
        <f t="shared" si="3"/>
        <v>30000</v>
      </c>
      <c r="E42" s="32"/>
      <c r="F42" s="32">
        <v>30000</v>
      </c>
      <c r="G42" s="32">
        <f t="shared" ref="G42" si="10">SUM(E42:F42)</f>
        <v>30000</v>
      </c>
      <c r="H42" s="32"/>
      <c r="I42" s="32">
        <v>30000</v>
      </c>
      <c r="J42" s="32">
        <f>SUM(H42:I42)</f>
        <v>30000</v>
      </c>
      <c r="K42" s="42">
        <f t="shared" si="2"/>
        <v>1</v>
      </c>
    </row>
    <row r="43" spans="1:11" x14ac:dyDescent="0.2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42"/>
    </row>
    <row r="44" spans="1:11" s="5" customFormat="1" x14ac:dyDescent="0.2">
      <c r="A44" s="13" t="s">
        <v>13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42"/>
    </row>
    <row r="45" spans="1:11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42"/>
    </row>
    <row r="46" spans="1:11" s="11" customFormat="1" ht="13.5" x14ac:dyDescent="0.25">
      <c r="A46" s="18" t="s">
        <v>14</v>
      </c>
      <c r="B46" s="19">
        <f>SUM(B41,B39,B44)</f>
        <v>0</v>
      </c>
      <c r="C46" s="19">
        <f t="shared" ref="C46:J46" si="11">SUM(C41,C39,C44)</f>
        <v>30000</v>
      </c>
      <c r="D46" s="19">
        <f t="shared" si="11"/>
        <v>30000</v>
      </c>
      <c r="E46" s="19">
        <f t="shared" si="11"/>
        <v>0</v>
      </c>
      <c r="F46" s="19">
        <f t="shared" si="11"/>
        <v>30000</v>
      </c>
      <c r="G46" s="19">
        <f t="shared" si="11"/>
        <v>30000</v>
      </c>
      <c r="H46" s="19">
        <f t="shared" si="11"/>
        <v>0</v>
      </c>
      <c r="I46" s="19">
        <f t="shared" si="11"/>
        <v>30000</v>
      </c>
      <c r="J46" s="19">
        <f t="shared" si="11"/>
        <v>30000</v>
      </c>
      <c r="K46" s="42">
        <f t="shared" si="2"/>
        <v>1</v>
      </c>
    </row>
    <row r="47" spans="1:1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42"/>
    </row>
    <row r="48" spans="1:11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42"/>
    </row>
    <row r="49" spans="1:13" s="5" customFormat="1" x14ac:dyDescent="0.2">
      <c r="A49" s="13" t="s">
        <v>7</v>
      </c>
      <c r="B49" s="15">
        <f t="shared" ref="B49:J49" si="12">SUM(B50:B60)</f>
        <v>557625</v>
      </c>
      <c r="C49" s="15">
        <f t="shared" si="12"/>
        <v>0</v>
      </c>
      <c r="D49" s="15">
        <f t="shared" si="12"/>
        <v>557625</v>
      </c>
      <c r="E49" s="15">
        <f t="shared" si="12"/>
        <v>15009657</v>
      </c>
      <c r="F49" s="15">
        <f t="shared" si="12"/>
        <v>7500</v>
      </c>
      <c r="G49" s="15">
        <f t="shared" si="12"/>
        <v>15017157</v>
      </c>
      <c r="H49" s="15">
        <f t="shared" si="12"/>
        <v>15009656</v>
      </c>
      <c r="I49" s="15">
        <f t="shared" si="12"/>
        <v>7500</v>
      </c>
      <c r="J49" s="15">
        <f t="shared" si="12"/>
        <v>15017156</v>
      </c>
      <c r="K49" s="42">
        <f t="shared" si="2"/>
        <v>0.99999993340949955</v>
      </c>
    </row>
    <row r="50" spans="1:13" s="5" customFormat="1" x14ac:dyDescent="0.2">
      <c r="A50" s="31" t="s">
        <v>31</v>
      </c>
      <c r="B50" s="33">
        <v>11149</v>
      </c>
      <c r="C50" s="32"/>
      <c r="D50" s="32">
        <f t="shared" si="3"/>
        <v>11149</v>
      </c>
      <c r="E50" s="33">
        <v>0</v>
      </c>
      <c r="F50" s="32"/>
      <c r="G50" s="32">
        <f t="shared" ref="G50:G60" si="13">SUM(E50:F50)</f>
        <v>0</v>
      </c>
      <c r="H50" s="32"/>
      <c r="I50" s="32"/>
      <c r="J50" s="32">
        <f t="shared" ref="J50:J60" si="14">SUM(H50:I50)</f>
        <v>0</v>
      </c>
      <c r="K50" s="42"/>
    </row>
    <row r="51" spans="1:13" s="5" customFormat="1" x14ac:dyDescent="0.2">
      <c r="A51" s="31" t="s">
        <v>32</v>
      </c>
      <c r="B51" s="33">
        <v>26250</v>
      </c>
      <c r="C51" s="32"/>
      <c r="D51" s="32">
        <f t="shared" si="3"/>
        <v>26250</v>
      </c>
      <c r="E51" s="33">
        <v>0</v>
      </c>
      <c r="F51" s="32"/>
      <c r="G51" s="32">
        <f t="shared" si="13"/>
        <v>0</v>
      </c>
      <c r="H51" s="32"/>
      <c r="I51" s="32"/>
      <c r="J51" s="32">
        <f t="shared" si="14"/>
        <v>0</v>
      </c>
      <c r="K51" s="42"/>
    </row>
    <row r="52" spans="1:13" s="5" customFormat="1" hidden="1" x14ac:dyDescent="0.2">
      <c r="A52" s="31" t="s">
        <v>39</v>
      </c>
      <c r="B52" s="33"/>
      <c r="C52" s="32"/>
      <c r="D52" s="32">
        <f t="shared" si="3"/>
        <v>0</v>
      </c>
      <c r="E52" s="33"/>
      <c r="F52" s="32"/>
      <c r="G52" s="32">
        <f t="shared" si="13"/>
        <v>0</v>
      </c>
      <c r="H52" s="32"/>
      <c r="I52" s="32"/>
      <c r="J52" s="32">
        <f t="shared" si="14"/>
        <v>0</v>
      </c>
      <c r="K52" s="42"/>
    </row>
    <row r="53" spans="1:13" s="5" customFormat="1" x14ac:dyDescent="0.2">
      <c r="A53" s="31" t="s">
        <v>40</v>
      </c>
      <c r="B53" s="33">
        <v>89000</v>
      </c>
      <c r="C53" s="32"/>
      <c r="D53" s="32">
        <f t="shared" si="3"/>
        <v>89000</v>
      </c>
      <c r="E53" s="33">
        <v>0</v>
      </c>
      <c r="F53" s="32"/>
      <c r="G53" s="32">
        <f t="shared" si="13"/>
        <v>0</v>
      </c>
      <c r="H53" s="32"/>
      <c r="I53" s="32"/>
      <c r="J53" s="32">
        <f t="shared" si="14"/>
        <v>0</v>
      </c>
      <c r="K53" s="42"/>
    </row>
    <row r="54" spans="1:13" s="5" customFormat="1" x14ac:dyDescent="0.2">
      <c r="A54" s="32" t="s">
        <v>33</v>
      </c>
      <c r="B54" s="33">
        <v>38798</v>
      </c>
      <c r="C54" s="32"/>
      <c r="D54" s="32">
        <f t="shared" si="3"/>
        <v>38798</v>
      </c>
      <c r="E54" s="33">
        <v>0</v>
      </c>
      <c r="F54" s="32"/>
      <c r="G54" s="32">
        <f t="shared" si="13"/>
        <v>0</v>
      </c>
      <c r="H54" s="32"/>
      <c r="I54" s="32"/>
      <c r="J54" s="32">
        <f t="shared" si="14"/>
        <v>0</v>
      </c>
      <c r="K54" s="42"/>
    </row>
    <row r="55" spans="1:13" s="5" customFormat="1" x14ac:dyDescent="0.2">
      <c r="A55" s="32" t="s">
        <v>34</v>
      </c>
      <c r="B55" s="33">
        <v>98926</v>
      </c>
      <c r="C55" s="32"/>
      <c r="D55" s="32">
        <f t="shared" si="3"/>
        <v>98926</v>
      </c>
      <c r="E55" s="33">
        <v>0</v>
      </c>
      <c r="F55" s="32"/>
      <c r="G55" s="32">
        <f t="shared" si="13"/>
        <v>0</v>
      </c>
      <c r="H55" s="32"/>
      <c r="I55" s="32"/>
      <c r="J55" s="32">
        <f t="shared" si="14"/>
        <v>0</v>
      </c>
      <c r="K55" s="42"/>
    </row>
    <row r="56" spans="1:13" s="5" customFormat="1" ht="12.75" customHeight="1" x14ac:dyDescent="0.2">
      <c r="A56" s="32" t="s">
        <v>44</v>
      </c>
      <c r="B56" s="33">
        <v>293502</v>
      </c>
      <c r="C56" s="32"/>
      <c r="D56" s="32">
        <f t="shared" si="3"/>
        <v>293502</v>
      </c>
      <c r="E56" s="33">
        <v>5267083</v>
      </c>
      <c r="F56" s="32"/>
      <c r="G56" s="32">
        <f t="shared" si="13"/>
        <v>5267083</v>
      </c>
      <c r="H56" s="32">
        <v>5267083</v>
      </c>
      <c r="I56" s="32"/>
      <c r="J56" s="32">
        <f t="shared" si="14"/>
        <v>5267083</v>
      </c>
      <c r="K56" s="42">
        <f t="shared" si="2"/>
        <v>1</v>
      </c>
      <c r="L56" s="6"/>
      <c r="M56" s="6"/>
    </row>
    <row r="57" spans="1:13" s="5" customFormat="1" ht="12.75" customHeight="1" x14ac:dyDescent="0.2">
      <c r="A57" s="32" t="s">
        <v>51</v>
      </c>
      <c r="B57" s="33"/>
      <c r="C57" s="32"/>
      <c r="D57" s="32"/>
      <c r="E57" s="33">
        <v>0</v>
      </c>
      <c r="F57" s="32">
        <v>6000</v>
      </c>
      <c r="G57" s="32">
        <f t="shared" si="13"/>
        <v>6000</v>
      </c>
      <c r="H57" s="32"/>
      <c r="I57" s="32">
        <v>6000</v>
      </c>
      <c r="J57" s="32">
        <f t="shared" si="14"/>
        <v>6000</v>
      </c>
      <c r="K57" s="42">
        <f t="shared" si="2"/>
        <v>1</v>
      </c>
      <c r="L57" s="6"/>
      <c r="M57" s="6"/>
    </row>
    <row r="58" spans="1:13" s="5" customFormat="1" ht="12.75" customHeight="1" x14ac:dyDescent="0.2">
      <c r="A58" s="32" t="s">
        <v>58</v>
      </c>
      <c r="B58" s="33"/>
      <c r="C58" s="32"/>
      <c r="D58" s="32"/>
      <c r="E58" s="33">
        <v>8342814</v>
      </c>
      <c r="F58" s="32"/>
      <c r="G58" s="32">
        <f t="shared" si="13"/>
        <v>8342814</v>
      </c>
      <c r="H58" s="32">
        <v>8342814</v>
      </c>
      <c r="I58" s="32"/>
      <c r="J58" s="32">
        <f t="shared" si="14"/>
        <v>8342814</v>
      </c>
      <c r="K58" s="42">
        <f t="shared" si="2"/>
        <v>1</v>
      </c>
      <c r="L58" s="6"/>
      <c r="M58" s="6"/>
    </row>
    <row r="59" spans="1:13" s="5" customFormat="1" ht="12.75" customHeight="1" x14ac:dyDescent="0.2">
      <c r="A59" s="32" t="s">
        <v>59</v>
      </c>
      <c r="B59" s="33"/>
      <c r="C59" s="32"/>
      <c r="D59" s="32"/>
      <c r="E59" s="33">
        <v>1399760</v>
      </c>
      <c r="F59" s="32"/>
      <c r="G59" s="32">
        <f t="shared" si="13"/>
        <v>1399760</v>
      </c>
      <c r="H59" s="32">
        <v>1399759</v>
      </c>
      <c r="I59" s="32"/>
      <c r="J59" s="32">
        <f t="shared" si="14"/>
        <v>1399759</v>
      </c>
      <c r="K59" s="42">
        <f t="shared" si="2"/>
        <v>0.99999928559181572</v>
      </c>
      <c r="L59" s="6"/>
      <c r="M59" s="6"/>
    </row>
    <row r="60" spans="1:13" s="5" customFormat="1" ht="12.75" customHeight="1" x14ac:dyDescent="0.2">
      <c r="A60" s="32" t="s">
        <v>60</v>
      </c>
      <c r="B60" s="33"/>
      <c r="C60" s="32"/>
      <c r="D60" s="32"/>
      <c r="E60" s="33"/>
      <c r="F60" s="32">
        <v>1500</v>
      </c>
      <c r="G60" s="32">
        <f t="shared" si="13"/>
        <v>1500</v>
      </c>
      <c r="H60" s="32"/>
      <c r="I60" s="32">
        <v>1500</v>
      </c>
      <c r="J60" s="32">
        <f t="shared" si="14"/>
        <v>1500</v>
      </c>
      <c r="K60" s="42">
        <f t="shared" si="2"/>
        <v>1</v>
      </c>
      <c r="L60" s="6"/>
      <c r="M60" s="6"/>
    </row>
    <row r="61" spans="1:13" x14ac:dyDescent="0.2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42"/>
    </row>
    <row r="62" spans="1:13" s="5" customFormat="1" ht="12" customHeight="1" x14ac:dyDescent="0.2">
      <c r="A62" s="13" t="s">
        <v>2</v>
      </c>
      <c r="B62" s="15">
        <f>SUM(B63:B65)</f>
        <v>0</v>
      </c>
      <c r="C62" s="15">
        <f t="shared" ref="C62:J62" si="15">SUM(C63:C65)</f>
        <v>0</v>
      </c>
      <c r="D62" s="15">
        <f t="shared" si="15"/>
        <v>0</v>
      </c>
      <c r="E62" s="15">
        <f t="shared" si="15"/>
        <v>54409</v>
      </c>
      <c r="F62" s="15">
        <f t="shared" si="15"/>
        <v>163</v>
      </c>
      <c r="G62" s="15">
        <f t="shared" si="15"/>
        <v>54572</v>
      </c>
      <c r="H62" s="15">
        <f t="shared" si="15"/>
        <v>54409</v>
      </c>
      <c r="I62" s="15">
        <f t="shared" si="15"/>
        <v>164</v>
      </c>
      <c r="J62" s="15">
        <f t="shared" si="15"/>
        <v>54573</v>
      </c>
      <c r="K62" s="42">
        <f t="shared" si="2"/>
        <v>1.0000183244154512</v>
      </c>
    </row>
    <row r="63" spans="1:13" s="5" customFormat="1" ht="12" customHeight="1" x14ac:dyDescent="0.2">
      <c r="A63" s="32" t="s">
        <v>47</v>
      </c>
      <c r="B63" s="33"/>
      <c r="C63" s="32"/>
      <c r="D63" s="32"/>
      <c r="E63" s="33">
        <v>54334</v>
      </c>
      <c r="F63" s="32"/>
      <c r="G63" s="32">
        <f>SUM(E63:F63)</f>
        <v>54334</v>
      </c>
      <c r="H63" s="32">
        <v>54334</v>
      </c>
      <c r="I63" s="32"/>
      <c r="J63" s="32">
        <f>SUM(H63:I63)</f>
        <v>54334</v>
      </c>
      <c r="K63" s="42">
        <f t="shared" si="2"/>
        <v>1</v>
      </c>
    </row>
    <row r="64" spans="1:13" s="5" customFormat="1" ht="12" customHeight="1" x14ac:dyDescent="0.2">
      <c r="A64" s="31" t="s">
        <v>62</v>
      </c>
      <c r="B64" s="32"/>
      <c r="C64" s="32"/>
      <c r="D64" s="32"/>
      <c r="E64" s="32">
        <v>75</v>
      </c>
      <c r="F64" s="32"/>
      <c r="G64" s="32">
        <f t="shared" ref="G64:G65" si="16">SUM(E64:F64)</f>
        <v>75</v>
      </c>
      <c r="H64" s="32">
        <v>75</v>
      </c>
      <c r="I64" s="32"/>
      <c r="J64" s="32">
        <f>SUM(H64:I64)</f>
        <v>75</v>
      </c>
      <c r="K64" s="42">
        <f t="shared" si="2"/>
        <v>1</v>
      </c>
    </row>
    <row r="65" spans="1:11" s="5" customFormat="1" ht="12" customHeight="1" x14ac:dyDescent="0.2">
      <c r="A65" s="31" t="s">
        <v>61</v>
      </c>
      <c r="B65" s="32"/>
      <c r="C65" s="32"/>
      <c r="D65" s="32"/>
      <c r="E65" s="32"/>
      <c r="F65" s="32">
        <v>163</v>
      </c>
      <c r="G65" s="32">
        <f t="shared" si="16"/>
        <v>163</v>
      </c>
      <c r="H65" s="32"/>
      <c r="I65" s="32">
        <v>164</v>
      </c>
      <c r="J65" s="32">
        <f>SUM(H65:I65)</f>
        <v>164</v>
      </c>
      <c r="K65" s="42">
        <f t="shared" si="2"/>
        <v>1.0061349693251533</v>
      </c>
    </row>
    <row r="66" spans="1:11" x14ac:dyDescent="0.2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42"/>
    </row>
    <row r="67" spans="1:11" s="11" customFormat="1" ht="13.5" x14ac:dyDescent="0.25">
      <c r="A67" s="18" t="s">
        <v>11</v>
      </c>
      <c r="B67" s="19">
        <f t="shared" ref="B67:J67" si="17">SUM(B49,B62)</f>
        <v>557625</v>
      </c>
      <c r="C67" s="19">
        <f t="shared" si="17"/>
        <v>0</v>
      </c>
      <c r="D67" s="19">
        <f t="shared" si="17"/>
        <v>557625</v>
      </c>
      <c r="E67" s="19">
        <f t="shared" si="17"/>
        <v>15064066</v>
      </c>
      <c r="F67" s="19">
        <f t="shared" si="17"/>
        <v>7663</v>
      </c>
      <c r="G67" s="19">
        <f t="shared" si="17"/>
        <v>15071729</v>
      </c>
      <c r="H67" s="19">
        <f t="shared" si="17"/>
        <v>15064065</v>
      </c>
      <c r="I67" s="19">
        <f t="shared" si="17"/>
        <v>7664</v>
      </c>
      <c r="J67" s="19">
        <f t="shared" si="17"/>
        <v>15071729</v>
      </c>
      <c r="K67" s="42">
        <f t="shared" si="2"/>
        <v>1</v>
      </c>
    </row>
    <row r="68" spans="1:11" s="11" customFormat="1" ht="13.5" x14ac:dyDescent="0.25">
      <c r="A68" s="18"/>
      <c r="B68" s="19"/>
      <c r="C68" s="19"/>
      <c r="D68" s="32"/>
      <c r="E68" s="19"/>
      <c r="F68" s="19"/>
      <c r="G68" s="32"/>
      <c r="H68" s="32"/>
      <c r="I68" s="32"/>
      <c r="J68" s="32"/>
      <c r="K68" s="42"/>
    </row>
    <row r="69" spans="1:11" x14ac:dyDescent="0.2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42"/>
    </row>
    <row r="70" spans="1:11" s="5" customFormat="1" x14ac:dyDescent="0.2">
      <c r="A70" s="13" t="s">
        <v>5</v>
      </c>
      <c r="B70" s="15">
        <f>SUM(B71:B71)</f>
        <v>0</v>
      </c>
      <c r="C70" s="15">
        <f t="shared" ref="C70:J70" si="18">SUM(C71:C71)</f>
        <v>0</v>
      </c>
      <c r="D70" s="15">
        <f t="shared" si="18"/>
        <v>0</v>
      </c>
      <c r="E70" s="15">
        <f t="shared" si="18"/>
        <v>0</v>
      </c>
      <c r="F70" s="15">
        <f t="shared" si="18"/>
        <v>0</v>
      </c>
      <c r="G70" s="15">
        <f t="shared" si="18"/>
        <v>0</v>
      </c>
      <c r="H70" s="15">
        <f t="shared" si="18"/>
        <v>0</v>
      </c>
      <c r="I70" s="15">
        <f t="shared" si="18"/>
        <v>0</v>
      </c>
      <c r="J70" s="15">
        <f t="shared" si="18"/>
        <v>0</v>
      </c>
      <c r="K70" s="42"/>
    </row>
    <row r="71" spans="1:11" x14ac:dyDescent="0.2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42"/>
    </row>
    <row r="72" spans="1:11" s="5" customFormat="1" x14ac:dyDescent="0.2">
      <c r="A72" s="13" t="s">
        <v>3</v>
      </c>
      <c r="B72" s="15">
        <f t="shared" ref="B72:J72" si="19">SUM(B73:B75)</f>
        <v>0</v>
      </c>
      <c r="C72" s="15">
        <f t="shared" si="19"/>
        <v>4521</v>
      </c>
      <c r="D72" s="15">
        <f t="shared" si="19"/>
        <v>4521</v>
      </c>
      <c r="E72" s="15">
        <f t="shared" si="19"/>
        <v>0</v>
      </c>
      <c r="F72" s="15">
        <f t="shared" si="19"/>
        <v>4190</v>
      </c>
      <c r="G72" s="15">
        <f t="shared" si="19"/>
        <v>4190</v>
      </c>
      <c r="H72" s="15">
        <f t="shared" si="19"/>
        <v>0</v>
      </c>
      <c r="I72" s="15">
        <f t="shared" si="19"/>
        <v>4189</v>
      </c>
      <c r="J72" s="15">
        <f t="shared" si="19"/>
        <v>4189</v>
      </c>
      <c r="K72" s="42">
        <f t="shared" si="2"/>
        <v>0.99976133651551313</v>
      </c>
    </row>
    <row r="73" spans="1:11" x14ac:dyDescent="0.2">
      <c r="A73" s="31" t="s">
        <v>22</v>
      </c>
      <c r="B73" s="32"/>
      <c r="C73" s="32">
        <v>1171</v>
      </c>
      <c r="D73" s="32">
        <f t="shared" si="3"/>
        <v>1171</v>
      </c>
      <c r="E73" s="32"/>
      <c r="F73" s="32">
        <v>840</v>
      </c>
      <c r="G73" s="32">
        <f t="shared" ref="G73:G74" si="20">SUM(E73:F73)</f>
        <v>840</v>
      </c>
      <c r="H73" s="32"/>
      <c r="I73" s="32">
        <v>839</v>
      </c>
      <c r="J73" s="32">
        <f>SUM(H73:I73)</f>
        <v>839</v>
      </c>
      <c r="K73" s="42">
        <f t="shared" si="2"/>
        <v>0.99880952380952381</v>
      </c>
    </row>
    <row r="74" spans="1:11" ht="12.75" customHeight="1" x14ac:dyDescent="0.2">
      <c r="A74" s="31" t="s">
        <v>23</v>
      </c>
      <c r="B74" s="32"/>
      <c r="C74" s="32">
        <v>3350</v>
      </c>
      <c r="D74" s="32">
        <f t="shared" si="3"/>
        <v>3350</v>
      </c>
      <c r="E74" s="32"/>
      <c r="F74" s="32">
        <v>3350</v>
      </c>
      <c r="G74" s="32">
        <f t="shared" si="20"/>
        <v>3350</v>
      </c>
      <c r="H74" s="32"/>
      <c r="I74" s="32">
        <v>3350</v>
      </c>
      <c r="J74" s="32">
        <f>SUM(H74:I74)</f>
        <v>3350</v>
      </c>
      <c r="K74" s="42">
        <f t="shared" si="2"/>
        <v>1</v>
      </c>
    </row>
    <row r="75" spans="1:11" x14ac:dyDescent="0.2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42"/>
    </row>
    <row r="76" spans="1:11" s="5" customFormat="1" x14ac:dyDescent="0.2">
      <c r="A76" s="13" t="s">
        <v>15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42"/>
    </row>
    <row r="77" spans="1:11" x14ac:dyDescent="0.2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42"/>
    </row>
    <row r="78" spans="1:11" s="11" customFormat="1" ht="13.5" x14ac:dyDescent="0.25">
      <c r="A78" s="18" t="s">
        <v>4</v>
      </c>
      <c r="B78" s="19">
        <f t="shared" ref="B78:J78" si="21">SUM(B70,B72,B76)</f>
        <v>0</v>
      </c>
      <c r="C78" s="19">
        <f t="shared" si="21"/>
        <v>4521</v>
      </c>
      <c r="D78" s="19">
        <f t="shared" si="21"/>
        <v>4521</v>
      </c>
      <c r="E78" s="19">
        <f t="shared" si="21"/>
        <v>0</v>
      </c>
      <c r="F78" s="19">
        <f t="shared" si="21"/>
        <v>4190</v>
      </c>
      <c r="G78" s="19">
        <f t="shared" si="21"/>
        <v>4190</v>
      </c>
      <c r="H78" s="19">
        <f t="shared" si="21"/>
        <v>0</v>
      </c>
      <c r="I78" s="19">
        <f t="shared" si="21"/>
        <v>4189</v>
      </c>
      <c r="J78" s="19">
        <f t="shared" si="21"/>
        <v>4189</v>
      </c>
      <c r="K78" s="42">
        <f t="shared" ref="K78:K100" si="22">SUM(J78/G78)</f>
        <v>0.99976133651551313</v>
      </c>
    </row>
    <row r="79" spans="1:11" x14ac:dyDescent="0.2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42"/>
    </row>
    <row r="80" spans="1:11" s="3" customFormat="1" x14ac:dyDescent="0.2">
      <c r="A80" s="20"/>
      <c r="B80" s="21"/>
      <c r="C80" s="21"/>
      <c r="D80" s="32"/>
      <c r="E80" s="21"/>
      <c r="F80" s="21"/>
      <c r="G80" s="21"/>
      <c r="H80" s="21"/>
      <c r="I80" s="21"/>
      <c r="J80" s="21"/>
      <c r="K80" s="42"/>
    </row>
    <row r="81" spans="1:11" s="5" customFormat="1" ht="25.5" x14ac:dyDescent="0.2">
      <c r="A81" s="22" t="s">
        <v>12</v>
      </c>
      <c r="B81" s="23">
        <f t="shared" ref="B81:J81" si="23">SUM(B37,B46,B67,B78)</f>
        <v>1443899</v>
      </c>
      <c r="C81" s="23">
        <f t="shared" si="23"/>
        <v>41131</v>
      </c>
      <c r="D81" s="23">
        <f t="shared" si="23"/>
        <v>1485030</v>
      </c>
      <c r="E81" s="23">
        <f t="shared" si="23"/>
        <v>16265304</v>
      </c>
      <c r="F81" s="23">
        <f t="shared" si="23"/>
        <v>48693</v>
      </c>
      <c r="G81" s="23">
        <f t="shared" si="23"/>
        <v>16313997</v>
      </c>
      <c r="H81" s="23">
        <f t="shared" si="23"/>
        <v>16265303</v>
      </c>
      <c r="I81" s="23">
        <f t="shared" si="23"/>
        <v>48693</v>
      </c>
      <c r="J81" s="23">
        <f t="shared" si="23"/>
        <v>16313996</v>
      </c>
      <c r="K81" s="43">
        <f t="shared" si="22"/>
        <v>0.99999993870294324</v>
      </c>
    </row>
    <row r="82" spans="1:11" s="5" customFormat="1" x14ac:dyDescent="0.2">
      <c r="A82" s="24"/>
      <c r="B82" s="25"/>
      <c r="C82" s="26"/>
      <c r="D82" s="10"/>
      <c r="E82" s="6"/>
      <c r="K82" s="40"/>
    </row>
    <row r="83" spans="1:11" x14ac:dyDescent="0.2">
      <c r="A83" s="13" t="s">
        <v>24</v>
      </c>
      <c r="B83" s="17"/>
      <c r="C83" s="28"/>
      <c r="D83" s="29"/>
      <c r="E83" s="28"/>
      <c r="F83" s="30"/>
      <c r="G83" s="30"/>
      <c r="H83" s="30"/>
      <c r="I83" s="30"/>
      <c r="J83" s="30"/>
      <c r="K83" s="42"/>
    </row>
    <row r="84" spans="1:11" x14ac:dyDescent="0.2">
      <c r="A84" s="14"/>
      <c r="B84" s="17"/>
      <c r="C84" s="28"/>
      <c r="D84" s="29"/>
      <c r="E84" s="28"/>
      <c r="F84" s="30"/>
      <c r="G84" s="30"/>
      <c r="H84" s="30"/>
      <c r="I84" s="30"/>
      <c r="J84" s="30"/>
      <c r="K84" s="42"/>
    </row>
    <row r="85" spans="1:11" x14ac:dyDescent="0.2">
      <c r="A85" s="13" t="s">
        <v>8</v>
      </c>
      <c r="B85" s="15">
        <f t="shared" ref="B85:J85" si="24">SUM(B86:B86)</f>
        <v>160000</v>
      </c>
      <c r="C85" s="15">
        <f t="shared" si="24"/>
        <v>0</v>
      </c>
      <c r="D85" s="15">
        <f t="shared" si="24"/>
        <v>160000</v>
      </c>
      <c r="E85" s="15">
        <f t="shared" si="24"/>
        <v>192608</v>
      </c>
      <c r="F85" s="15">
        <f t="shared" si="24"/>
        <v>0</v>
      </c>
      <c r="G85" s="15">
        <f t="shared" si="24"/>
        <v>192608</v>
      </c>
      <c r="H85" s="15">
        <f t="shared" si="24"/>
        <v>192608</v>
      </c>
      <c r="I85" s="15">
        <f t="shared" si="24"/>
        <v>0</v>
      </c>
      <c r="J85" s="15">
        <f t="shared" si="24"/>
        <v>192608</v>
      </c>
      <c r="K85" s="42">
        <f t="shared" si="22"/>
        <v>1</v>
      </c>
    </row>
    <row r="86" spans="1:11" x14ac:dyDescent="0.2">
      <c r="A86" s="16" t="s">
        <v>29</v>
      </c>
      <c r="B86" s="17">
        <v>160000</v>
      </c>
      <c r="C86" s="17"/>
      <c r="D86" s="17">
        <f>SUM(B86:C86)</f>
        <v>160000</v>
      </c>
      <c r="E86" s="17">
        <v>192608</v>
      </c>
      <c r="F86" s="17"/>
      <c r="G86" s="17">
        <f>SUM(E86:F86)</f>
        <v>192608</v>
      </c>
      <c r="H86" s="17">
        <v>192608</v>
      </c>
      <c r="I86" s="17"/>
      <c r="J86" s="17">
        <f>SUM(H86:I86)</f>
        <v>192608</v>
      </c>
      <c r="K86" s="42">
        <f t="shared" si="22"/>
        <v>1</v>
      </c>
    </row>
    <row r="87" spans="1:11" x14ac:dyDescent="0.2">
      <c r="A87" s="20"/>
      <c r="B87" s="21"/>
      <c r="C87" s="32"/>
      <c r="D87" s="32"/>
      <c r="E87" s="32"/>
      <c r="F87" s="32"/>
      <c r="G87" s="32"/>
      <c r="H87" s="32"/>
      <c r="I87" s="32"/>
      <c r="J87" s="32"/>
      <c r="K87" s="42"/>
    </row>
    <row r="88" spans="1:11" x14ac:dyDescent="0.2">
      <c r="A88" s="13" t="s">
        <v>2</v>
      </c>
      <c r="B88" s="15">
        <f t="shared" ref="B88:G88" si="25">SUM(B89)</f>
        <v>0</v>
      </c>
      <c r="C88" s="15">
        <f t="shared" si="25"/>
        <v>0</v>
      </c>
      <c r="D88" s="15">
        <f t="shared" si="25"/>
        <v>0</v>
      </c>
      <c r="E88" s="15">
        <f t="shared" si="25"/>
        <v>380</v>
      </c>
      <c r="F88" s="15">
        <f t="shared" si="25"/>
        <v>0</v>
      </c>
      <c r="G88" s="15">
        <f t="shared" si="25"/>
        <v>380</v>
      </c>
      <c r="H88" s="15">
        <f t="shared" ref="H88:J88" si="26">SUM(H89)</f>
        <v>379</v>
      </c>
      <c r="I88" s="15">
        <f t="shared" si="26"/>
        <v>0</v>
      </c>
      <c r="J88" s="15">
        <f t="shared" si="26"/>
        <v>379</v>
      </c>
      <c r="K88" s="42">
        <f t="shared" si="22"/>
        <v>0.99736842105263157</v>
      </c>
    </row>
    <row r="89" spans="1:11" x14ac:dyDescent="0.2">
      <c r="A89" s="37" t="s">
        <v>64</v>
      </c>
      <c r="B89" s="38"/>
      <c r="C89" s="39"/>
      <c r="D89" s="39"/>
      <c r="E89" s="39">
        <v>380</v>
      </c>
      <c r="F89" s="39"/>
      <c r="G89" s="39">
        <f>SUM(E89:F89)</f>
        <v>380</v>
      </c>
      <c r="H89" s="39">
        <v>379</v>
      </c>
      <c r="I89" s="39"/>
      <c r="J89" s="39">
        <f>SUM(H89:I89)</f>
        <v>379</v>
      </c>
      <c r="K89" s="42">
        <f t="shared" si="22"/>
        <v>0.99736842105263157</v>
      </c>
    </row>
    <row r="90" spans="1:11" x14ac:dyDescent="0.2">
      <c r="A90" s="20"/>
      <c r="B90" s="21"/>
      <c r="C90" s="30"/>
      <c r="D90" s="29"/>
      <c r="E90" s="28"/>
      <c r="F90" s="30"/>
      <c r="G90" s="30"/>
      <c r="H90" s="30"/>
      <c r="I90" s="30"/>
      <c r="J90" s="30"/>
      <c r="K90" s="42"/>
    </row>
    <row r="91" spans="1:11" ht="33.75" customHeight="1" x14ac:dyDescent="0.2">
      <c r="A91" s="22" t="s">
        <v>25</v>
      </c>
      <c r="B91" s="23">
        <f>SUM(B85,B88)</f>
        <v>160000</v>
      </c>
      <c r="C91" s="23">
        <f t="shared" ref="C91:J91" si="27">SUM(C85,C88)</f>
        <v>0</v>
      </c>
      <c r="D91" s="23">
        <f t="shared" si="27"/>
        <v>160000</v>
      </c>
      <c r="E91" s="23">
        <f t="shared" si="27"/>
        <v>192988</v>
      </c>
      <c r="F91" s="23">
        <f t="shared" si="27"/>
        <v>0</v>
      </c>
      <c r="G91" s="23">
        <f t="shared" si="27"/>
        <v>192988</v>
      </c>
      <c r="H91" s="23">
        <f t="shared" si="27"/>
        <v>192987</v>
      </c>
      <c r="I91" s="23">
        <f t="shared" si="27"/>
        <v>0</v>
      </c>
      <c r="J91" s="23">
        <f t="shared" si="27"/>
        <v>192987</v>
      </c>
      <c r="K91" s="43">
        <f t="shared" si="22"/>
        <v>0.99999481833067339</v>
      </c>
    </row>
    <row r="92" spans="1:11" x14ac:dyDescent="0.2">
      <c r="K92" s="40"/>
    </row>
    <row r="93" spans="1:11" x14ac:dyDescent="0.2">
      <c r="A93" s="13" t="s">
        <v>52</v>
      </c>
      <c r="B93" s="32"/>
      <c r="C93" s="28"/>
      <c r="D93" s="29"/>
      <c r="E93" s="28"/>
      <c r="F93" s="30"/>
      <c r="G93" s="30"/>
      <c r="H93" s="30"/>
      <c r="I93" s="30"/>
      <c r="J93" s="30"/>
      <c r="K93" s="42"/>
    </row>
    <row r="94" spans="1:11" x14ac:dyDescent="0.2">
      <c r="A94" s="14"/>
      <c r="B94" s="32"/>
      <c r="C94" s="28"/>
      <c r="D94" s="29"/>
      <c r="E94" s="28"/>
      <c r="F94" s="30"/>
      <c r="G94" s="30"/>
      <c r="H94" s="30"/>
      <c r="I94" s="30"/>
      <c r="J94" s="30"/>
      <c r="K94" s="42"/>
    </row>
    <row r="95" spans="1:11" x14ac:dyDescent="0.2">
      <c r="A95" s="13" t="s">
        <v>8</v>
      </c>
      <c r="B95" s="15">
        <f>SUM(B96:B98)</f>
        <v>0</v>
      </c>
      <c r="C95" s="15">
        <f t="shared" ref="C95:J95" si="28">SUM(C96:C98)</f>
        <v>0</v>
      </c>
      <c r="D95" s="15">
        <f t="shared" si="28"/>
        <v>0</v>
      </c>
      <c r="E95" s="15">
        <f t="shared" si="28"/>
        <v>2650</v>
      </c>
      <c r="F95" s="15">
        <f t="shared" si="28"/>
        <v>0</v>
      </c>
      <c r="G95" s="15">
        <f t="shared" si="28"/>
        <v>2650</v>
      </c>
      <c r="H95" s="15">
        <f t="shared" si="28"/>
        <v>2650</v>
      </c>
      <c r="I95" s="15">
        <f t="shared" si="28"/>
        <v>0</v>
      </c>
      <c r="J95" s="15">
        <f t="shared" si="28"/>
        <v>2650</v>
      </c>
      <c r="K95" s="42">
        <f t="shared" si="22"/>
        <v>1</v>
      </c>
    </row>
    <row r="96" spans="1:11" x14ac:dyDescent="0.2">
      <c r="A96" s="31" t="s">
        <v>54</v>
      </c>
      <c r="B96" s="32"/>
      <c r="C96" s="32"/>
      <c r="D96" s="32">
        <f>SUM(B96:C96)</f>
        <v>0</v>
      </c>
      <c r="E96" s="32">
        <v>850</v>
      </c>
      <c r="F96" s="32"/>
      <c r="G96" s="32">
        <f>SUM(E96:F96)</f>
        <v>850</v>
      </c>
      <c r="H96" s="32">
        <v>850</v>
      </c>
      <c r="I96" s="32"/>
      <c r="J96" s="32">
        <f>SUM(H96:I96)</f>
        <v>850</v>
      </c>
      <c r="K96" s="42">
        <f t="shared" si="22"/>
        <v>1</v>
      </c>
    </row>
    <row r="97" spans="1:11" ht="25.5" x14ac:dyDescent="0.2">
      <c r="A97" s="31" t="s">
        <v>55</v>
      </c>
      <c r="B97" s="32"/>
      <c r="C97" s="32"/>
      <c r="D97" s="32">
        <f>SUM(B97:C97)</f>
        <v>0</v>
      </c>
      <c r="E97" s="32">
        <v>800</v>
      </c>
      <c r="F97" s="32"/>
      <c r="G97" s="32">
        <f>SUM(E97:F97)</f>
        <v>800</v>
      </c>
      <c r="H97" s="32">
        <v>800</v>
      </c>
      <c r="I97" s="32"/>
      <c r="J97" s="32">
        <f>SUM(H97:I97)</f>
        <v>800</v>
      </c>
      <c r="K97" s="42">
        <f t="shared" si="22"/>
        <v>1</v>
      </c>
    </row>
    <row r="98" spans="1:11" x14ac:dyDescent="0.2">
      <c r="A98" s="20" t="s">
        <v>63</v>
      </c>
      <c r="B98" s="21"/>
      <c r="C98" s="32"/>
      <c r="D98" s="32"/>
      <c r="E98" s="32">
        <v>1000</v>
      </c>
      <c r="F98" s="32"/>
      <c r="G98" s="32">
        <f>SUM(E98:F98)</f>
        <v>1000</v>
      </c>
      <c r="H98" s="32">
        <v>1000</v>
      </c>
      <c r="I98" s="32"/>
      <c r="J98" s="32">
        <f>SUM(H98:I98)</f>
        <v>1000</v>
      </c>
      <c r="K98" s="42">
        <f t="shared" si="22"/>
        <v>1</v>
      </c>
    </row>
    <row r="99" spans="1:11" x14ac:dyDescent="0.2">
      <c r="A99" s="20"/>
      <c r="B99" s="21"/>
      <c r="C99" s="30"/>
      <c r="D99" s="29"/>
      <c r="E99" s="28"/>
      <c r="F99" s="30"/>
      <c r="G99" s="30"/>
      <c r="H99" s="30"/>
      <c r="I99" s="30"/>
      <c r="J99" s="30"/>
      <c r="K99" s="42"/>
    </row>
    <row r="100" spans="1:11" ht="25.5" x14ac:dyDescent="0.2">
      <c r="A100" s="22" t="s">
        <v>53</v>
      </c>
      <c r="B100" s="23">
        <f t="shared" ref="B100:J100" si="29">SUM(B95)</f>
        <v>0</v>
      </c>
      <c r="C100" s="23">
        <f t="shared" si="29"/>
        <v>0</v>
      </c>
      <c r="D100" s="23">
        <f t="shared" si="29"/>
        <v>0</v>
      </c>
      <c r="E100" s="23">
        <f t="shared" si="29"/>
        <v>2650</v>
      </c>
      <c r="F100" s="23">
        <f t="shared" si="29"/>
        <v>0</v>
      </c>
      <c r="G100" s="23">
        <f t="shared" si="29"/>
        <v>2650</v>
      </c>
      <c r="H100" s="23">
        <f t="shared" si="29"/>
        <v>2650</v>
      </c>
      <c r="I100" s="23">
        <f t="shared" si="29"/>
        <v>0</v>
      </c>
      <c r="J100" s="23">
        <f t="shared" si="29"/>
        <v>2650</v>
      </c>
      <c r="K100" s="43">
        <f t="shared" si="22"/>
        <v>1</v>
      </c>
    </row>
  </sheetData>
  <mergeCells count="11">
    <mergeCell ref="K6:K7"/>
    <mergeCell ref="I1:K1"/>
    <mergeCell ref="A3:K3"/>
    <mergeCell ref="A5:B5"/>
    <mergeCell ref="A4:B4"/>
    <mergeCell ref="A6:A7"/>
    <mergeCell ref="B6:B7"/>
    <mergeCell ref="C6:C7"/>
    <mergeCell ref="D6:D7"/>
    <mergeCell ref="E6:G6"/>
    <mergeCell ref="H6:J6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2021-05-11T12:47:11Z</cp:lastPrinted>
  <dcterms:created xsi:type="dcterms:W3CDTF">2014-01-10T08:24:40Z</dcterms:created>
  <dcterms:modified xsi:type="dcterms:W3CDTF">2021-05-31T12:48:57Z</dcterms:modified>
</cp:coreProperties>
</file>