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1\14_2021 mellékletei\"/>
    </mc:Choice>
  </mc:AlternateContent>
  <xr:revisionPtr revIDLastSave="0" documentId="8_{CB2428EE-E3BA-456F-9DE8-4758F3DAF912}" xr6:coauthVersionLast="47" xr6:coauthVersionMax="47" xr10:uidLastSave="{00000000-0000-0000-0000-000000000000}"/>
  <bookViews>
    <workbookView xWindow="-120" yWindow="-120" windowWidth="29040" windowHeight="15840" tabRatio="601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Munka1!$A$1:$L$111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4" i="1" l="1"/>
  <c r="L94" i="1"/>
  <c r="J94" i="1"/>
  <c r="G94" i="1"/>
  <c r="F104" i="1"/>
  <c r="E104" i="1"/>
  <c r="F96" i="1"/>
  <c r="E96" i="1"/>
  <c r="F91" i="1"/>
  <c r="F103" i="1"/>
  <c r="F108" i="1"/>
  <c r="E91" i="1"/>
  <c r="F78" i="1"/>
  <c r="E78" i="1"/>
  <c r="D94" i="1"/>
  <c r="D73" i="1"/>
  <c r="D74" i="1"/>
  <c r="J9" i="1"/>
  <c r="L9" i="1"/>
  <c r="J10" i="1"/>
  <c r="L10" i="1"/>
  <c r="K9" i="1"/>
  <c r="K10" i="1"/>
  <c r="G9" i="1"/>
  <c r="G10" i="1"/>
  <c r="F56" i="1"/>
  <c r="E56" i="1"/>
  <c r="F51" i="1"/>
  <c r="E51" i="1"/>
  <c r="F47" i="1"/>
  <c r="E47" i="1"/>
  <c r="F42" i="1"/>
  <c r="E42" i="1"/>
  <c r="F29" i="1"/>
  <c r="E29" i="1"/>
  <c r="F16" i="1"/>
  <c r="E16" i="1"/>
  <c r="F12" i="1"/>
  <c r="E12" i="1"/>
  <c r="F7" i="1"/>
  <c r="F55" i="1"/>
  <c r="F61" i="1"/>
  <c r="E7" i="1"/>
  <c r="D9" i="1"/>
  <c r="B7" i="1"/>
  <c r="G87" i="1"/>
  <c r="B78" i="1"/>
  <c r="K84" i="1"/>
  <c r="J84" i="1"/>
  <c r="K73" i="1"/>
  <c r="J73" i="1"/>
  <c r="G73" i="1"/>
  <c r="K14" i="1"/>
  <c r="G53" i="1"/>
  <c r="G51" i="1"/>
  <c r="G52" i="1"/>
  <c r="K8" i="1"/>
  <c r="J14" i="1"/>
  <c r="K13" i="1"/>
  <c r="L13" i="1"/>
  <c r="J13" i="1"/>
  <c r="K79" i="1"/>
  <c r="G106" i="1"/>
  <c r="G107" i="1"/>
  <c r="G105" i="1"/>
  <c r="G98" i="1"/>
  <c r="G99" i="1"/>
  <c r="G97" i="1"/>
  <c r="G93" i="1"/>
  <c r="G92" i="1"/>
  <c r="G89" i="1"/>
  <c r="G86" i="1"/>
  <c r="G83" i="1"/>
  <c r="G80" i="1"/>
  <c r="G81" i="1"/>
  <c r="G82" i="1"/>
  <c r="G79" i="1"/>
  <c r="G76" i="1"/>
  <c r="G72" i="1"/>
  <c r="G69" i="1"/>
  <c r="G67" i="1"/>
  <c r="D106" i="1"/>
  <c r="D107" i="1"/>
  <c r="D105" i="1"/>
  <c r="D98" i="1"/>
  <c r="D99" i="1"/>
  <c r="D97" i="1"/>
  <c r="D93" i="1"/>
  <c r="D92" i="1"/>
  <c r="D89" i="1"/>
  <c r="D87" i="1"/>
  <c r="D80" i="1"/>
  <c r="D81" i="1"/>
  <c r="D82" i="1"/>
  <c r="D79" i="1"/>
  <c r="C78" i="1"/>
  <c r="H78" i="1"/>
  <c r="I78" i="1"/>
  <c r="D76" i="1"/>
  <c r="D72" i="1"/>
  <c r="D71" i="1"/>
  <c r="D69" i="1"/>
  <c r="D67" i="1"/>
  <c r="J8" i="1"/>
  <c r="G58" i="1"/>
  <c r="G59" i="1"/>
  <c r="G60" i="1"/>
  <c r="G57" i="1"/>
  <c r="G49" i="1"/>
  <c r="G48" i="1"/>
  <c r="G44" i="1"/>
  <c r="G43" i="1"/>
  <c r="G31" i="1"/>
  <c r="G32" i="1"/>
  <c r="G33" i="1"/>
  <c r="G34" i="1"/>
  <c r="G35" i="1"/>
  <c r="G36" i="1"/>
  <c r="G37" i="1"/>
  <c r="G38" i="1"/>
  <c r="G39" i="1"/>
  <c r="G40" i="1"/>
  <c r="G30" i="1"/>
  <c r="G18" i="1"/>
  <c r="G19" i="1"/>
  <c r="G20" i="1"/>
  <c r="G21" i="1"/>
  <c r="G22" i="1"/>
  <c r="G23" i="1"/>
  <c r="G24" i="1"/>
  <c r="G25" i="1"/>
  <c r="G26" i="1"/>
  <c r="G27" i="1"/>
  <c r="G17" i="1"/>
  <c r="G14" i="1"/>
  <c r="G13" i="1"/>
  <c r="G12" i="1"/>
  <c r="G8" i="1"/>
  <c r="D58" i="1"/>
  <c r="D59" i="1"/>
  <c r="D60" i="1"/>
  <c r="D57" i="1"/>
  <c r="D53" i="1"/>
  <c r="D52" i="1"/>
  <c r="D51" i="1"/>
  <c r="D49" i="1"/>
  <c r="D48" i="1"/>
  <c r="D44" i="1"/>
  <c r="D45" i="1"/>
  <c r="D43" i="1"/>
  <c r="D31" i="1"/>
  <c r="D32" i="1"/>
  <c r="D33" i="1"/>
  <c r="D34" i="1"/>
  <c r="D35" i="1"/>
  <c r="D36" i="1"/>
  <c r="D37" i="1"/>
  <c r="D38" i="1"/>
  <c r="D39" i="1"/>
  <c r="D40" i="1"/>
  <c r="D30" i="1"/>
  <c r="D18" i="1"/>
  <c r="D19" i="1"/>
  <c r="D20" i="1"/>
  <c r="D21" i="1"/>
  <c r="D22" i="1"/>
  <c r="D23" i="1"/>
  <c r="D24" i="1"/>
  <c r="D25" i="1"/>
  <c r="D26" i="1"/>
  <c r="D27" i="1"/>
  <c r="D17" i="1"/>
  <c r="D14" i="1"/>
  <c r="D13" i="1"/>
  <c r="H104" i="1"/>
  <c r="I104" i="1"/>
  <c r="H96" i="1"/>
  <c r="H103" i="1"/>
  <c r="H108" i="1"/>
  <c r="I96" i="1"/>
  <c r="H91" i="1"/>
  <c r="I91" i="1"/>
  <c r="I42" i="1"/>
  <c r="I29" i="1"/>
  <c r="I16" i="1"/>
  <c r="I12" i="1"/>
  <c r="I7" i="1"/>
  <c r="H56" i="1"/>
  <c r="I56" i="1"/>
  <c r="D10" i="1"/>
  <c r="D8" i="1"/>
  <c r="C42" i="1"/>
  <c r="H42" i="1"/>
  <c r="B42" i="1"/>
  <c r="K45" i="1"/>
  <c r="J45" i="1"/>
  <c r="K86" i="1"/>
  <c r="L86" i="1"/>
  <c r="J86" i="1"/>
  <c r="J83" i="1"/>
  <c r="J79" i="1"/>
  <c r="L79" i="1"/>
  <c r="J82" i="1"/>
  <c r="J80" i="1"/>
  <c r="J81" i="1"/>
  <c r="K82" i="1"/>
  <c r="K80" i="1"/>
  <c r="L80" i="1"/>
  <c r="K81" i="1"/>
  <c r="K83" i="1"/>
  <c r="B47" i="1"/>
  <c r="C47" i="1"/>
  <c r="K106" i="1"/>
  <c r="K107" i="1"/>
  <c r="J106" i="1"/>
  <c r="J107" i="1"/>
  <c r="J104" i="1"/>
  <c r="K105" i="1"/>
  <c r="J105" i="1"/>
  <c r="L105" i="1"/>
  <c r="K98" i="1"/>
  <c r="K99" i="1"/>
  <c r="K97" i="1"/>
  <c r="J98" i="1"/>
  <c r="J99" i="1"/>
  <c r="L99" i="1"/>
  <c r="J97" i="1"/>
  <c r="L97" i="1"/>
  <c r="K93" i="1"/>
  <c r="J93" i="1"/>
  <c r="L93" i="1"/>
  <c r="K92" i="1"/>
  <c r="J92" i="1"/>
  <c r="K89" i="1"/>
  <c r="J89" i="1"/>
  <c r="L89" i="1"/>
  <c r="K87" i="1"/>
  <c r="L87" i="1"/>
  <c r="J87" i="1"/>
  <c r="K76" i="1"/>
  <c r="J76" i="1"/>
  <c r="L76" i="1"/>
  <c r="K72" i="1"/>
  <c r="J72" i="1"/>
  <c r="K71" i="1"/>
  <c r="J71" i="1"/>
  <c r="L71" i="1"/>
  <c r="K69" i="1"/>
  <c r="J69" i="1"/>
  <c r="K67" i="1"/>
  <c r="J67" i="1"/>
  <c r="L67" i="1"/>
  <c r="K58" i="1"/>
  <c r="K59" i="1"/>
  <c r="K60" i="1"/>
  <c r="K57" i="1"/>
  <c r="J58" i="1"/>
  <c r="L58" i="1"/>
  <c r="J59" i="1"/>
  <c r="L59" i="1"/>
  <c r="J60" i="1"/>
  <c r="L60" i="1"/>
  <c r="J57" i="1"/>
  <c r="L57" i="1"/>
  <c r="K53" i="1"/>
  <c r="J53" i="1"/>
  <c r="L53" i="1"/>
  <c r="L51" i="1"/>
  <c r="K52" i="1"/>
  <c r="J52" i="1"/>
  <c r="L52" i="1"/>
  <c r="K49" i="1"/>
  <c r="J49" i="1"/>
  <c r="L49" i="1"/>
  <c r="L47" i="1"/>
  <c r="K48" i="1"/>
  <c r="J48" i="1"/>
  <c r="L48" i="1"/>
  <c r="K44" i="1"/>
  <c r="K43" i="1"/>
  <c r="J44" i="1"/>
  <c r="J43" i="1"/>
  <c r="J30" i="1"/>
  <c r="K31" i="1"/>
  <c r="K32" i="1"/>
  <c r="K33" i="1"/>
  <c r="K34" i="1"/>
  <c r="K35" i="1"/>
  <c r="K36" i="1"/>
  <c r="K37" i="1"/>
  <c r="K38" i="1"/>
  <c r="K39" i="1"/>
  <c r="K40" i="1"/>
  <c r="J31" i="1"/>
  <c r="J32" i="1"/>
  <c r="J33" i="1"/>
  <c r="J34" i="1"/>
  <c r="J35" i="1"/>
  <c r="J36" i="1"/>
  <c r="J37" i="1"/>
  <c r="J38" i="1"/>
  <c r="J39" i="1"/>
  <c r="J40" i="1"/>
  <c r="K30" i="1"/>
  <c r="K18" i="1"/>
  <c r="K19" i="1"/>
  <c r="L19" i="1"/>
  <c r="K20" i="1"/>
  <c r="K21" i="1"/>
  <c r="K22" i="1"/>
  <c r="K23" i="1"/>
  <c r="K24" i="1"/>
  <c r="K25" i="1"/>
  <c r="K26" i="1"/>
  <c r="K27" i="1"/>
  <c r="K17" i="1"/>
  <c r="J18" i="1"/>
  <c r="L18" i="1"/>
  <c r="J19" i="1"/>
  <c r="J20" i="1"/>
  <c r="J21" i="1"/>
  <c r="J22" i="1"/>
  <c r="L22" i="1"/>
  <c r="J23" i="1"/>
  <c r="L23" i="1"/>
  <c r="L16" i="1"/>
  <c r="J24" i="1"/>
  <c r="J25" i="1"/>
  <c r="J26" i="1"/>
  <c r="L26" i="1"/>
  <c r="J27" i="1"/>
  <c r="J17" i="1"/>
  <c r="G71" i="1"/>
  <c r="C51" i="1"/>
  <c r="H51" i="1"/>
  <c r="H55" i="1"/>
  <c r="H61" i="1"/>
  <c r="I51" i="1"/>
  <c r="B51" i="1"/>
  <c r="H47" i="1"/>
  <c r="I47" i="1"/>
  <c r="H7" i="1"/>
  <c r="H16" i="1"/>
  <c r="H29" i="1"/>
  <c r="H12" i="1"/>
  <c r="C104" i="1"/>
  <c r="B104" i="1"/>
  <c r="C91" i="1"/>
  <c r="C103" i="1"/>
  <c r="C108" i="1"/>
  <c r="C96" i="1"/>
  <c r="D86" i="1"/>
  <c r="B91" i="1"/>
  <c r="B96" i="1"/>
  <c r="C16" i="1"/>
  <c r="B16" i="1"/>
  <c r="C7" i="1"/>
  <c r="C12" i="1"/>
  <c r="C29" i="1"/>
  <c r="C56" i="1"/>
  <c r="B12" i="1"/>
  <c r="B29" i="1"/>
  <c r="B56" i="1"/>
  <c r="D46" i="1"/>
  <c r="D7" i="1"/>
  <c r="D42" i="1"/>
  <c r="L25" i="1"/>
  <c r="E103" i="1"/>
  <c r="E108" i="1"/>
  <c r="L39" i="1"/>
  <c r="L35" i="1"/>
  <c r="L31" i="1"/>
  <c r="L33" i="1"/>
  <c r="J42" i="1"/>
  <c r="L98" i="1"/>
  <c r="D12" i="1"/>
  <c r="G42" i="1"/>
  <c r="G96" i="1"/>
  <c r="J12" i="1"/>
  <c r="K12" i="1"/>
  <c r="B103" i="1"/>
  <c r="L21" i="1"/>
  <c r="L72" i="1"/>
  <c r="K96" i="1"/>
  <c r="G7" i="1"/>
  <c r="G91" i="1"/>
  <c r="L106" i="1"/>
  <c r="G104" i="1"/>
  <c r="G78" i="1"/>
  <c r="K91" i="1"/>
  <c r="I55" i="1"/>
  <c r="I61" i="1"/>
  <c r="D16" i="1"/>
  <c r="J7" i="1"/>
  <c r="J55" i="1"/>
  <c r="J61" i="1"/>
  <c r="K42" i="1"/>
  <c r="L69" i="1"/>
  <c r="L20" i="1"/>
  <c r="L27" i="1"/>
  <c r="L38" i="1"/>
  <c r="L34" i="1"/>
  <c r="D47" i="1"/>
  <c r="D104" i="1"/>
  <c r="E55" i="1"/>
  <c r="E61" i="1"/>
  <c r="L24" i="1"/>
  <c r="B108" i="1"/>
  <c r="K104" i="1"/>
  <c r="L83" i="1"/>
  <c r="L81" i="1"/>
  <c r="D78" i="1"/>
  <c r="G56" i="1"/>
  <c r="D91" i="1"/>
  <c r="D96" i="1"/>
  <c r="L73" i="1"/>
  <c r="L84" i="1"/>
  <c r="L32" i="1"/>
  <c r="K29" i="1"/>
  <c r="L40" i="1"/>
  <c r="L8" i="1"/>
  <c r="L7" i="1"/>
  <c r="G16" i="1"/>
  <c r="K16" i="1"/>
  <c r="L36" i="1"/>
  <c r="J29" i="1"/>
  <c r="L44" i="1"/>
  <c r="K47" i="1"/>
  <c r="K51" i="1"/>
  <c r="L45" i="1"/>
  <c r="L37" i="1"/>
  <c r="J51" i="1"/>
  <c r="G29" i="1"/>
  <c r="L14" i="1"/>
  <c r="L12" i="1"/>
  <c r="L30" i="1"/>
  <c r="L17" i="1"/>
  <c r="L43" i="1"/>
  <c r="G47" i="1"/>
  <c r="C55" i="1"/>
  <c r="C61" i="1"/>
  <c r="K7" i="1"/>
  <c r="J47" i="1"/>
  <c r="J96" i="1"/>
  <c r="J16" i="1"/>
  <c r="K56" i="1"/>
  <c r="D56" i="1"/>
  <c r="D29" i="1"/>
  <c r="B55" i="1"/>
  <c r="B61" i="1"/>
  <c r="D55" i="1"/>
  <c r="L29" i="1"/>
  <c r="G103" i="1"/>
  <c r="G108" i="1"/>
  <c r="G55" i="1"/>
  <c r="G61" i="1"/>
  <c r="D103" i="1"/>
  <c r="D108" i="1"/>
  <c r="K55" i="1"/>
  <c r="L42" i="1"/>
  <c r="K61" i="1"/>
  <c r="D61" i="1"/>
  <c r="L107" i="1"/>
  <c r="L104" i="1"/>
  <c r="L96" i="1"/>
  <c r="J91" i="1"/>
  <c r="I103" i="1"/>
  <c r="I108" i="1"/>
  <c r="L92" i="1"/>
  <c r="L91" i="1"/>
  <c r="L82" i="1"/>
  <c r="K78" i="1"/>
  <c r="K103" i="1"/>
  <c r="K108" i="1"/>
  <c r="L78" i="1"/>
  <c r="J78" i="1"/>
  <c r="J103" i="1"/>
  <c r="J108" i="1"/>
  <c r="L56" i="1"/>
  <c r="J56" i="1"/>
  <c r="L103" i="1"/>
  <c r="L108" i="1"/>
  <c r="L55" i="1"/>
  <c r="L61" i="1"/>
  <c r="L111" i="1"/>
</calcChain>
</file>

<file path=xl/sharedStrings.xml><?xml version="1.0" encoding="utf-8"?>
<sst xmlns="http://schemas.openxmlformats.org/spreadsheetml/2006/main" count="113" uniqueCount="93">
  <si>
    <t>Bevételek</t>
  </si>
  <si>
    <t>Kiadások</t>
  </si>
  <si>
    <t>Személyi juttatások</t>
  </si>
  <si>
    <t>Felújítások</t>
  </si>
  <si>
    <t>Beruházások</t>
  </si>
  <si>
    <t>Tartalékok</t>
  </si>
  <si>
    <t>E Ft</t>
  </si>
  <si>
    <t>Pótlékok, bírságok</t>
  </si>
  <si>
    <t>Talajterhelési díj</t>
  </si>
  <si>
    <t>Kötelező feladatok</t>
  </si>
  <si>
    <t>Önként vállalt feladatok</t>
  </si>
  <si>
    <t>Munkaadókat terhelő járulékok és szoc hjár adó</t>
  </si>
  <si>
    <t>Költségvetési egyenleg:</t>
  </si>
  <si>
    <t>1. melléklet</t>
  </si>
  <si>
    <t>Költségvetési kiadások</t>
  </si>
  <si>
    <t xml:space="preserve">Költségvetési bevételek </t>
  </si>
  <si>
    <t>Finanszírozási bevételek</t>
  </si>
  <si>
    <t>Tárgyévi bevételek</t>
  </si>
  <si>
    <t>Finanszírozási kiadások</t>
  </si>
  <si>
    <t>Tárgyévi kiadások</t>
  </si>
  <si>
    <t>Közhatalmi bevételek</t>
  </si>
  <si>
    <t>Dologi kiadások</t>
  </si>
  <si>
    <t>Ellátottak pénzbeli juttatásai</t>
  </si>
  <si>
    <t>Egyéb műküdési célú kiadások</t>
  </si>
  <si>
    <t>Egyéb felhalmozási célú kiadások</t>
  </si>
  <si>
    <t>Általános tartalék</t>
  </si>
  <si>
    <t>Működési céltartalék</t>
  </si>
  <si>
    <t>Felhalmozási céltartalék</t>
  </si>
  <si>
    <t>Egyéb működési célú támogatások államháztartáson belülre</t>
  </si>
  <si>
    <t>Egyéb működési célú támogatások államháztartáson kívülre</t>
  </si>
  <si>
    <t>Egyéb felhalmozási célú támogatások államháztartáson belülre</t>
  </si>
  <si>
    <t>Egyéb felhalmozási célú támogatások államháztartáson kívülre</t>
  </si>
  <si>
    <t>ebből részesedések beszerzése</t>
  </si>
  <si>
    <t>Működési célú támogatások államháztartáson belülről</t>
  </si>
  <si>
    <t>Felhalmozási célú támogatások államháztartáson belülről</t>
  </si>
  <si>
    <t>Önkormányzatok működési támogatása</t>
  </si>
  <si>
    <t>Egyéb működési célú támogatások áht-n belülről</t>
  </si>
  <si>
    <t>Felhalmozási célú önkormányzati támogatások</t>
  </si>
  <si>
    <t>Építményadó</t>
  </si>
  <si>
    <t>Telekadó</t>
  </si>
  <si>
    <t>Iparűzési adó</t>
  </si>
  <si>
    <t>Gépjárműadó adó</t>
  </si>
  <si>
    <t>Idegenforgalmi adó tartózkodás után</t>
  </si>
  <si>
    <t>Környezetvédelmi bírság</t>
  </si>
  <si>
    <t>Termőföld bérbeadásából származó bevétel</t>
  </si>
  <si>
    <t>Működési bevételek</t>
  </si>
  <si>
    <t>Áru és 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</si>
  <si>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</si>
  <si>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</si>
  <si>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</si>
  <si>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</si>
  <si>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</si>
  <si>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</si>
  <si>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</si>
  <si>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működési bevételek</t>
  </si>
  <si>
    <t>Felhalmozási bevételek</t>
  </si>
  <si>
    <t>Ingatlanok értékesítése</t>
  </si>
  <si>
    <t>Működési célú átvett pénzeszközök</t>
  </si>
  <si>
    <t>Működési kölcsönök visszatérülése áht-n kívülről</t>
  </si>
  <si>
    <t xml:space="preserve">Felhalmozási célú átvett pénzeszközök </t>
  </si>
  <si>
    <t>Felhalmozási célú kölcsönök visszatérülése áht-n kívülről</t>
  </si>
  <si>
    <t>Előző év költségvetési maradványának igénybevétele</t>
  </si>
  <si>
    <t>Javasolt módosítás</t>
  </si>
  <si>
    <t>Összesen</t>
  </si>
  <si>
    <t>Egyéb felhalmozási célú támogatások bevétele áht-n belül</t>
  </si>
  <si>
    <t>Hosszú lejáratú hitelek, kölcsönök felvétele</t>
  </si>
  <si>
    <t>Egyéb közhatalmi bevétel</t>
  </si>
  <si>
    <t>Hoszú lejáratú hitelek, kölcsönök törlesztése</t>
  </si>
  <si>
    <t>Elvonások és befizetések</t>
  </si>
  <si>
    <t>Államháztartáson belüli megelőlegzések visszafizetése</t>
  </si>
  <si>
    <t>Egyéb működési célú átvett pénzeszközök</t>
  </si>
  <si>
    <t>Magánszemélyek kommunális adója</t>
  </si>
  <si>
    <t>Biztosító által fizetett kártérítés</t>
  </si>
  <si>
    <t>Egyéb tárgyi eszközök értékesítése</t>
  </si>
  <si>
    <t>Egyéb felhalmozási célú átvett pénzeszközök</t>
  </si>
  <si>
    <t>Államháztartáson belüli megelőlegzések</t>
  </si>
  <si>
    <t>Műk. célú garancia és kezességváll-ból származó kifiz áht-n kívülre</t>
  </si>
  <si>
    <t>Működési célú visszatérítendő támogatások áht-n kívülre</t>
  </si>
  <si>
    <t>Részesedések értékesítése</t>
  </si>
  <si>
    <t>Likviditási célú hitelek, kölcsönök felvétele püi vállalkozástól</t>
  </si>
  <si>
    <t>Likviditási célú hitelek, kölcsönök törlesztése püi vállalkozásnak</t>
  </si>
  <si>
    <t>Működési célú visszatérítendő kölcsönök nyújtása áht-n kívülre</t>
  </si>
  <si>
    <t>Egyéb pénzügyi műveletek bevételei</t>
  </si>
  <si>
    <t>Komárom Város 2021. évi tervezett bevételeinek és kiadásainak módosítása</t>
  </si>
  <si>
    <t>Módosított előirányzat</t>
  </si>
  <si>
    <t>4/2021.(II.3.) önk.rendelet eredeti ei.</t>
  </si>
  <si>
    <t>Kieső iparűzési adó bevételek összegével megegyező költségvetési tám</t>
  </si>
  <si>
    <t xml:space="preserve">  ebből: értékesített te. áfa befizetése</t>
  </si>
  <si>
    <t xml:space="preserve">             beruházások, felújítások fizetendő fordított adója</t>
  </si>
  <si>
    <t xml:space="preserve">             2020. évi fizetendő felhalmozási áfa</t>
  </si>
  <si>
    <t>Első lakáshoz jutók támogatása</t>
  </si>
  <si>
    <t>14/2021. (VI.24 .) önk rend módosított ei</t>
  </si>
  <si>
    <t>14/2021. (VI.24.)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</si>
</sst>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2" xfId="0" applyFont="1" applyBorder="1"/>
    <xf numFmtId="3" fontId="3" fillId="0" borderId="3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 applyBorder="1" applyAlignment="1">
      <alignment vertical="center" wrapText="1"/>
    </xf>
    <xf numFmtId="0" fontId="4" fillId="0" borderId="2" xfId="0" applyFont="1" applyBorder="1"/>
    <xf numFmtId="3" fontId="4" fillId="0" borderId="4" xfId="0" applyNumberFormat="1" applyFont="1" applyBorder="1"/>
    <xf numFmtId="3" fontId="4" fillId="0" borderId="0" xfId="0" applyNumberFormat="1" applyFont="1" applyBorder="1"/>
    <xf numFmtId="0" fontId="4" fillId="0" borderId="0" xfId="0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4" fillId="0" borderId="5" xfId="0" applyNumberFormat="1" applyFont="1" applyBorder="1"/>
    <xf numFmtId="0" fontId="4" fillId="0" borderId="0" xfId="0" applyFont="1" applyFill="1" applyBorder="1"/>
    <xf numFmtId="3" fontId="5" fillId="0" borderId="0" xfId="0" applyNumberFormat="1" applyFont="1" applyBorder="1"/>
    <xf numFmtId="3" fontId="3" fillId="0" borderId="0" xfId="0" applyNumberFormat="1" applyFont="1" applyFill="1" applyBorder="1"/>
    <xf numFmtId="3" fontId="4" fillId="0" borderId="0" xfId="0" applyNumberFormat="1" applyFont="1" applyFill="1" applyBorder="1"/>
    <xf numFmtId="0" fontId="4" fillId="0" borderId="2" xfId="0" applyFont="1" applyFill="1" applyBorder="1"/>
    <xf numFmtId="0" fontId="3" fillId="0" borderId="0" xfId="0" applyFont="1" applyFill="1" applyBorder="1"/>
    <xf numFmtId="0" fontId="3" fillId="0" borderId="2" xfId="0" applyFont="1" applyFill="1" applyBorder="1"/>
    <xf numFmtId="0" fontId="4" fillId="0" borderId="0" xfId="0" applyFont="1" applyBorder="1" applyAlignment="1">
      <alignment vertical="center" wrapText="1"/>
    </xf>
    <xf numFmtId="3" fontId="3" fillId="0" borderId="6" xfId="0" applyNumberFormat="1" applyFont="1" applyBorder="1"/>
    <xf numFmtId="3" fontId="3" fillId="0" borderId="7" xfId="0" applyNumberFormat="1" applyFont="1" applyBorder="1"/>
    <xf numFmtId="0" fontId="3" fillId="0" borderId="8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3" fontId="3" fillId="0" borderId="8" xfId="0" applyNumberFormat="1" applyFont="1" applyBorder="1"/>
    <xf numFmtId="0" fontId="3" fillId="0" borderId="0" xfId="0" applyFont="1" applyFill="1" applyBorder="1" applyAlignment="1">
      <alignment vertical="center" wrapText="1"/>
    </xf>
    <xf numFmtId="0" fontId="1" fillId="0" borderId="0" xfId="0" applyFont="1" applyBorder="1"/>
    <xf numFmtId="0" fontId="4" fillId="0" borderId="0" xfId="0" applyFont="1"/>
    <xf numFmtId="0" fontId="3" fillId="0" borderId="4" xfId="0" applyFont="1" applyBorder="1"/>
    <xf numFmtId="0" fontId="4" fillId="0" borderId="4" xfId="0" applyFont="1" applyBorder="1"/>
    <xf numFmtId="3" fontId="5" fillId="0" borderId="4" xfId="0" applyNumberFormat="1" applyFont="1" applyBorder="1"/>
    <xf numFmtId="0" fontId="5" fillId="0" borderId="2" xfId="0" applyFont="1" applyBorder="1"/>
    <xf numFmtId="3" fontId="3" fillId="0" borderId="4" xfId="0" applyNumberFormat="1" applyFont="1" applyFill="1" applyBorder="1"/>
    <xf numFmtId="3" fontId="4" fillId="0" borderId="4" xfId="0" applyNumberFormat="1" applyFont="1" applyFill="1" applyBorder="1"/>
    <xf numFmtId="0" fontId="3" fillId="0" borderId="4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3" fillId="0" borderId="1" xfId="0" applyNumberFormat="1" applyFont="1" applyBorder="1"/>
    <xf numFmtId="0" fontId="3" fillId="0" borderId="8" xfId="0" applyFont="1" applyBorder="1" applyAlignment="1">
      <alignment vertical="center" wrapText="1"/>
    </xf>
    <xf numFmtId="3" fontId="4" fillId="0" borderId="0" xfId="0" applyNumberFormat="1" applyFont="1"/>
    <xf numFmtId="0" fontId="3" fillId="0" borderId="0" xfId="0" applyFont="1" applyAlignment="1"/>
    <xf numFmtId="3" fontId="3" fillId="0" borderId="0" xfId="0" applyNumberFormat="1" applyFont="1"/>
    <xf numFmtId="3" fontId="4" fillId="0" borderId="2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3" fillId="0" borderId="10" xfId="0" applyNumberFormat="1" applyFont="1" applyBorder="1" applyAlignment="1">
      <alignment horizontal="right" vertical="center" wrapText="1"/>
    </xf>
    <xf numFmtId="3" fontId="3" fillId="0" borderId="10" xfId="0" applyNumberFormat="1" applyFont="1" applyBorder="1"/>
    <xf numFmtId="3" fontId="5" fillId="0" borderId="2" xfId="0" applyNumberFormat="1" applyFont="1" applyBorder="1"/>
    <xf numFmtId="3" fontId="3" fillId="0" borderId="2" xfId="0" applyNumberFormat="1" applyFont="1" applyFill="1" applyBorder="1"/>
    <xf numFmtId="3" fontId="4" fillId="0" borderId="2" xfId="0" applyNumberFormat="1" applyFont="1" applyFill="1" applyBorder="1"/>
    <xf numFmtId="0" fontId="5" fillId="0" borderId="4" xfId="0" applyFont="1" applyBorder="1"/>
    <xf numFmtId="0" fontId="6" fillId="0" borderId="4" xfId="0" applyFont="1" applyBorder="1"/>
    <xf numFmtId="3" fontId="6" fillId="0" borderId="4" xfId="0" applyNumberFormat="1" applyFont="1" applyBorder="1"/>
    <xf numFmtId="3" fontId="6" fillId="0" borderId="0" xfId="0" applyNumberFormat="1" applyFont="1" applyBorder="1"/>
    <xf numFmtId="0" fontId="0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tabSelected="1" zoomScaleNormal="100" workbookViewId="0">
      <selection activeCell="J4" sqref="J4:L4"/>
    </sheetView>
  </sheetViews>
  <sheetFormatPr defaultRowHeight="12.75" x14ac:dyDescent="0.2"/>
  <cols>
    <col min="1" max="1" width="52.140625" style="1" bestFit="1" customWidth="1"/>
    <col min="2" max="2" width="8.7109375" style="1" bestFit="1" customWidth="1"/>
    <col min="3" max="3" width="8.28515625" style="1" customWidth="1"/>
    <col min="4" max="4" width="11" style="1" customWidth="1"/>
    <col min="5" max="5" width="8.7109375" style="1" bestFit="1" customWidth="1"/>
    <col min="6" max="6" width="8.28515625" style="1" customWidth="1"/>
    <col min="7" max="7" width="11" style="1" customWidth="1"/>
    <col min="8" max="8" width="8.7109375" style="1" bestFit="1" customWidth="1"/>
    <col min="9" max="9" width="8" style="1" customWidth="1"/>
    <col min="10" max="10" width="8.42578125" style="1" customWidth="1"/>
    <col min="11" max="11" width="8.28515625" style="1" customWidth="1"/>
    <col min="12" max="12" width="11" style="1" customWidth="1"/>
    <col min="13" max="13" width="18.28515625" style="1" customWidth="1"/>
    <col min="14" max="14" width="8.7109375" style="1" customWidth="1"/>
    <col min="15" max="15" width="7.85546875" style="1" customWidth="1"/>
    <col min="16" max="16" width="9.5703125" style="1" customWidth="1"/>
    <col min="17" max="20" width="7.85546875" style="1" customWidth="1"/>
    <col min="21" max="21" width="9.42578125" style="1" customWidth="1"/>
    <col min="22" max="16384" width="9.140625" style="1"/>
  </cols>
  <sheetData>
    <row r="1" spans="1:22" x14ac:dyDescent="0.2">
      <c r="K1" s="72" t="s">
        <v>13</v>
      </c>
      <c r="L1" s="72"/>
      <c r="N1" s="2"/>
      <c r="T1" s="72"/>
      <c r="U1" s="72"/>
      <c r="V1" s="3"/>
    </row>
    <row r="2" spans="1:22" x14ac:dyDescent="0.2">
      <c r="A2" s="76" t="s">
        <v>83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4"/>
      <c r="N2" s="4"/>
      <c r="O2" s="4"/>
      <c r="P2" s="4"/>
      <c r="Q2" s="4"/>
      <c r="R2" s="4"/>
      <c r="S2" s="4"/>
      <c r="T2" s="4"/>
      <c r="U2" s="4"/>
    </row>
    <row r="3" spans="1:22" x14ac:dyDescent="0.2">
      <c r="L3" s="5" t="s">
        <v>6</v>
      </c>
      <c r="O3" s="6"/>
      <c r="U3" s="6"/>
    </row>
    <row r="4" spans="1:22" ht="22.5" customHeight="1" x14ac:dyDescent="0.2">
      <c r="A4" s="73" t="s">
        <v>0</v>
      </c>
      <c r="B4" s="73" t="s">
        <v>9</v>
      </c>
      <c r="C4" s="73" t="s">
        <v>10</v>
      </c>
      <c r="D4" s="73" t="s">
        <v>85</v>
      </c>
      <c r="E4" s="69" t="s">
        <v>84</v>
      </c>
      <c r="F4" s="70"/>
      <c r="G4" s="71"/>
      <c r="H4" s="69" t="s">
        <v>62</v>
      </c>
      <c r="I4" s="70"/>
      <c r="J4" s="69" t="s">
        <v>92</v>
      </c>
      <c r="K4" s="70"/>
      <c r="L4" s="71"/>
      <c r="M4" s="66"/>
      <c r="N4" s="66"/>
      <c r="O4" s="66"/>
      <c r="P4" s="66"/>
      <c r="Q4" s="66"/>
      <c r="R4" s="66"/>
      <c r="S4" s="66"/>
      <c r="T4" s="66"/>
      <c r="U4" s="66"/>
    </row>
    <row r="5" spans="1:22" ht="22.5" customHeight="1" x14ac:dyDescent="0.2">
      <c r="A5" s="73"/>
      <c r="B5" s="73"/>
      <c r="C5" s="73"/>
      <c r="D5" s="73"/>
      <c r="E5" s="67" t="s">
        <v>9</v>
      </c>
      <c r="F5" s="67" t="s">
        <v>10</v>
      </c>
      <c r="G5" s="74" t="s">
        <v>63</v>
      </c>
      <c r="H5" s="67" t="s">
        <v>9</v>
      </c>
      <c r="I5" s="67" t="s">
        <v>10</v>
      </c>
      <c r="J5" s="67" t="s">
        <v>9</v>
      </c>
      <c r="K5" s="67" t="s">
        <v>10</v>
      </c>
      <c r="L5" s="74" t="s">
        <v>63</v>
      </c>
      <c r="M5" s="66"/>
      <c r="N5" s="66"/>
      <c r="O5" s="66"/>
      <c r="P5" s="66"/>
      <c r="Q5" s="66"/>
      <c r="R5" s="66"/>
      <c r="S5" s="66"/>
      <c r="T5" s="66"/>
      <c r="U5" s="66"/>
    </row>
    <row r="6" spans="1:22" ht="22.5" customHeight="1" x14ac:dyDescent="0.2">
      <c r="A6" s="73"/>
      <c r="B6" s="73"/>
      <c r="C6" s="73"/>
      <c r="D6" s="73"/>
      <c r="E6" s="68"/>
      <c r="F6" s="68"/>
      <c r="G6" s="68"/>
      <c r="H6" s="68"/>
      <c r="I6" s="68"/>
      <c r="J6" s="68"/>
      <c r="K6" s="68"/>
      <c r="L6" s="68"/>
      <c r="M6" s="66"/>
      <c r="N6" s="66"/>
      <c r="O6" s="66"/>
      <c r="P6" s="66"/>
      <c r="Q6" s="66"/>
      <c r="R6" s="66"/>
      <c r="S6" s="66"/>
      <c r="T6" s="66"/>
      <c r="U6" s="66"/>
    </row>
    <row r="7" spans="1:22" x14ac:dyDescent="0.2">
      <c r="A7" s="7" t="s">
        <v>33</v>
      </c>
      <c r="B7" s="8">
        <f>SUM(B8:B10)</f>
        <v>2009832</v>
      </c>
      <c r="C7" s="8">
        <f t="shared" ref="C7:L7" si="0">SUM(C8:C10)</f>
        <v>6604</v>
      </c>
      <c r="D7" s="8">
        <f t="shared" si="0"/>
        <v>2016436</v>
      </c>
      <c r="E7" s="8">
        <f>SUM(E8:E10)</f>
        <v>2009832</v>
      </c>
      <c r="F7" s="8">
        <f>SUM(F8:F10)</f>
        <v>6604</v>
      </c>
      <c r="G7" s="8">
        <f t="shared" si="0"/>
        <v>2016436</v>
      </c>
      <c r="H7" s="8">
        <f t="shared" si="0"/>
        <v>238529</v>
      </c>
      <c r="I7" s="8">
        <f t="shared" si="0"/>
        <v>0</v>
      </c>
      <c r="J7" s="8">
        <f t="shared" si="0"/>
        <v>2248361</v>
      </c>
      <c r="K7" s="8">
        <f t="shared" si="0"/>
        <v>6604</v>
      </c>
      <c r="L7" s="8">
        <f t="shared" si="0"/>
        <v>2254965</v>
      </c>
      <c r="M7" s="9"/>
      <c r="N7" s="10"/>
      <c r="O7" s="10"/>
      <c r="P7" s="10"/>
      <c r="Q7" s="10"/>
      <c r="R7" s="11"/>
      <c r="S7" s="10"/>
      <c r="T7" s="10"/>
      <c r="U7" s="10"/>
    </row>
    <row r="8" spans="1:22" x14ac:dyDescent="0.2">
      <c r="A8" s="12" t="s">
        <v>35</v>
      </c>
      <c r="B8" s="13">
        <v>1372789</v>
      </c>
      <c r="C8" s="13"/>
      <c r="D8" s="13">
        <f>SUM(B8:C8)</f>
        <v>1372789</v>
      </c>
      <c r="E8" s="13">
        <v>1372789</v>
      </c>
      <c r="F8" s="13"/>
      <c r="G8" s="13">
        <f>SUM(E8:F8)</f>
        <v>1372789</v>
      </c>
      <c r="H8" s="13">
        <v>235115</v>
      </c>
      <c r="I8" s="13"/>
      <c r="J8" s="13">
        <f t="shared" ref="J8:K10" si="1">SUM(E8,H8)</f>
        <v>1607904</v>
      </c>
      <c r="K8" s="13">
        <f t="shared" si="1"/>
        <v>0</v>
      </c>
      <c r="L8" s="13">
        <f>SUM(J8:K8)</f>
        <v>1607904</v>
      </c>
      <c r="M8" s="15"/>
      <c r="N8" s="10"/>
      <c r="O8" s="10"/>
      <c r="P8" s="15"/>
      <c r="Q8" s="14"/>
      <c r="R8" s="14"/>
      <c r="S8" s="14"/>
      <c r="T8" s="14"/>
      <c r="U8" s="14"/>
    </row>
    <row r="9" spans="1:22" x14ac:dyDescent="0.2">
      <c r="A9" s="12" t="s">
        <v>86</v>
      </c>
      <c r="B9" s="13">
        <v>430000</v>
      </c>
      <c r="C9" s="13"/>
      <c r="D9" s="13">
        <f>SUM(B9:C9)</f>
        <v>430000</v>
      </c>
      <c r="E9" s="13">
        <v>430000</v>
      </c>
      <c r="F9" s="13"/>
      <c r="G9" s="13">
        <f>SUM(E9:F9)</f>
        <v>430000</v>
      </c>
      <c r="H9" s="13"/>
      <c r="I9" s="13"/>
      <c r="J9" s="13">
        <f t="shared" si="1"/>
        <v>430000</v>
      </c>
      <c r="K9" s="13">
        <f t="shared" si="1"/>
        <v>0</v>
      </c>
      <c r="L9" s="13">
        <f>SUM(J9:K9)</f>
        <v>430000</v>
      </c>
      <c r="M9" s="15"/>
      <c r="N9" s="10"/>
      <c r="O9" s="10"/>
      <c r="P9" s="15"/>
      <c r="Q9" s="14"/>
      <c r="R9" s="14"/>
      <c r="S9" s="14"/>
      <c r="T9" s="14"/>
      <c r="U9" s="14"/>
    </row>
    <row r="10" spans="1:22" x14ac:dyDescent="0.2">
      <c r="A10" s="12" t="s">
        <v>36</v>
      </c>
      <c r="B10" s="13">
        <v>207043</v>
      </c>
      <c r="C10" s="13">
        <v>6604</v>
      </c>
      <c r="D10" s="13">
        <f>SUM(B10:C10)</f>
        <v>213647</v>
      </c>
      <c r="E10" s="13">
        <v>207043</v>
      </c>
      <c r="F10" s="13">
        <v>6604</v>
      </c>
      <c r="G10" s="13">
        <f>SUM(E10:F10)</f>
        <v>213647</v>
      </c>
      <c r="H10" s="13">
        <v>3414</v>
      </c>
      <c r="I10" s="13"/>
      <c r="J10" s="13">
        <f t="shared" si="1"/>
        <v>210457</v>
      </c>
      <c r="K10" s="13">
        <f t="shared" si="1"/>
        <v>6604</v>
      </c>
      <c r="L10" s="13">
        <f>SUM(J10:K10)</f>
        <v>217061</v>
      </c>
      <c r="M10" s="9"/>
      <c r="N10" s="10"/>
      <c r="O10" s="10"/>
      <c r="P10" s="10"/>
      <c r="Q10" s="14"/>
      <c r="R10" s="14"/>
      <c r="S10" s="14"/>
      <c r="T10" s="14"/>
      <c r="U10" s="14"/>
    </row>
    <row r="11" spans="1:22" x14ac:dyDescent="0.2">
      <c r="A11" s="7"/>
      <c r="B11" s="16"/>
      <c r="C11" s="16"/>
      <c r="D11" s="16"/>
      <c r="E11" s="16"/>
      <c r="F11" s="16"/>
      <c r="G11" s="16"/>
      <c r="H11" s="16"/>
      <c r="I11" s="16"/>
      <c r="J11" s="16"/>
      <c r="K11" s="17"/>
      <c r="L11" s="16"/>
      <c r="M11" s="9"/>
      <c r="N11" s="10"/>
      <c r="O11" s="10"/>
      <c r="P11" s="10"/>
      <c r="Q11" s="10"/>
      <c r="R11" s="10"/>
      <c r="S11" s="10"/>
      <c r="T11" s="10"/>
      <c r="U11" s="10"/>
    </row>
    <row r="12" spans="1:22" x14ac:dyDescent="0.2">
      <c r="A12" s="7" t="s">
        <v>34</v>
      </c>
      <c r="B12" s="16">
        <f>SUM(B13:B14)</f>
        <v>3967223</v>
      </c>
      <c r="C12" s="16">
        <f t="shared" ref="C12:L12" si="2">SUM(C13:C14)</f>
        <v>0</v>
      </c>
      <c r="D12" s="16">
        <f t="shared" si="2"/>
        <v>3967223</v>
      </c>
      <c r="E12" s="16">
        <f>SUM(E13:E14)</f>
        <v>3967223</v>
      </c>
      <c r="F12" s="16">
        <f>SUM(F13:F14)</f>
        <v>0</v>
      </c>
      <c r="G12" s="55">
        <f t="shared" si="2"/>
        <v>3967223</v>
      </c>
      <c r="H12" s="16">
        <f t="shared" si="2"/>
        <v>0</v>
      </c>
      <c r="I12" s="16">
        <f t="shared" si="2"/>
        <v>0</v>
      </c>
      <c r="J12" s="16">
        <f t="shared" si="2"/>
        <v>3967223</v>
      </c>
      <c r="K12" s="16">
        <f t="shared" si="2"/>
        <v>0</v>
      </c>
      <c r="L12" s="16">
        <f t="shared" si="2"/>
        <v>3967223</v>
      </c>
      <c r="M12" s="15"/>
      <c r="N12" s="10"/>
      <c r="O12" s="10"/>
      <c r="P12" s="15"/>
      <c r="Q12" s="14"/>
      <c r="R12" s="14"/>
      <c r="S12" s="14"/>
      <c r="T12" s="14"/>
      <c r="U12" s="14"/>
    </row>
    <row r="13" spans="1:22" x14ac:dyDescent="0.2">
      <c r="A13" s="12" t="s">
        <v>37</v>
      </c>
      <c r="B13" s="13"/>
      <c r="C13" s="13"/>
      <c r="D13" s="13">
        <f>SUM(B13:C13)</f>
        <v>0</v>
      </c>
      <c r="E13" s="13"/>
      <c r="F13" s="13"/>
      <c r="G13" s="13">
        <f>SUM(E13:F13)</f>
        <v>0</v>
      </c>
      <c r="H13" s="13"/>
      <c r="I13" s="13"/>
      <c r="J13" s="13">
        <f>SUM(E13,H13)</f>
        <v>0</v>
      </c>
      <c r="K13" s="13">
        <f>SUM(F13,I13)</f>
        <v>0</v>
      </c>
      <c r="L13" s="13">
        <f>SUM(J13:K13)</f>
        <v>0</v>
      </c>
      <c r="M13" s="15"/>
      <c r="N13" s="14"/>
      <c r="O13" s="14"/>
      <c r="P13" s="14"/>
      <c r="Q13" s="14"/>
      <c r="R13" s="14"/>
      <c r="S13" s="14"/>
      <c r="T13" s="14"/>
      <c r="U13" s="14"/>
    </row>
    <row r="14" spans="1:22" x14ac:dyDescent="0.2">
      <c r="A14" s="12" t="s">
        <v>64</v>
      </c>
      <c r="B14" s="13">
        <v>3967223</v>
      </c>
      <c r="C14" s="13"/>
      <c r="D14" s="13">
        <f>SUM(B14:C14)</f>
        <v>3967223</v>
      </c>
      <c r="E14" s="13">
        <v>3967223</v>
      </c>
      <c r="F14" s="13"/>
      <c r="G14" s="13">
        <f>SUM(E14:F14)</f>
        <v>3967223</v>
      </c>
      <c r="H14" s="13"/>
      <c r="I14" s="13"/>
      <c r="J14" s="13">
        <f>SUM(E14,H14)</f>
        <v>3967223</v>
      </c>
      <c r="K14" s="13">
        <f>SUM(F14,I14)</f>
        <v>0</v>
      </c>
      <c r="L14" s="13">
        <f>SUM(J14:K14)</f>
        <v>3967223</v>
      </c>
      <c r="M14" s="15"/>
      <c r="N14" s="14"/>
      <c r="O14" s="14"/>
      <c r="P14" s="14"/>
      <c r="Q14" s="14"/>
      <c r="R14" s="14"/>
      <c r="S14" s="14"/>
      <c r="T14" s="14"/>
      <c r="U14" s="14"/>
    </row>
    <row r="15" spans="1:22" x14ac:dyDescent="0.2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8"/>
      <c r="L15" s="13"/>
      <c r="M15" s="9"/>
      <c r="N15" s="10"/>
      <c r="O15" s="10"/>
      <c r="P15" s="15"/>
      <c r="Q15" s="14"/>
      <c r="R15" s="14"/>
      <c r="S15" s="14"/>
      <c r="T15" s="14"/>
      <c r="U15" s="14"/>
    </row>
    <row r="16" spans="1:22" x14ac:dyDescent="0.2">
      <c r="A16" s="7" t="s">
        <v>20</v>
      </c>
      <c r="B16" s="16">
        <f t="shared" ref="B16:L16" si="3">SUM(B17:B27)</f>
        <v>2933429</v>
      </c>
      <c r="C16" s="16">
        <f t="shared" si="3"/>
        <v>0</v>
      </c>
      <c r="D16" s="16">
        <f t="shared" si="3"/>
        <v>2933429</v>
      </c>
      <c r="E16" s="16">
        <f>SUM(E17:E27)</f>
        <v>2933429</v>
      </c>
      <c r="F16" s="16">
        <f>SUM(F17:F27)</f>
        <v>0</v>
      </c>
      <c r="G16" s="16">
        <f t="shared" si="3"/>
        <v>2933429</v>
      </c>
      <c r="H16" s="16">
        <f t="shared" si="3"/>
        <v>-10000</v>
      </c>
      <c r="I16" s="16">
        <f t="shared" si="3"/>
        <v>0</v>
      </c>
      <c r="J16" s="16">
        <f t="shared" si="3"/>
        <v>2923429</v>
      </c>
      <c r="K16" s="16">
        <f t="shared" si="3"/>
        <v>0</v>
      </c>
      <c r="L16" s="16">
        <f t="shared" si="3"/>
        <v>2923429</v>
      </c>
      <c r="M16" s="9"/>
      <c r="N16" s="10"/>
      <c r="O16" s="10"/>
      <c r="P16" s="10"/>
      <c r="Q16" s="10"/>
      <c r="R16" s="10"/>
      <c r="S16" s="10"/>
      <c r="T16" s="10"/>
      <c r="U16" s="10"/>
    </row>
    <row r="17" spans="1:21" x14ac:dyDescent="0.2">
      <c r="A17" s="12" t="s">
        <v>44</v>
      </c>
      <c r="B17" s="13">
        <v>29</v>
      </c>
      <c r="C17" s="13"/>
      <c r="D17" s="13">
        <f t="shared" ref="D17:D27" si="4">SUM(B17:C17)</f>
        <v>29</v>
      </c>
      <c r="E17" s="13">
        <v>29</v>
      </c>
      <c r="F17" s="13"/>
      <c r="G17" s="13">
        <f t="shared" ref="G17:G27" si="5">SUM(E17:F17)</f>
        <v>29</v>
      </c>
      <c r="H17" s="13"/>
      <c r="I17" s="13"/>
      <c r="J17" s="13">
        <f t="shared" ref="J17:J27" si="6">SUM(E17,H17)</f>
        <v>29</v>
      </c>
      <c r="K17" s="13">
        <f t="shared" ref="K17:K27" si="7">SUM(F17,I17)</f>
        <v>0</v>
      </c>
      <c r="L17" s="13">
        <f t="shared" ref="L17:L27" si="8">SUM(J17:K17)</f>
        <v>29</v>
      </c>
      <c r="M17" s="53"/>
      <c r="N17" s="14"/>
      <c r="O17" s="14"/>
      <c r="P17" s="15"/>
      <c r="Q17" s="14"/>
      <c r="R17" s="14"/>
      <c r="S17" s="14"/>
      <c r="T17" s="14"/>
      <c r="U17" s="14"/>
    </row>
    <row r="18" spans="1:21" x14ac:dyDescent="0.2">
      <c r="A18" s="12" t="s">
        <v>38</v>
      </c>
      <c r="B18" s="13">
        <v>350000</v>
      </c>
      <c r="C18" s="13"/>
      <c r="D18" s="13">
        <f t="shared" si="4"/>
        <v>350000</v>
      </c>
      <c r="E18" s="13">
        <v>350000</v>
      </c>
      <c r="F18" s="13"/>
      <c r="G18" s="13">
        <f t="shared" si="5"/>
        <v>350000</v>
      </c>
      <c r="H18" s="13"/>
      <c r="I18" s="13"/>
      <c r="J18" s="13">
        <f t="shared" si="6"/>
        <v>350000</v>
      </c>
      <c r="K18" s="13">
        <f t="shared" si="7"/>
        <v>0</v>
      </c>
      <c r="L18" s="13">
        <f t="shared" si="8"/>
        <v>350000</v>
      </c>
      <c r="M18" s="53"/>
      <c r="N18" s="10"/>
      <c r="O18" s="10"/>
      <c r="P18" s="10"/>
      <c r="Q18" s="14"/>
      <c r="R18" s="14"/>
      <c r="S18" s="14"/>
      <c r="T18" s="14"/>
      <c r="U18" s="14"/>
    </row>
    <row r="19" spans="1:21" x14ac:dyDescent="0.2">
      <c r="A19" s="12" t="s">
        <v>71</v>
      </c>
      <c r="B19" s="13"/>
      <c r="C19" s="13"/>
      <c r="D19" s="13">
        <f t="shared" si="4"/>
        <v>0</v>
      </c>
      <c r="E19" s="13"/>
      <c r="F19" s="13"/>
      <c r="G19" s="13">
        <f t="shared" si="5"/>
        <v>0</v>
      </c>
      <c r="H19" s="13"/>
      <c r="I19" s="13"/>
      <c r="J19" s="13">
        <f t="shared" si="6"/>
        <v>0</v>
      </c>
      <c r="K19" s="13">
        <f t="shared" si="7"/>
        <v>0</v>
      </c>
      <c r="L19" s="13">
        <f t="shared" si="8"/>
        <v>0</v>
      </c>
      <c r="M19" s="53"/>
      <c r="N19" s="10"/>
      <c r="O19" s="10"/>
      <c r="P19" s="10"/>
      <c r="Q19" s="14"/>
      <c r="R19" s="14"/>
      <c r="S19" s="14"/>
      <c r="T19" s="14"/>
      <c r="U19" s="14"/>
    </row>
    <row r="20" spans="1:21" x14ac:dyDescent="0.2">
      <c r="A20" s="12" t="s">
        <v>39</v>
      </c>
      <c r="B20" s="13">
        <v>398000</v>
      </c>
      <c r="C20" s="13"/>
      <c r="D20" s="13">
        <f t="shared" si="4"/>
        <v>398000</v>
      </c>
      <c r="E20" s="13">
        <v>398000</v>
      </c>
      <c r="F20" s="13"/>
      <c r="G20" s="13">
        <f t="shared" si="5"/>
        <v>398000</v>
      </c>
      <c r="H20" s="13"/>
      <c r="I20" s="13"/>
      <c r="J20" s="13">
        <f t="shared" si="6"/>
        <v>398000</v>
      </c>
      <c r="K20" s="13">
        <f t="shared" si="7"/>
        <v>0</v>
      </c>
      <c r="L20" s="13">
        <f t="shared" si="8"/>
        <v>398000</v>
      </c>
      <c r="M20" s="53"/>
      <c r="N20" s="10"/>
      <c r="O20" s="14"/>
      <c r="P20" s="14"/>
      <c r="Q20" s="14"/>
      <c r="R20" s="14"/>
      <c r="S20" s="14"/>
      <c r="T20" s="14"/>
      <c r="U20" s="14"/>
    </row>
    <row r="21" spans="1:21" x14ac:dyDescent="0.2">
      <c r="A21" s="12" t="s">
        <v>40</v>
      </c>
      <c r="B21" s="13">
        <v>2170000</v>
      </c>
      <c r="C21" s="13"/>
      <c r="D21" s="13">
        <f t="shared" si="4"/>
        <v>2170000</v>
      </c>
      <c r="E21" s="13">
        <v>2170000</v>
      </c>
      <c r="F21" s="13"/>
      <c r="G21" s="13">
        <f t="shared" si="5"/>
        <v>2170000</v>
      </c>
      <c r="H21" s="13"/>
      <c r="I21" s="13"/>
      <c r="J21" s="13">
        <f t="shared" si="6"/>
        <v>2170000</v>
      </c>
      <c r="K21" s="13">
        <f t="shared" si="7"/>
        <v>0</v>
      </c>
      <c r="L21" s="13">
        <f t="shared" si="8"/>
        <v>2170000</v>
      </c>
      <c r="M21" s="53"/>
      <c r="N21" s="10"/>
      <c r="O21" s="14"/>
      <c r="P21" s="14"/>
      <c r="Q21" s="14"/>
      <c r="R21" s="14"/>
      <c r="S21" s="14"/>
      <c r="T21" s="14"/>
      <c r="U21" s="14"/>
    </row>
    <row r="22" spans="1:21" x14ac:dyDescent="0.2">
      <c r="A22" s="12" t="s">
        <v>41</v>
      </c>
      <c r="B22" s="13"/>
      <c r="C22" s="13"/>
      <c r="D22" s="13">
        <f t="shared" si="4"/>
        <v>0</v>
      </c>
      <c r="E22" s="13"/>
      <c r="F22" s="13"/>
      <c r="G22" s="13">
        <f t="shared" si="5"/>
        <v>0</v>
      </c>
      <c r="H22" s="13"/>
      <c r="I22" s="13"/>
      <c r="J22" s="13">
        <f t="shared" si="6"/>
        <v>0</v>
      </c>
      <c r="K22" s="13">
        <f t="shared" si="7"/>
        <v>0</v>
      </c>
      <c r="L22" s="13">
        <f t="shared" si="8"/>
        <v>0</v>
      </c>
      <c r="M22" s="53"/>
      <c r="N22" s="10"/>
      <c r="O22" s="14"/>
      <c r="P22" s="14"/>
      <c r="Q22" s="14"/>
      <c r="R22" s="14"/>
      <c r="S22" s="14"/>
      <c r="T22" s="14"/>
      <c r="U22" s="14"/>
    </row>
    <row r="23" spans="1:21" x14ac:dyDescent="0.2">
      <c r="A23" s="12" t="s">
        <v>42</v>
      </c>
      <c r="B23" s="13">
        <v>10000</v>
      </c>
      <c r="C23" s="13"/>
      <c r="D23" s="13">
        <f t="shared" si="4"/>
        <v>10000</v>
      </c>
      <c r="E23" s="13">
        <v>10000</v>
      </c>
      <c r="F23" s="13"/>
      <c r="G23" s="13">
        <f t="shared" si="5"/>
        <v>10000</v>
      </c>
      <c r="H23" s="13">
        <v>-10000</v>
      </c>
      <c r="I23" s="13"/>
      <c r="J23" s="13">
        <f t="shared" si="6"/>
        <v>0</v>
      </c>
      <c r="K23" s="13">
        <f t="shared" si="7"/>
        <v>0</v>
      </c>
      <c r="L23" s="13">
        <f t="shared" si="8"/>
        <v>0</v>
      </c>
      <c r="M23" s="53"/>
      <c r="N23" s="10"/>
      <c r="O23" s="10"/>
      <c r="P23" s="15"/>
      <c r="Q23" s="14"/>
      <c r="R23" s="14"/>
      <c r="S23" s="14"/>
      <c r="T23" s="14"/>
      <c r="U23" s="14"/>
    </row>
    <row r="24" spans="1:21" x14ac:dyDescent="0.2">
      <c r="A24" s="12" t="s">
        <v>8</v>
      </c>
      <c r="B24" s="13">
        <v>1400</v>
      </c>
      <c r="C24" s="13"/>
      <c r="D24" s="13">
        <f t="shared" si="4"/>
        <v>1400</v>
      </c>
      <c r="E24" s="13">
        <v>1400</v>
      </c>
      <c r="F24" s="13"/>
      <c r="G24" s="13">
        <f t="shared" si="5"/>
        <v>1400</v>
      </c>
      <c r="H24" s="13"/>
      <c r="I24" s="13"/>
      <c r="J24" s="13">
        <f t="shared" si="6"/>
        <v>1400</v>
      </c>
      <c r="K24" s="13">
        <f t="shared" si="7"/>
        <v>0</v>
      </c>
      <c r="L24" s="13">
        <f t="shared" si="8"/>
        <v>1400</v>
      </c>
      <c r="M24" s="53"/>
      <c r="N24" s="15"/>
      <c r="O24" s="15"/>
      <c r="P24" s="15"/>
      <c r="Q24" s="14"/>
      <c r="R24" s="14"/>
      <c r="S24" s="14"/>
      <c r="T24" s="14"/>
      <c r="U24" s="14"/>
    </row>
    <row r="25" spans="1:21" x14ac:dyDescent="0.2">
      <c r="A25" s="12" t="s">
        <v>43</v>
      </c>
      <c r="B25" s="13"/>
      <c r="C25" s="13"/>
      <c r="D25" s="13">
        <f t="shared" si="4"/>
        <v>0</v>
      </c>
      <c r="E25" s="13"/>
      <c r="F25" s="13"/>
      <c r="G25" s="13">
        <f t="shared" si="5"/>
        <v>0</v>
      </c>
      <c r="H25" s="13"/>
      <c r="I25" s="13"/>
      <c r="J25" s="13">
        <f t="shared" si="6"/>
        <v>0</v>
      </c>
      <c r="K25" s="13">
        <f t="shared" si="7"/>
        <v>0</v>
      </c>
      <c r="L25" s="13">
        <f t="shared" si="8"/>
        <v>0</v>
      </c>
      <c r="M25" s="53"/>
      <c r="N25" s="10"/>
      <c r="O25" s="10"/>
      <c r="P25" s="10"/>
      <c r="Q25" s="14"/>
      <c r="R25" s="14"/>
      <c r="S25" s="14"/>
      <c r="T25" s="14"/>
      <c r="U25" s="14"/>
    </row>
    <row r="26" spans="1:21" x14ac:dyDescent="0.2">
      <c r="A26" s="12" t="s">
        <v>7</v>
      </c>
      <c r="B26" s="13">
        <v>4000</v>
      </c>
      <c r="C26" s="13"/>
      <c r="D26" s="13">
        <f t="shared" si="4"/>
        <v>4000</v>
      </c>
      <c r="E26" s="13">
        <v>4000</v>
      </c>
      <c r="F26" s="13"/>
      <c r="G26" s="13">
        <f t="shared" si="5"/>
        <v>4000</v>
      </c>
      <c r="H26" s="13"/>
      <c r="I26" s="13"/>
      <c r="J26" s="13">
        <f t="shared" si="6"/>
        <v>4000</v>
      </c>
      <c r="K26" s="13">
        <f t="shared" si="7"/>
        <v>0</v>
      </c>
      <c r="L26" s="13">
        <f t="shared" si="8"/>
        <v>4000</v>
      </c>
      <c r="M26" s="53"/>
      <c r="N26" s="20"/>
      <c r="O26" s="20"/>
      <c r="P26" s="20"/>
      <c r="Q26" s="14"/>
      <c r="R26" s="14"/>
      <c r="S26" s="14"/>
      <c r="T26" s="14"/>
      <c r="U26" s="14"/>
    </row>
    <row r="27" spans="1:21" x14ac:dyDescent="0.2">
      <c r="A27" s="12" t="s">
        <v>66</v>
      </c>
      <c r="B27" s="13"/>
      <c r="C27" s="13"/>
      <c r="D27" s="13">
        <f t="shared" si="4"/>
        <v>0</v>
      </c>
      <c r="E27" s="13"/>
      <c r="F27" s="13"/>
      <c r="G27" s="13">
        <f t="shared" si="5"/>
        <v>0</v>
      </c>
      <c r="H27" s="13"/>
      <c r="I27" s="13"/>
      <c r="J27" s="13">
        <f t="shared" si="6"/>
        <v>0</v>
      </c>
      <c r="K27" s="13">
        <f t="shared" si="7"/>
        <v>0</v>
      </c>
      <c r="L27" s="13">
        <f t="shared" si="8"/>
        <v>0</v>
      </c>
      <c r="M27" s="53"/>
      <c r="N27" s="20"/>
      <c r="O27" s="20"/>
      <c r="P27" s="20"/>
      <c r="Q27" s="14"/>
      <c r="R27" s="14"/>
      <c r="S27" s="14"/>
      <c r="T27" s="14"/>
      <c r="U27" s="14"/>
    </row>
    <row r="28" spans="1:21" x14ac:dyDescent="0.2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8"/>
      <c r="L28" s="13"/>
      <c r="M28" s="9"/>
      <c r="N28" s="21"/>
      <c r="O28" s="10"/>
      <c r="P28" s="10"/>
      <c r="Q28" s="14"/>
      <c r="R28" s="14"/>
      <c r="S28" s="14"/>
      <c r="T28" s="14"/>
      <c r="U28" s="14"/>
    </row>
    <row r="29" spans="1:21" x14ac:dyDescent="0.2">
      <c r="A29" s="7" t="s">
        <v>45</v>
      </c>
      <c r="B29" s="16">
        <f>SUM(B30:B40)</f>
        <v>7455953</v>
      </c>
      <c r="C29" s="16">
        <f t="shared" ref="C29:L29" si="9">SUM(C30:C40)</f>
        <v>720</v>
      </c>
      <c r="D29" s="16">
        <f t="shared" si="9"/>
        <v>7456673</v>
      </c>
      <c r="E29" s="16">
        <f>SUM(E30:E40)</f>
        <v>7455953</v>
      </c>
      <c r="F29" s="16">
        <f>SUM(F30:F40)</f>
        <v>720</v>
      </c>
      <c r="G29" s="16">
        <f t="shared" si="9"/>
        <v>7456673</v>
      </c>
      <c r="H29" s="16">
        <f t="shared" si="9"/>
        <v>0</v>
      </c>
      <c r="I29" s="16">
        <f t="shared" si="9"/>
        <v>0</v>
      </c>
      <c r="J29" s="16">
        <f t="shared" si="9"/>
        <v>7455953</v>
      </c>
      <c r="K29" s="16">
        <f t="shared" si="9"/>
        <v>720</v>
      </c>
      <c r="L29" s="16">
        <f t="shared" si="9"/>
        <v>7456673</v>
      </c>
      <c r="M29" s="9"/>
      <c r="N29" s="21"/>
      <c r="O29" s="10"/>
      <c r="P29" s="10"/>
      <c r="Q29" s="10"/>
      <c r="R29" s="10"/>
      <c r="S29" s="10"/>
      <c r="T29" s="10"/>
      <c r="U29" s="10"/>
    </row>
    <row r="30" spans="1:21" x14ac:dyDescent="0.2">
      <c r="A30" s="12" t="s">
        <v>46</v>
      </c>
      <c r="B30" s="13"/>
      <c r="C30" s="13"/>
      <c r="D30" s="13">
        <f t="shared" ref="D30:D40" si="10">SUM(B30:C30)</f>
        <v>0</v>
      </c>
      <c r="E30" s="13"/>
      <c r="F30" s="13"/>
      <c r="G30" s="13">
        <f t="shared" ref="G30:G40" si="11">SUM(E30:F30)</f>
        <v>0</v>
      </c>
      <c r="H30" s="13"/>
      <c r="I30" s="13"/>
      <c r="J30" s="13">
        <f t="shared" ref="J30:J40" si="12">SUM(E30,H30)</f>
        <v>0</v>
      </c>
      <c r="K30" s="13">
        <f t="shared" ref="K30:K40" si="13">SUM(F30,I30)</f>
        <v>0</v>
      </c>
      <c r="L30" s="13">
        <f t="shared" ref="L30:L40" si="14">SUM(J30:K30)</f>
        <v>0</v>
      </c>
      <c r="M30" s="9"/>
      <c r="N30" s="21"/>
      <c r="O30" s="10"/>
      <c r="P30" s="10"/>
      <c r="Q30" s="14"/>
      <c r="R30" s="14"/>
      <c r="S30" s="14"/>
      <c r="T30" s="14"/>
      <c r="U30" s="14"/>
    </row>
    <row r="31" spans="1:21" x14ac:dyDescent="0.2">
      <c r="A31" s="12" t="s">
        <v>47</v>
      </c>
      <c r="B31" s="13">
        <v>121134</v>
      </c>
      <c r="C31" s="13">
        <v>610</v>
      </c>
      <c r="D31" s="13">
        <f t="shared" si="10"/>
        <v>121744</v>
      </c>
      <c r="E31" s="13">
        <v>121134</v>
      </c>
      <c r="F31" s="13">
        <v>610</v>
      </c>
      <c r="G31" s="13">
        <f t="shared" si="11"/>
        <v>121744</v>
      </c>
      <c r="H31" s="13"/>
      <c r="I31" s="13"/>
      <c r="J31" s="13">
        <f t="shared" si="12"/>
        <v>121134</v>
      </c>
      <c r="K31" s="13">
        <f t="shared" si="13"/>
        <v>610</v>
      </c>
      <c r="L31" s="13">
        <f t="shared" si="14"/>
        <v>121744</v>
      </c>
      <c r="M31" s="9"/>
      <c r="N31" s="21"/>
      <c r="O31" s="21"/>
      <c r="P31" s="21"/>
      <c r="Q31" s="14"/>
      <c r="R31" s="14"/>
      <c r="S31" s="14"/>
      <c r="T31" s="14"/>
      <c r="U31" s="14"/>
    </row>
    <row r="32" spans="1:21" x14ac:dyDescent="0.2">
      <c r="A32" s="12" t="s">
        <v>48</v>
      </c>
      <c r="B32" s="13">
        <v>11296</v>
      </c>
      <c r="C32" s="13"/>
      <c r="D32" s="13">
        <f t="shared" si="10"/>
        <v>11296</v>
      </c>
      <c r="E32" s="13">
        <v>11296</v>
      </c>
      <c r="F32" s="13"/>
      <c r="G32" s="13">
        <f t="shared" si="11"/>
        <v>11296</v>
      </c>
      <c r="H32" s="13"/>
      <c r="I32" s="13"/>
      <c r="J32" s="13">
        <f t="shared" si="12"/>
        <v>11296</v>
      </c>
      <c r="K32" s="13">
        <f t="shared" si="13"/>
        <v>0</v>
      </c>
      <c r="L32" s="13">
        <f t="shared" si="14"/>
        <v>11296</v>
      </c>
      <c r="M32" s="15"/>
      <c r="N32" s="22"/>
      <c r="O32" s="22"/>
      <c r="P32" s="14"/>
      <c r="Q32" s="14"/>
      <c r="R32" s="14"/>
      <c r="S32" s="14"/>
      <c r="T32" s="14"/>
      <c r="U32" s="14"/>
    </row>
    <row r="33" spans="1:21" x14ac:dyDescent="0.2">
      <c r="A33" s="12" t="s">
        <v>49</v>
      </c>
      <c r="B33" s="13">
        <v>350566</v>
      </c>
      <c r="C33" s="13"/>
      <c r="D33" s="13">
        <f t="shared" si="10"/>
        <v>350566</v>
      </c>
      <c r="E33" s="13">
        <v>350566</v>
      </c>
      <c r="F33" s="13"/>
      <c r="G33" s="13">
        <f t="shared" si="11"/>
        <v>350566</v>
      </c>
      <c r="H33" s="13"/>
      <c r="I33" s="13"/>
      <c r="J33" s="13">
        <f t="shared" si="12"/>
        <v>350566</v>
      </c>
      <c r="K33" s="13">
        <f t="shared" si="13"/>
        <v>0</v>
      </c>
      <c r="L33" s="13">
        <f t="shared" si="14"/>
        <v>350566</v>
      </c>
      <c r="M33" s="15"/>
      <c r="N33" s="22"/>
      <c r="O33" s="14"/>
      <c r="P33" s="14"/>
      <c r="Q33" s="14"/>
      <c r="R33" s="14"/>
      <c r="S33" s="14"/>
      <c r="T33" s="14"/>
      <c r="U33" s="14"/>
    </row>
    <row r="34" spans="1:21" x14ac:dyDescent="0.2">
      <c r="A34" s="12" t="s">
        <v>50</v>
      </c>
      <c r="B34" s="13">
        <v>162805</v>
      </c>
      <c r="C34" s="13"/>
      <c r="D34" s="13">
        <f t="shared" si="10"/>
        <v>162805</v>
      </c>
      <c r="E34" s="13">
        <v>162805</v>
      </c>
      <c r="F34" s="13"/>
      <c r="G34" s="13">
        <f t="shared" si="11"/>
        <v>162805</v>
      </c>
      <c r="H34" s="13"/>
      <c r="I34" s="13"/>
      <c r="J34" s="13">
        <f t="shared" si="12"/>
        <v>162805</v>
      </c>
      <c r="K34" s="13">
        <f t="shared" si="13"/>
        <v>0</v>
      </c>
      <c r="L34" s="13">
        <f t="shared" si="14"/>
        <v>162805</v>
      </c>
      <c r="M34" s="19"/>
      <c r="N34" s="22"/>
      <c r="O34" s="21"/>
      <c r="P34" s="14"/>
      <c r="Q34" s="14"/>
      <c r="R34" s="14"/>
      <c r="S34" s="14"/>
      <c r="T34" s="14"/>
      <c r="U34" s="14"/>
    </row>
    <row r="35" spans="1:21" x14ac:dyDescent="0.2">
      <c r="A35" s="12" t="s">
        <v>51</v>
      </c>
      <c r="B35" s="13">
        <v>1598058</v>
      </c>
      <c r="C35" s="13">
        <v>110</v>
      </c>
      <c r="D35" s="13">
        <f t="shared" si="10"/>
        <v>1598168</v>
      </c>
      <c r="E35" s="13">
        <v>1598058</v>
      </c>
      <c r="F35" s="13">
        <v>110</v>
      </c>
      <c r="G35" s="13">
        <f t="shared" si="11"/>
        <v>1598168</v>
      </c>
      <c r="H35" s="13"/>
      <c r="I35" s="13"/>
      <c r="J35" s="13">
        <f t="shared" si="12"/>
        <v>1598058</v>
      </c>
      <c r="K35" s="13">
        <f t="shared" si="13"/>
        <v>110</v>
      </c>
      <c r="L35" s="13">
        <f t="shared" si="14"/>
        <v>1598168</v>
      </c>
      <c r="M35" s="19"/>
      <c r="N35" s="14"/>
      <c r="O35" s="14"/>
      <c r="P35" s="14"/>
      <c r="Q35" s="14"/>
      <c r="R35" s="14"/>
      <c r="S35" s="14"/>
      <c r="T35" s="14"/>
      <c r="U35" s="14"/>
    </row>
    <row r="36" spans="1:21" x14ac:dyDescent="0.2">
      <c r="A36" s="23" t="s">
        <v>52</v>
      </c>
      <c r="B36" s="13">
        <v>5211983</v>
      </c>
      <c r="C36" s="13"/>
      <c r="D36" s="13">
        <f t="shared" si="10"/>
        <v>5211983</v>
      </c>
      <c r="E36" s="13">
        <v>5211983</v>
      </c>
      <c r="F36" s="13"/>
      <c r="G36" s="13">
        <f t="shared" si="11"/>
        <v>5211983</v>
      </c>
      <c r="H36" s="13"/>
      <c r="I36" s="13"/>
      <c r="J36" s="13">
        <f t="shared" si="12"/>
        <v>5211983</v>
      </c>
      <c r="K36" s="13">
        <f t="shared" si="13"/>
        <v>0</v>
      </c>
      <c r="L36" s="13">
        <f t="shared" si="14"/>
        <v>5211983</v>
      </c>
      <c r="M36" s="24"/>
      <c r="N36" s="21"/>
      <c r="O36" s="21"/>
      <c r="P36" s="19"/>
      <c r="Q36" s="14"/>
      <c r="R36" s="14"/>
      <c r="S36" s="14"/>
      <c r="T36" s="14"/>
      <c r="U36" s="14"/>
    </row>
    <row r="37" spans="1:21" x14ac:dyDescent="0.2">
      <c r="A37" s="23" t="s">
        <v>53</v>
      </c>
      <c r="B37" s="13">
        <v>111</v>
      </c>
      <c r="C37" s="13"/>
      <c r="D37" s="13">
        <f t="shared" si="10"/>
        <v>111</v>
      </c>
      <c r="E37" s="13">
        <v>111</v>
      </c>
      <c r="F37" s="13"/>
      <c r="G37" s="13">
        <f t="shared" si="11"/>
        <v>111</v>
      </c>
      <c r="H37" s="13"/>
      <c r="I37" s="13"/>
      <c r="J37" s="13">
        <f t="shared" si="12"/>
        <v>111</v>
      </c>
      <c r="K37" s="13">
        <f t="shared" si="13"/>
        <v>0</v>
      </c>
      <c r="L37" s="13">
        <f t="shared" si="14"/>
        <v>111</v>
      </c>
      <c r="M37" s="9"/>
      <c r="N37" s="21"/>
      <c r="O37" s="21"/>
      <c r="P37" s="21"/>
      <c r="Q37" s="14"/>
      <c r="R37" s="14"/>
      <c r="S37" s="14"/>
      <c r="T37" s="14"/>
      <c r="U37" s="14"/>
    </row>
    <row r="38" spans="1:21" x14ac:dyDescent="0.2">
      <c r="A38" s="12" t="s">
        <v>82</v>
      </c>
      <c r="B38" s="16"/>
      <c r="C38" s="16"/>
      <c r="D38" s="13">
        <f t="shared" si="10"/>
        <v>0</v>
      </c>
      <c r="E38" s="16"/>
      <c r="F38" s="16"/>
      <c r="G38" s="13">
        <f t="shared" si="11"/>
        <v>0</v>
      </c>
      <c r="H38" s="13"/>
      <c r="I38" s="13"/>
      <c r="J38" s="13">
        <f t="shared" si="12"/>
        <v>0</v>
      </c>
      <c r="K38" s="13">
        <f t="shared" si="13"/>
        <v>0</v>
      </c>
      <c r="L38" s="13">
        <f t="shared" si="14"/>
        <v>0</v>
      </c>
      <c r="M38" s="15"/>
      <c r="N38" s="22"/>
      <c r="O38" s="22"/>
      <c r="P38" s="14"/>
      <c r="Q38" s="14"/>
      <c r="R38" s="14"/>
      <c r="S38" s="14"/>
      <c r="T38" s="14"/>
      <c r="U38" s="14"/>
    </row>
    <row r="39" spans="1:21" x14ac:dyDescent="0.2">
      <c r="A39" s="12" t="s">
        <v>72</v>
      </c>
      <c r="B39" s="16"/>
      <c r="C39" s="16"/>
      <c r="D39" s="13">
        <f t="shared" si="10"/>
        <v>0</v>
      </c>
      <c r="E39" s="16"/>
      <c r="F39" s="16"/>
      <c r="G39" s="13">
        <f t="shared" si="11"/>
        <v>0</v>
      </c>
      <c r="H39" s="13"/>
      <c r="I39" s="13"/>
      <c r="J39" s="13">
        <f t="shared" si="12"/>
        <v>0</v>
      </c>
      <c r="K39" s="13">
        <f t="shared" si="13"/>
        <v>0</v>
      </c>
      <c r="L39" s="13">
        <f t="shared" si="14"/>
        <v>0</v>
      </c>
      <c r="M39" s="15"/>
      <c r="N39" s="22"/>
      <c r="O39" s="22"/>
      <c r="P39" s="14"/>
      <c r="Q39" s="14"/>
      <c r="R39" s="14"/>
      <c r="S39" s="14"/>
      <c r="T39" s="14"/>
      <c r="U39" s="14"/>
    </row>
    <row r="40" spans="1:21" x14ac:dyDescent="0.2">
      <c r="A40" s="23" t="s">
        <v>54</v>
      </c>
      <c r="B40" s="13"/>
      <c r="C40" s="13"/>
      <c r="D40" s="13">
        <f t="shared" si="10"/>
        <v>0</v>
      </c>
      <c r="E40" s="13"/>
      <c r="F40" s="13"/>
      <c r="G40" s="13">
        <f t="shared" si="11"/>
        <v>0</v>
      </c>
      <c r="H40" s="13"/>
      <c r="I40" s="13"/>
      <c r="J40" s="13">
        <f t="shared" si="12"/>
        <v>0</v>
      </c>
      <c r="K40" s="13">
        <f t="shared" si="13"/>
        <v>0</v>
      </c>
      <c r="L40" s="13">
        <f t="shared" si="14"/>
        <v>0</v>
      </c>
      <c r="M40" s="15"/>
      <c r="N40" s="22"/>
      <c r="O40" s="14"/>
      <c r="P40" s="14"/>
      <c r="Q40" s="14"/>
      <c r="R40" s="14"/>
      <c r="S40" s="14"/>
      <c r="T40" s="14"/>
      <c r="U40" s="14"/>
    </row>
    <row r="41" spans="1:21" x14ac:dyDescent="0.2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8"/>
      <c r="L41" s="13"/>
      <c r="M41" s="19"/>
      <c r="N41" s="22"/>
      <c r="O41" s="21"/>
      <c r="P41" s="14"/>
      <c r="Q41" s="14"/>
      <c r="R41" s="14"/>
      <c r="S41" s="14"/>
      <c r="T41" s="14"/>
      <c r="U41" s="14"/>
    </row>
    <row r="42" spans="1:21" x14ac:dyDescent="0.2">
      <c r="A42" s="25" t="s">
        <v>55</v>
      </c>
      <c r="B42" s="16">
        <f>SUM(B43:B45)</f>
        <v>5474144</v>
      </c>
      <c r="C42" s="16">
        <f t="shared" ref="C42:L42" si="15">SUM(C43:C45)</f>
        <v>0</v>
      </c>
      <c r="D42" s="16">
        <f t="shared" si="15"/>
        <v>5474144</v>
      </c>
      <c r="E42" s="16">
        <f>SUM(E43:E45)</f>
        <v>5474144</v>
      </c>
      <c r="F42" s="16">
        <f>SUM(F43:F45)</f>
        <v>0</v>
      </c>
      <c r="G42" s="16">
        <f t="shared" si="15"/>
        <v>5474144</v>
      </c>
      <c r="H42" s="16">
        <f t="shared" si="15"/>
        <v>0</v>
      </c>
      <c r="I42" s="16">
        <f t="shared" si="15"/>
        <v>0</v>
      </c>
      <c r="J42" s="16">
        <f t="shared" si="15"/>
        <v>5474144</v>
      </c>
      <c r="K42" s="16">
        <f t="shared" si="15"/>
        <v>0</v>
      </c>
      <c r="L42" s="16">
        <f t="shared" si="15"/>
        <v>5474144</v>
      </c>
      <c r="M42" s="19"/>
      <c r="N42" s="14"/>
      <c r="O42" s="14"/>
      <c r="P42" s="14"/>
      <c r="Q42" s="10"/>
      <c r="R42" s="10"/>
      <c r="S42" s="10"/>
      <c r="T42" s="10"/>
      <c r="U42" s="10"/>
    </row>
    <row r="43" spans="1:21" x14ac:dyDescent="0.2">
      <c r="A43" s="12" t="s">
        <v>56</v>
      </c>
      <c r="B43" s="13">
        <v>5474144</v>
      </c>
      <c r="C43" s="13"/>
      <c r="D43" s="13">
        <f>SUM(B43:C43)</f>
        <v>5474144</v>
      </c>
      <c r="E43" s="13">
        <v>5474144</v>
      </c>
      <c r="F43" s="13"/>
      <c r="G43" s="13">
        <f>SUM(E43:F43)</f>
        <v>5474144</v>
      </c>
      <c r="H43" s="13"/>
      <c r="I43" s="13"/>
      <c r="J43" s="13">
        <f t="shared" ref="J43:K45" si="16">SUM(E43,H43)</f>
        <v>5474144</v>
      </c>
      <c r="K43" s="13">
        <f t="shared" si="16"/>
        <v>0</v>
      </c>
      <c r="L43" s="13">
        <f>SUM(J43:K43)</f>
        <v>5474144</v>
      </c>
      <c r="M43" s="53"/>
      <c r="N43" s="10"/>
      <c r="O43" s="10"/>
      <c r="P43" s="10"/>
      <c r="Q43" s="14"/>
      <c r="R43" s="14"/>
      <c r="S43" s="14"/>
      <c r="T43" s="14"/>
      <c r="U43" s="14"/>
    </row>
    <row r="44" spans="1:21" x14ac:dyDescent="0.2">
      <c r="A44" s="12" t="s">
        <v>73</v>
      </c>
      <c r="B44" s="13"/>
      <c r="C44" s="13"/>
      <c r="D44" s="13">
        <f>SUM(B44:C44)</f>
        <v>0</v>
      </c>
      <c r="E44" s="13"/>
      <c r="F44" s="13"/>
      <c r="G44" s="13">
        <f>SUM(E44:F44)</f>
        <v>0</v>
      </c>
      <c r="H44" s="13"/>
      <c r="I44" s="13"/>
      <c r="J44" s="13">
        <f t="shared" si="16"/>
        <v>0</v>
      </c>
      <c r="K44" s="13">
        <f t="shared" si="16"/>
        <v>0</v>
      </c>
      <c r="L44" s="13">
        <f>SUM(J44:K44)</f>
        <v>0</v>
      </c>
      <c r="M44" s="11"/>
      <c r="N44" s="10"/>
      <c r="O44" s="10"/>
      <c r="P44" s="10"/>
      <c r="Q44" s="14"/>
      <c r="R44" s="14"/>
      <c r="S44" s="14"/>
      <c r="T44" s="14"/>
      <c r="U44" s="14"/>
    </row>
    <row r="45" spans="1:21" x14ac:dyDescent="0.2">
      <c r="A45" s="12" t="s">
        <v>78</v>
      </c>
      <c r="B45" s="13"/>
      <c r="C45" s="13"/>
      <c r="D45" s="13">
        <f>SUM(B45:C45)</f>
        <v>0</v>
      </c>
      <c r="E45" s="13"/>
      <c r="F45" s="13"/>
      <c r="G45" s="13"/>
      <c r="H45" s="13"/>
      <c r="I45" s="13"/>
      <c r="J45" s="13">
        <f t="shared" si="16"/>
        <v>0</v>
      </c>
      <c r="K45" s="13">
        <f t="shared" si="16"/>
        <v>0</v>
      </c>
      <c r="L45" s="13">
        <f>SUM(J45:K45)</f>
        <v>0</v>
      </c>
      <c r="M45" s="11"/>
      <c r="N45" s="10"/>
      <c r="O45" s="10"/>
      <c r="P45" s="10"/>
      <c r="Q45" s="14"/>
      <c r="R45" s="14"/>
      <c r="S45" s="14"/>
      <c r="T45" s="14"/>
      <c r="U45" s="14"/>
    </row>
    <row r="46" spans="1:21" x14ac:dyDescent="0.2">
      <c r="A46" s="12"/>
      <c r="B46" s="13"/>
      <c r="C46" s="13"/>
      <c r="D46" s="13">
        <f>SUM(B46:C46)</f>
        <v>0</v>
      </c>
      <c r="E46" s="13"/>
      <c r="F46" s="13"/>
      <c r="G46" s="13"/>
      <c r="H46" s="13"/>
      <c r="I46" s="13"/>
      <c r="J46" s="13"/>
      <c r="K46" s="18"/>
      <c r="L46" s="13"/>
      <c r="M46" s="26"/>
      <c r="N46" s="14"/>
      <c r="O46" s="14"/>
      <c r="P46" s="14"/>
      <c r="Q46" s="14"/>
      <c r="R46" s="14"/>
      <c r="S46" s="14"/>
      <c r="T46" s="14"/>
      <c r="U46" s="14"/>
    </row>
    <row r="47" spans="1:21" x14ac:dyDescent="0.2">
      <c r="A47" s="25" t="s">
        <v>57</v>
      </c>
      <c r="B47" s="16">
        <f>SUM(B48:B49)</f>
        <v>0</v>
      </c>
      <c r="C47" s="16">
        <f t="shared" ref="C47:L47" si="17">SUM(C48:C49)</f>
        <v>18600</v>
      </c>
      <c r="D47" s="16">
        <f>SUM(D48:D49)</f>
        <v>18600</v>
      </c>
      <c r="E47" s="16">
        <f>SUM(E48:E49)</f>
        <v>0</v>
      </c>
      <c r="F47" s="16">
        <f>SUM(F48:F49)</f>
        <v>18600</v>
      </c>
      <c r="G47" s="16">
        <f>SUM(G48:G49)</f>
        <v>18600</v>
      </c>
      <c r="H47" s="16">
        <f t="shared" si="17"/>
        <v>0</v>
      </c>
      <c r="I47" s="16">
        <f t="shared" si="17"/>
        <v>0</v>
      </c>
      <c r="J47" s="16">
        <f t="shared" si="17"/>
        <v>0</v>
      </c>
      <c r="K47" s="16">
        <f t="shared" si="17"/>
        <v>18600</v>
      </c>
      <c r="L47" s="16">
        <f t="shared" si="17"/>
        <v>18600</v>
      </c>
      <c r="M47" s="26"/>
      <c r="N47" s="14"/>
      <c r="O47" s="14"/>
      <c r="P47" s="14"/>
      <c r="Q47" s="10"/>
      <c r="R47" s="10"/>
      <c r="S47" s="10"/>
      <c r="T47" s="10"/>
      <c r="U47" s="10"/>
    </row>
    <row r="48" spans="1:21" x14ac:dyDescent="0.2">
      <c r="A48" s="12" t="s">
        <v>58</v>
      </c>
      <c r="B48" s="13"/>
      <c r="C48" s="13">
        <v>18600</v>
      </c>
      <c r="D48" s="13">
        <f>SUM(B48:C48)</f>
        <v>18600</v>
      </c>
      <c r="E48" s="13"/>
      <c r="F48" s="13">
        <v>18600</v>
      </c>
      <c r="G48" s="13">
        <f>SUM(E48:F48)</f>
        <v>18600</v>
      </c>
      <c r="H48" s="13"/>
      <c r="I48" s="13"/>
      <c r="J48" s="13">
        <f>SUM(E48,H48)</f>
        <v>0</v>
      </c>
      <c r="K48" s="13">
        <f>SUM(F48,I48)</f>
        <v>18600</v>
      </c>
      <c r="L48" s="13">
        <f>SUM(J48:K48)</f>
        <v>18600</v>
      </c>
      <c r="M48" s="26"/>
      <c r="N48" s="14"/>
      <c r="O48" s="14"/>
      <c r="P48" s="14"/>
      <c r="Q48" s="14"/>
      <c r="R48" s="14"/>
      <c r="S48" s="14"/>
      <c r="T48" s="14"/>
      <c r="U48" s="14"/>
    </row>
    <row r="49" spans="1:21" x14ac:dyDescent="0.2">
      <c r="A49" s="12" t="s">
        <v>70</v>
      </c>
      <c r="B49" s="13"/>
      <c r="C49" s="13"/>
      <c r="D49" s="13">
        <f>SUM(B49:C49)</f>
        <v>0</v>
      </c>
      <c r="E49" s="13"/>
      <c r="F49" s="13"/>
      <c r="G49" s="13">
        <f>SUM(E49:F49)</f>
        <v>0</v>
      </c>
      <c r="H49" s="13"/>
      <c r="I49" s="13"/>
      <c r="J49" s="13">
        <f>SUM(E49,H49)</f>
        <v>0</v>
      </c>
      <c r="K49" s="13">
        <f>SUM(F49,I49)</f>
        <v>0</v>
      </c>
      <c r="L49" s="13">
        <f>SUM(J49:K49)</f>
        <v>0</v>
      </c>
      <c r="M49" s="26"/>
      <c r="N49" s="14"/>
      <c r="O49" s="14"/>
      <c r="P49" s="14"/>
      <c r="Q49" s="14"/>
      <c r="R49" s="14"/>
      <c r="S49" s="14"/>
      <c r="T49" s="14"/>
      <c r="U49" s="14"/>
    </row>
    <row r="50" spans="1:21" x14ac:dyDescent="0.2">
      <c r="A50" s="7"/>
      <c r="B50" s="16"/>
      <c r="C50" s="16"/>
      <c r="D50" s="16"/>
      <c r="E50" s="16"/>
      <c r="F50" s="16"/>
      <c r="G50" s="16"/>
      <c r="H50" s="16"/>
      <c r="I50" s="16"/>
      <c r="J50" s="16"/>
      <c r="K50" s="17"/>
      <c r="L50" s="16"/>
      <c r="M50" s="9"/>
      <c r="N50" s="10"/>
      <c r="O50" s="10"/>
      <c r="P50" s="15"/>
      <c r="Q50" s="10"/>
      <c r="R50" s="10"/>
      <c r="S50" s="10"/>
      <c r="T50" s="10"/>
      <c r="U50" s="10"/>
    </row>
    <row r="51" spans="1:21" x14ac:dyDescent="0.2">
      <c r="A51" s="25" t="s">
        <v>59</v>
      </c>
      <c r="B51" s="16">
        <f>SUM(B52:B53)</f>
        <v>0</v>
      </c>
      <c r="C51" s="16">
        <f t="shared" ref="C51:L51" si="18">SUM(C52:C53)</f>
        <v>466</v>
      </c>
      <c r="D51" s="16">
        <f t="shared" si="18"/>
        <v>466</v>
      </c>
      <c r="E51" s="16">
        <f>SUM(E52:E53)</f>
        <v>0</v>
      </c>
      <c r="F51" s="16">
        <f>SUM(F52:F53)</f>
        <v>466</v>
      </c>
      <c r="G51" s="16">
        <f t="shared" si="18"/>
        <v>466</v>
      </c>
      <c r="H51" s="16">
        <f t="shared" si="18"/>
        <v>65</v>
      </c>
      <c r="I51" s="16">
        <f t="shared" si="18"/>
        <v>0</v>
      </c>
      <c r="J51" s="16">
        <f t="shared" si="18"/>
        <v>65</v>
      </c>
      <c r="K51" s="16">
        <f t="shared" si="18"/>
        <v>466</v>
      </c>
      <c r="L51" s="16">
        <f t="shared" si="18"/>
        <v>531</v>
      </c>
      <c r="M51" s="15"/>
      <c r="N51" s="10"/>
      <c r="O51" s="10"/>
      <c r="P51" s="15"/>
      <c r="Q51" s="10"/>
      <c r="R51" s="10"/>
      <c r="S51" s="10"/>
      <c r="T51" s="10"/>
      <c r="U51" s="10"/>
    </row>
    <row r="52" spans="1:21" x14ac:dyDescent="0.2">
      <c r="A52" s="12" t="s">
        <v>60</v>
      </c>
      <c r="B52" s="13"/>
      <c r="C52" s="13">
        <v>466</v>
      </c>
      <c r="D52" s="13">
        <f>SUM(B52:C52)</f>
        <v>466</v>
      </c>
      <c r="E52" s="13"/>
      <c r="F52" s="13">
        <v>466</v>
      </c>
      <c r="G52" s="13">
        <f>SUM(E52:F52)</f>
        <v>466</v>
      </c>
      <c r="H52" s="13"/>
      <c r="I52" s="13"/>
      <c r="J52" s="13">
        <f>SUM(E52,H52)</f>
        <v>0</v>
      </c>
      <c r="K52" s="13">
        <f>SUM(F52,I52)</f>
        <v>466</v>
      </c>
      <c r="L52" s="13">
        <f>SUM(J52:K52)</f>
        <v>466</v>
      </c>
      <c r="M52" s="15"/>
      <c r="N52" s="10"/>
      <c r="O52" s="10"/>
      <c r="P52" s="15"/>
      <c r="Q52" s="14"/>
      <c r="R52" s="14"/>
      <c r="S52" s="14"/>
      <c r="T52" s="14"/>
      <c r="U52" s="14"/>
    </row>
    <row r="53" spans="1:21" x14ac:dyDescent="0.2">
      <c r="A53" s="12" t="s">
        <v>74</v>
      </c>
      <c r="B53" s="16"/>
      <c r="C53" s="16"/>
      <c r="D53" s="13">
        <f>SUM(B53:C53)</f>
        <v>0</v>
      </c>
      <c r="E53" s="16"/>
      <c r="F53" s="16"/>
      <c r="G53" s="13">
        <f>SUM(E53:F53)</f>
        <v>0</v>
      </c>
      <c r="H53" s="13">
        <v>65</v>
      </c>
      <c r="I53" s="13"/>
      <c r="J53" s="13">
        <f>SUM(E53,H53)</f>
        <v>65</v>
      </c>
      <c r="K53" s="13">
        <f>SUM(F53,I53)</f>
        <v>0</v>
      </c>
      <c r="L53" s="13">
        <f>SUM(J53:K53)</f>
        <v>65</v>
      </c>
      <c r="M53" s="15"/>
      <c r="N53" s="10"/>
      <c r="O53" s="10"/>
      <c r="P53" s="15"/>
      <c r="Q53" s="10"/>
      <c r="R53" s="10"/>
      <c r="S53" s="10"/>
      <c r="T53" s="10"/>
      <c r="U53" s="10"/>
    </row>
    <row r="54" spans="1:21" x14ac:dyDescent="0.2">
      <c r="A54" s="12"/>
      <c r="B54" s="27"/>
      <c r="C54" s="16"/>
      <c r="D54" s="27"/>
      <c r="E54" s="27"/>
      <c r="F54" s="16"/>
      <c r="G54" s="16"/>
      <c r="H54" s="16"/>
      <c r="I54" s="27"/>
      <c r="J54" s="27"/>
      <c r="K54" s="28"/>
      <c r="L54" s="27"/>
      <c r="M54" s="15"/>
      <c r="N54" s="10"/>
      <c r="O54" s="10"/>
      <c r="P54" s="15"/>
      <c r="Q54" s="10"/>
      <c r="R54" s="10"/>
      <c r="S54" s="10"/>
      <c r="T54" s="10"/>
      <c r="U54" s="10"/>
    </row>
    <row r="55" spans="1:21" ht="12.75" customHeight="1" x14ac:dyDescent="0.2">
      <c r="A55" s="29" t="s">
        <v>15</v>
      </c>
      <c r="B55" s="30">
        <f t="shared" ref="B55:L55" si="19">SUM(B7,B12,B16,B29,B42,B47,B51)</f>
        <v>21840581</v>
      </c>
      <c r="C55" s="30">
        <f t="shared" si="19"/>
        <v>26390</v>
      </c>
      <c r="D55" s="30">
        <f t="shared" si="19"/>
        <v>21866971</v>
      </c>
      <c r="E55" s="30">
        <f t="shared" si="19"/>
        <v>21840581</v>
      </c>
      <c r="F55" s="30">
        <f t="shared" si="19"/>
        <v>26390</v>
      </c>
      <c r="G55" s="56">
        <f t="shared" si="19"/>
        <v>21866971</v>
      </c>
      <c r="H55" s="56">
        <f t="shared" si="19"/>
        <v>228594</v>
      </c>
      <c r="I55" s="56">
        <f t="shared" si="19"/>
        <v>0</v>
      </c>
      <c r="J55" s="56">
        <f t="shared" si="19"/>
        <v>22069175</v>
      </c>
      <c r="K55" s="56">
        <f t="shared" si="19"/>
        <v>26390</v>
      </c>
      <c r="L55" s="30">
        <f t="shared" si="19"/>
        <v>22095565</v>
      </c>
      <c r="M55" s="11"/>
      <c r="N55" s="10"/>
      <c r="O55" s="10"/>
      <c r="P55" s="10"/>
      <c r="Q55" s="31"/>
      <c r="R55" s="31"/>
      <c r="S55" s="31"/>
      <c r="T55" s="31"/>
      <c r="U55" s="31"/>
    </row>
    <row r="56" spans="1:21" x14ac:dyDescent="0.2">
      <c r="A56" s="32" t="s">
        <v>16</v>
      </c>
      <c r="B56" s="8">
        <f t="shared" ref="B56:L56" si="20">SUM(B57:B60)</f>
        <v>11235569</v>
      </c>
      <c r="C56" s="8">
        <f t="shared" si="20"/>
        <v>0</v>
      </c>
      <c r="D56" s="8">
        <f t="shared" si="20"/>
        <v>11235569</v>
      </c>
      <c r="E56" s="8">
        <f>SUM(E57:E60)</f>
        <v>11235569</v>
      </c>
      <c r="F56" s="8">
        <f>SUM(F57:F60)</f>
        <v>0</v>
      </c>
      <c r="G56" s="8">
        <f t="shared" si="20"/>
        <v>11235569</v>
      </c>
      <c r="H56" s="8">
        <f t="shared" si="20"/>
        <v>78717</v>
      </c>
      <c r="I56" s="8">
        <f t="shared" si="20"/>
        <v>0</v>
      </c>
      <c r="J56" s="8">
        <f t="shared" si="20"/>
        <v>11314286</v>
      </c>
      <c r="K56" s="8">
        <f t="shared" si="20"/>
        <v>0</v>
      </c>
      <c r="L56" s="8">
        <f t="shared" si="20"/>
        <v>11314286</v>
      </c>
      <c r="M56" s="11"/>
      <c r="N56" s="10"/>
      <c r="O56" s="10"/>
      <c r="P56" s="15"/>
      <c r="Q56" s="10"/>
      <c r="R56" s="10"/>
      <c r="S56" s="10"/>
      <c r="T56" s="10"/>
      <c r="U56" s="10"/>
    </row>
    <row r="57" spans="1:21" x14ac:dyDescent="0.2">
      <c r="A57" s="33" t="s">
        <v>65</v>
      </c>
      <c r="B57" s="13">
        <v>706427</v>
      </c>
      <c r="C57" s="13"/>
      <c r="D57" s="13">
        <f>SUM(B57:C57)</f>
        <v>706427</v>
      </c>
      <c r="E57" s="13">
        <v>706427</v>
      </c>
      <c r="F57" s="13"/>
      <c r="G57" s="13">
        <f>SUM(E57:F57)</f>
        <v>706427</v>
      </c>
      <c r="H57" s="13"/>
      <c r="I57" s="18"/>
      <c r="J57" s="18">
        <f t="shared" ref="J57:K60" si="21">SUM(E57,H57)</f>
        <v>706427</v>
      </c>
      <c r="K57" s="18">
        <f t="shared" si="21"/>
        <v>0</v>
      </c>
      <c r="L57" s="18">
        <f>SUM(J57:K57)</f>
        <v>706427</v>
      </c>
      <c r="M57" s="11"/>
      <c r="N57" s="10"/>
      <c r="O57" s="10"/>
      <c r="P57" s="15"/>
      <c r="Q57" s="10"/>
      <c r="R57" s="10"/>
      <c r="S57" s="10"/>
      <c r="T57" s="10"/>
      <c r="U57" s="10"/>
    </row>
    <row r="58" spans="1:21" x14ac:dyDescent="0.2">
      <c r="A58" s="33" t="s">
        <v>79</v>
      </c>
      <c r="B58" s="13">
        <v>750000</v>
      </c>
      <c r="C58" s="13"/>
      <c r="D58" s="13">
        <f>SUM(B58:C58)</f>
        <v>750000</v>
      </c>
      <c r="E58" s="13">
        <v>750000</v>
      </c>
      <c r="F58" s="13"/>
      <c r="G58" s="13">
        <f>SUM(E58:F58)</f>
        <v>750000</v>
      </c>
      <c r="H58" s="13"/>
      <c r="I58" s="18"/>
      <c r="J58" s="18">
        <f t="shared" si="21"/>
        <v>750000</v>
      </c>
      <c r="K58" s="18">
        <f t="shared" si="21"/>
        <v>0</v>
      </c>
      <c r="L58" s="18">
        <f>SUM(J58:K58)</f>
        <v>750000</v>
      </c>
      <c r="M58" s="11"/>
      <c r="N58" s="10"/>
      <c r="O58" s="10"/>
      <c r="P58" s="15"/>
      <c r="Q58" s="10"/>
      <c r="R58" s="10"/>
      <c r="S58" s="10"/>
      <c r="T58" s="10"/>
      <c r="U58" s="10"/>
    </row>
    <row r="59" spans="1:21" x14ac:dyDescent="0.2">
      <c r="A59" s="33" t="s">
        <v>75</v>
      </c>
      <c r="B59" s="13"/>
      <c r="C59" s="13"/>
      <c r="D59" s="13">
        <f>SUM(B59:C59)</f>
        <v>0</v>
      </c>
      <c r="E59" s="13"/>
      <c r="F59" s="13"/>
      <c r="G59" s="13">
        <f>SUM(E59:F59)</f>
        <v>0</v>
      </c>
      <c r="H59" s="13">
        <v>86535</v>
      </c>
      <c r="I59" s="18"/>
      <c r="J59" s="18">
        <f t="shared" si="21"/>
        <v>86535</v>
      </c>
      <c r="K59" s="18">
        <f t="shared" si="21"/>
        <v>0</v>
      </c>
      <c r="L59" s="18">
        <f>SUM(J59:K59)</f>
        <v>86535</v>
      </c>
      <c r="M59" s="11"/>
      <c r="N59" s="10"/>
      <c r="O59" s="10"/>
      <c r="P59" s="15"/>
      <c r="Q59" s="10"/>
      <c r="R59" s="10"/>
      <c r="S59" s="10"/>
      <c r="T59" s="10"/>
      <c r="U59" s="10"/>
    </row>
    <row r="60" spans="1:21" x14ac:dyDescent="0.2">
      <c r="A60" s="33" t="s">
        <v>61</v>
      </c>
      <c r="B60" s="13">
        <v>9779142</v>
      </c>
      <c r="C60" s="13"/>
      <c r="D60" s="13">
        <f>SUM(B60:C60)</f>
        <v>9779142</v>
      </c>
      <c r="E60" s="13">
        <v>9779142</v>
      </c>
      <c r="F60" s="13"/>
      <c r="G60" s="13">
        <f>SUM(E60:F60)</f>
        <v>9779142</v>
      </c>
      <c r="H60" s="13">
        <v>-7818</v>
      </c>
      <c r="I60" s="18"/>
      <c r="J60" s="18">
        <f t="shared" si="21"/>
        <v>9771324</v>
      </c>
      <c r="K60" s="18">
        <f t="shared" si="21"/>
        <v>0</v>
      </c>
      <c r="L60" s="18">
        <f>SUM(J60:K60)</f>
        <v>9771324</v>
      </c>
      <c r="M60" s="11"/>
      <c r="N60" s="10"/>
      <c r="O60" s="10"/>
      <c r="P60" s="15"/>
      <c r="Q60" s="14"/>
      <c r="R60" s="14"/>
      <c r="S60" s="14"/>
      <c r="T60" s="14"/>
      <c r="U60" s="14"/>
    </row>
    <row r="61" spans="1:21" x14ac:dyDescent="0.2">
      <c r="A61" s="34" t="s">
        <v>17</v>
      </c>
      <c r="B61" s="35">
        <f>SUM(B55,B56)</f>
        <v>33076150</v>
      </c>
      <c r="C61" s="35">
        <f t="shared" ref="C61:L61" si="22">SUM(C55,C56)</f>
        <v>26390</v>
      </c>
      <c r="D61" s="35">
        <f t="shared" si="22"/>
        <v>33102540</v>
      </c>
      <c r="E61" s="35">
        <f>SUM(E55,E56)</f>
        <v>33076150</v>
      </c>
      <c r="F61" s="35">
        <f>SUM(F55,F56)</f>
        <v>26390</v>
      </c>
      <c r="G61" s="57">
        <f t="shared" si="22"/>
        <v>33102540</v>
      </c>
      <c r="H61" s="57">
        <f t="shared" si="22"/>
        <v>307311</v>
      </c>
      <c r="I61" s="57">
        <f t="shared" si="22"/>
        <v>0</v>
      </c>
      <c r="J61" s="57">
        <f t="shared" si="22"/>
        <v>33383461</v>
      </c>
      <c r="K61" s="57">
        <f t="shared" si="22"/>
        <v>26390</v>
      </c>
      <c r="L61" s="35">
        <f t="shared" si="22"/>
        <v>33409851</v>
      </c>
      <c r="M61" s="36"/>
      <c r="N61" s="10"/>
      <c r="O61" s="10"/>
      <c r="P61" s="10"/>
      <c r="Q61" s="10"/>
      <c r="R61" s="10"/>
      <c r="S61" s="10"/>
      <c r="T61" s="10"/>
      <c r="U61" s="10"/>
    </row>
    <row r="62" spans="1:2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37"/>
      <c r="R62" s="37"/>
      <c r="S62" s="37"/>
      <c r="T62" s="37"/>
      <c r="U62" s="37"/>
    </row>
    <row r="63" spans="1:21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5"/>
      <c r="N63" s="15"/>
      <c r="O63" s="15"/>
      <c r="P63" s="15"/>
      <c r="Q63" s="37"/>
      <c r="R63" s="37"/>
      <c r="S63" s="37"/>
      <c r="T63" s="37"/>
      <c r="U63" s="37"/>
    </row>
    <row r="64" spans="1:21" ht="22.5" customHeight="1" x14ac:dyDescent="0.2">
      <c r="A64" s="67" t="s">
        <v>1</v>
      </c>
      <c r="B64" s="73" t="s">
        <v>9</v>
      </c>
      <c r="C64" s="73" t="s">
        <v>10</v>
      </c>
      <c r="D64" s="73" t="s">
        <v>85</v>
      </c>
      <c r="E64" s="69" t="s">
        <v>84</v>
      </c>
      <c r="F64" s="70"/>
      <c r="G64" s="71"/>
      <c r="H64" s="69" t="s">
        <v>62</v>
      </c>
      <c r="I64" s="70"/>
      <c r="J64" s="69" t="s">
        <v>91</v>
      </c>
      <c r="K64" s="70"/>
      <c r="L64" s="71"/>
    </row>
    <row r="65" spans="1:12" ht="22.5" customHeight="1" x14ac:dyDescent="0.2">
      <c r="A65" s="74"/>
      <c r="B65" s="73"/>
      <c r="C65" s="73"/>
      <c r="D65" s="73"/>
      <c r="E65" s="67" t="s">
        <v>9</v>
      </c>
      <c r="F65" s="67" t="s">
        <v>10</v>
      </c>
      <c r="G65" s="74" t="s">
        <v>63</v>
      </c>
      <c r="H65" s="67" t="s">
        <v>9</v>
      </c>
      <c r="I65" s="67" t="s">
        <v>10</v>
      </c>
      <c r="J65" s="67" t="s">
        <v>9</v>
      </c>
      <c r="K65" s="67" t="s">
        <v>10</v>
      </c>
      <c r="L65" s="74" t="s">
        <v>63</v>
      </c>
    </row>
    <row r="66" spans="1:12" ht="22.5" customHeight="1" x14ac:dyDescent="0.2">
      <c r="A66" s="68"/>
      <c r="B66" s="73"/>
      <c r="C66" s="73"/>
      <c r="D66" s="73"/>
      <c r="E66" s="68"/>
      <c r="F66" s="68"/>
      <c r="G66" s="68"/>
      <c r="H66" s="68"/>
      <c r="I66" s="68"/>
      <c r="J66" s="68"/>
      <c r="K66" s="68"/>
      <c r="L66" s="68"/>
    </row>
    <row r="67" spans="1:12" x14ac:dyDescent="0.2">
      <c r="A67" s="39" t="s">
        <v>2</v>
      </c>
      <c r="B67" s="8">
        <v>2074123</v>
      </c>
      <c r="C67" s="8">
        <v>115772</v>
      </c>
      <c r="D67" s="8">
        <f>SUM(B67:C67)</f>
        <v>2189895</v>
      </c>
      <c r="E67" s="8">
        <v>2074123</v>
      </c>
      <c r="F67" s="8">
        <v>115772</v>
      </c>
      <c r="G67" s="8">
        <f>SUM(E67:F67)</f>
        <v>2189895</v>
      </c>
      <c r="H67" s="8">
        <v>13700</v>
      </c>
      <c r="I67" s="8">
        <v>452</v>
      </c>
      <c r="J67" s="8">
        <f>SUM(E67,H67)</f>
        <v>2087823</v>
      </c>
      <c r="K67" s="54">
        <f>SUM(F67,I67)</f>
        <v>116224</v>
      </c>
      <c r="L67" s="8">
        <f>SUM(J67:K67)</f>
        <v>2204047</v>
      </c>
    </row>
    <row r="68" spans="1:12" x14ac:dyDescent="0.2">
      <c r="A68" s="40"/>
      <c r="B68" s="16"/>
      <c r="C68" s="16"/>
      <c r="D68" s="40"/>
      <c r="E68" s="16"/>
      <c r="F68" s="16"/>
      <c r="G68" s="40"/>
      <c r="H68" s="13"/>
      <c r="I68" s="13"/>
      <c r="J68" s="16"/>
      <c r="K68" s="10"/>
      <c r="L68" s="16"/>
    </row>
    <row r="69" spans="1:12" x14ac:dyDescent="0.2">
      <c r="A69" s="39" t="s">
        <v>11</v>
      </c>
      <c r="B69" s="16">
        <v>334105</v>
      </c>
      <c r="C69" s="16">
        <v>31131</v>
      </c>
      <c r="D69" s="16">
        <f>SUM(B69:C69)</f>
        <v>365236</v>
      </c>
      <c r="E69" s="16">
        <v>334105</v>
      </c>
      <c r="F69" s="16">
        <v>31131</v>
      </c>
      <c r="G69" s="16">
        <f>SUM(E69:F69)</f>
        <v>365236</v>
      </c>
      <c r="H69" s="16">
        <v>2281</v>
      </c>
      <c r="I69" s="16">
        <v>64</v>
      </c>
      <c r="J69" s="16">
        <f>SUM(E69,H69)</f>
        <v>336386</v>
      </c>
      <c r="K69" s="55">
        <f>SUM(F69,I69)</f>
        <v>31195</v>
      </c>
      <c r="L69" s="16">
        <f>SUM(J69:K69)</f>
        <v>367581</v>
      </c>
    </row>
    <row r="70" spans="1:12" x14ac:dyDescent="0.2">
      <c r="A70" s="40"/>
      <c r="B70" s="16"/>
      <c r="C70" s="16"/>
      <c r="D70" s="40"/>
      <c r="E70" s="16"/>
      <c r="F70" s="16"/>
      <c r="G70" s="40"/>
      <c r="H70" s="41"/>
      <c r="I70" s="41"/>
      <c r="J70" s="16"/>
      <c r="K70" s="10"/>
      <c r="L70" s="16"/>
    </row>
    <row r="71" spans="1:12" x14ac:dyDescent="0.2">
      <c r="A71" s="39" t="s">
        <v>21</v>
      </c>
      <c r="B71" s="16">
        <v>8683702</v>
      </c>
      <c r="C71" s="16">
        <v>57948</v>
      </c>
      <c r="D71" s="16">
        <f>SUM(B71:C71)</f>
        <v>8741650</v>
      </c>
      <c r="E71" s="16">
        <v>8683702</v>
      </c>
      <c r="F71" s="16">
        <v>57948</v>
      </c>
      <c r="G71" s="16">
        <f>SUM(E71:F71)</f>
        <v>8741650</v>
      </c>
      <c r="H71" s="16">
        <v>84456</v>
      </c>
      <c r="I71" s="16">
        <v>-1059</v>
      </c>
      <c r="J71" s="16">
        <f t="shared" ref="J71:K73" si="23">SUM(E71,H71)</f>
        <v>8768158</v>
      </c>
      <c r="K71" s="55">
        <f t="shared" si="23"/>
        <v>56889</v>
      </c>
      <c r="L71" s="16">
        <f>SUM(J71:K71)</f>
        <v>8825047</v>
      </c>
    </row>
    <row r="72" spans="1:12" x14ac:dyDescent="0.2">
      <c r="A72" s="61" t="s">
        <v>87</v>
      </c>
      <c r="B72" s="41">
        <v>1472619</v>
      </c>
      <c r="C72" s="41"/>
      <c r="D72" s="41">
        <f>SUM(B72:C72)</f>
        <v>1472619</v>
      </c>
      <c r="E72" s="41">
        <v>1472619</v>
      </c>
      <c r="F72" s="41"/>
      <c r="G72" s="41">
        <f>SUM(E72:F72)</f>
        <v>1472619</v>
      </c>
      <c r="H72" s="41"/>
      <c r="I72" s="41"/>
      <c r="J72" s="41">
        <f t="shared" si="23"/>
        <v>1472619</v>
      </c>
      <c r="K72" s="58">
        <f t="shared" si="23"/>
        <v>0</v>
      </c>
      <c r="L72" s="41">
        <f>SUM(J72:K72)</f>
        <v>1472619</v>
      </c>
    </row>
    <row r="73" spans="1:12" x14ac:dyDescent="0.2">
      <c r="A73" s="61" t="s">
        <v>88</v>
      </c>
      <c r="B73" s="41">
        <v>3242240</v>
      </c>
      <c r="C73" s="41"/>
      <c r="D73" s="41">
        <f>SUM(B73:C73)</f>
        <v>3242240</v>
      </c>
      <c r="E73" s="41">
        <v>3242240</v>
      </c>
      <c r="F73" s="41"/>
      <c r="G73" s="41">
        <f>SUM(E73:F73)</f>
        <v>3242240</v>
      </c>
      <c r="H73" s="41"/>
      <c r="I73" s="41"/>
      <c r="J73" s="41">
        <f t="shared" si="23"/>
        <v>3242240</v>
      </c>
      <c r="K73" s="58">
        <f t="shared" si="23"/>
        <v>0</v>
      </c>
      <c r="L73" s="41">
        <f>SUM(J73:K73)</f>
        <v>3242240</v>
      </c>
    </row>
    <row r="74" spans="1:12" x14ac:dyDescent="0.2">
      <c r="A74" s="61" t="s">
        <v>89</v>
      </c>
      <c r="B74" s="41">
        <v>1777114</v>
      </c>
      <c r="C74" s="41"/>
      <c r="D74" s="41">
        <f>SUM(B74:C74)</f>
        <v>1777114</v>
      </c>
      <c r="E74" s="41">
        <v>1777114</v>
      </c>
      <c r="F74" s="41"/>
      <c r="G74" s="41"/>
      <c r="H74" s="41"/>
      <c r="I74" s="41"/>
      <c r="J74" s="41"/>
      <c r="K74" s="20"/>
      <c r="L74" s="41"/>
    </row>
    <row r="75" spans="1:12" x14ac:dyDescent="0.2">
      <c r="A75" s="62"/>
      <c r="B75" s="63"/>
      <c r="C75" s="63"/>
      <c r="D75" s="61"/>
      <c r="E75" s="63"/>
      <c r="F75" s="63"/>
      <c r="G75" s="61"/>
      <c r="H75" s="41"/>
      <c r="I75" s="41"/>
      <c r="J75" s="63"/>
      <c r="K75" s="64"/>
      <c r="L75" s="63"/>
    </row>
    <row r="76" spans="1:12" x14ac:dyDescent="0.2">
      <c r="A76" s="39" t="s">
        <v>22</v>
      </c>
      <c r="B76" s="16">
        <v>28500</v>
      </c>
      <c r="C76" s="16">
        <v>190929</v>
      </c>
      <c r="D76" s="16">
        <f>SUM(B76:C76)</f>
        <v>219429</v>
      </c>
      <c r="E76" s="16">
        <v>28500</v>
      </c>
      <c r="F76" s="16">
        <v>190929</v>
      </c>
      <c r="G76" s="16">
        <f>SUM(E76:F76)</f>
        <v>219429</v>
      </c>
      <c r="H76" s="16"/>
      <c r="I76" s="16"/>
      <c r="J76" s="16">
        <f>SUM(E76,H76)</f>
        <v>28500</v>
      </c>
      <c r="K76" s="55">
        <f>SUM(F76,I76)</f>
        <v>190929</v>
      </c>
      <c r="L76" s="16">
        <f>SUM(J76:K76)</f>
        <v>219429</v>
      </c>
    </row>
    <row r="77" spans="1:12" x14ac:dyDescent="0.2">
      <c r="A77" s="12"/>
      <c r="B77" s="13"/>
      <c r="C77" s="13"/>
      <c r="D77" s="40"/>
      <c r="E77" s="13"/>
      <c r="F77" s="13"/>
      <c r="G77" s="40"/>
      <c r="H77" s="13"/>
      <c r="I77" s="13"/>
      <c r="J77" s="16"/>
      <c r="K77" s="10"/>
      <c r="L77" s="16"/>
    </row>
    <row r="78" spans="1:12" x14ac:dyDescent="0.2">
      <c r="A78" s="7" t="s">
        <v>23</v>
      </c>
      <c r="B78" s="16">
        <f>SUM(B79:B85)</f>
        <v>1763887</v>
      </c>
      <c r="C78" s="16">
        <f t="shared" ref="C78:L78" si="24">SUM(C79:C85)</f>
        <v>585929</v>
      </c>
      <c r="D78" s="16">
        <f t="shared" si="24"/>
        <v>2349816</v>
      </c>
      <c r="E78" s="16">
        <f>SUM(E79:E85)</f>
        <v>1763887</v>
      </c>
      <c r="F78" s="16">
        <f>SUM(F79:F85)</f>
        <v>585929</v>
      </c>
      <c r="G78" s="16">
        <f t="shared" si="24"/>
        <v>2349816</v>
      </c>
      <c r="H78" s="16">
        <f t="shared" si="24"/>
        <v>-150589</v>
      </c>
      <c r="I78" s="16">
        <f t="shared" si="24"/>
        <v>304464</v>
      </c>
      <c r="J78" s="16">
        <f t="shared" si="24"/>
        <v>1613298</v>
      </c>
      <c r="K78" s="16">
        <f t="shared" si="24"/>
        <v>890393</v>
      </c>
      <c r="L78" s="16">
        <f t="shared" si="24"/>
        <v>2503691</v>
      </c>
    </row>
    <row r="79" spans="1:12" x14ac:dyDescent="0.2">
      <c r="A79" s="12" t="s">
        <v>68</v>
      </c>
      <c r="B79" s="13">
        <v>669461</v>
      </c>
      <c r="C79" s="13"/>
      <c r="D79" s="13">
        <f>SUM(B79:C79)</f>
        <v>669461</v>
      </c>
      <c r="E79" s="13">
        <v>669461</v>
      </c>
      <c r="F79" s="13"/>
      <c r="G79" s="13">
        <f>SUM(E79:F79)</f>
        <v>669461</v>
      </c>
      <c r="H79" s="13">
        <v>5244</v>
      </c>
      <c r="I79" s="13"/>
      <c r="J79" s="13">
        <f t="shared" ref="J79:K84" si="25">SUM(E79,H79)</f>
        <v>674705</v>
      </c>
      <c r="K79" s="13">
        <f t="shared" si="25"/>
        <v>0</v>
      </c>
      <c r="L79" s="13">
        <f t="shared" ref="L79:L84" si="26">SUM(J79:K79)</f>
        <v>674705</v>
      </c>
    </row>
    <row r="80" spans="1:12" x14ac:dyDescent="0.2">
      <c r="A80" s="40" t="s">
        <v>28</v>
      </c>
      <c r="B80" s="13">
        <v>35753</v>
      </c>
      <c r="C80" s="13">
        <v>93786</v>
      </c>
      <c r="D80" s="13">
        <f>SUM(B80:C80)</f>
        <v>129539</v>
      </c>
      <c r="E80" s="13">
        <v>35753</v>
      </c>
      <c r="F80" s="13">
        <v>93786</v>
      </c>
      <c r="G80" s="13">
        <f>SUM(E80:F80)</f>
        <v>129539</v>
      </c>
      <c r="H80" s="13"/>
      <c r="I80" s="13">
        <v>4785</v>
      </c>
      <c r="J80" s="13">
        <f t="shared" si="25"/>
        <v>35753</v>
      </c>
      <c r="K80" s="53">
        <f t="shared" si="25"/>
        <v>98571</v>
      </c>
      <c r="L80" s="13">
        <f t="shared" si="26"/>
        <v>134324</v>
      </c>
    </row>
    <row r="81" spans="1:13" x14ac:dyDescent="0.2">
      <c r="A81" s="40" t="s">
        <v>76</v>
      </c>
      <c r="B81" s="13"/>
      <c r="C81" s="13">
        <v>54500</v>
      </c>
      <c r="D81" s="13">
        <f>SUM(B81:C81)</f>
        <v>54500</v>
      </c>
      <c r="E81" s="13"/>
      <c r="F81" s="13">
        <v>54500</v>
      </c>
      <c r="G81" s="13">
        <f>SUM(E81:F81)</f>
        <v>54500</v>
      </c>
      <c r="H81" s="13"/>
      <c r="I81" s="13"/>
      <c r="J81" s="13">
        <f t="shared" si="25"/>
        <v>0</v>
      </c>
      <c r="K81" s="53">
        <f t="shared" si="25"/>
        <v>54500</v>
      </c>
      <c r="L81" s="13">
        <f t="shared" si="26"/>
        <v>54500</v>
      </c>
    </row>
    <row r="82" spans="1:13" x14ac:dyDescent="0.2">
      <c r="A82" s="40" t="s">
        <v>29</v>
      </c>
      <c r="B82" s="13">
        <v>1058673</v>
      </c>
      <c r="C82" s="13">
        <v>437643</v>
      </c>
      <c r="D82" s="13">
        <f>SUM(B82:C82)</f>
        <v>1496316</v>
      </c>
      <c r="E82" s="13">
        <v>1058673</v>
      </c>
      <c r="F82" s="13">
        <v>437643</v>
      </c>
      <c r="G82" s="13">
        <f>SUM(E82:F82)</f>
        <v>1496316</v>
      </c>
      <c r="H82" s="13">
        <v>-155833</v>
      </c>
      <c r="I82" s="13">
        <v>218279</v>
      </c>
      <c r="J82" s="13">
        <f t="shared" si="25"/>
        <v>902840</v>
      </c>
      <c r="K82" s="53">
        <f t="shared" si="25"/>
        <v>655922</v>
      </c>
      <c r="L82" s="13">
        <f t="shared" si="26"/>
        <v>1558762</v>
      </c>
    </row>
    <row r="83" spans="1:13" x14ac:dyDescent="0.2">
      <c r="A83" s="12" t="s">
        <v>77</v>
      </c>
      <c r="B83" s="13"/>
      <c r="C83" s="13"/>
      <c r="D83" s="13"/>
      <c r="E83" s="13"/>
      <c r="F83" s="13"/>
      <c r="G83" s="13">
        <f>SUM(E83:F83)</f>
        <v>0</v>
      </c>
      <c r="H83" s="13"/>
      <c r="I83" s="13"/>
      <c r="J83" s="13">
        <f t="shared" si="25"/>
        <v>0</v>
      </c>
      <c r="K83" s="53">
        <f t="shared" si="25"/>
        <v>0</v>
      </c>
      <c r="L83" s="13">
        <f t="shared" si="26"/>
        <v>0</v>
      </c>
    </row>
    <row r="84" spans="1:13" x14ac:dyDescent="0.2">
      <c r="A84" s="12" t="s">
        <v>81</v>
      </c>
      <c r="B84" s="13"/>
      <c r="C84" s="13"/>
      <c r="D84" s="13"/>
      <c r="E84" s="13"/>
      <c r="F84" s="13"/>
      <c r="G84" s="13"/>
      <c r="H84" s="13"/>
      <c r="I84" s="13">
        <v>81400</v>
      </c>
      <c r="J84" s="13">
        <f t="shared" si="25"/>
        <v>0</v>
      </c>
      <c r="K84" s="53">
        <f t="shared" si="25"/>
        <v>81400</v>
      </c>
      <c r="L84" s="13">
        <f t="shared" si="26"/>
        <v>81400</v>
      </c>
    </row>
    <row r="85" spans="1:13" x14ac:dyDescent="0.2">
      <c r="A85" s="23"/>
      <c r="B85" s="13"/>
      <c r="C85" s="13"/>
      <c r="D85" s="13"/>
      <c r="E85" s="13"/>
      <c r="F85" s="13"/>
      <c r="G85" s="13"/>
      <c r="H85" s="13"/>
      <c r="I85" s="13"/>
      <c r="J85" s="13"/>
      <c r="K85" s="14"/>
      <c r="L85" s="13"/>
    </row>
    <row r="86" spans="1:13" x14ac:dyDescent="0.2">
      <c r="A86" s="7" t="s">
        <v>4</v>
      </c>
      <c r="B86" s="16">
        <v>16763152</v>
      </c>
      <c r="C86" s="16">
        <v>344952</v>
      </c>
      <c r="D86" s="16">
        <f>SUM(B86:C86)</f>
        <v>17108104</v>
      </c>
      <c r="E86" s="16">
        <v>16763152</v>
      </c>
      <c r="F86" s="16">
        <v>344952</v>
      </c>
      <c r="G86" s="16">
        <f>SUM(E86:F86)</f>
        <v>17108104</v>
      </c>
      <c r="H86" s="16">
        <v>-121741</v>
      </c>
      <c r="I86" s="16">
        <v>148214</v>
      </c>
      <c r="J86" s="16">
        <f>SUM(E86,H86)</f>
        <v>16641411</v>
      </c>
      <c r="K86" s="55">
        <f>SUM(F86,I86)</f>
        <v>493166</v>
      </c>
      <c r="L86" s="16">
        <f>SUM(J86:K86)</f>
        <v>17134577</v>
      </c>
    </row>
    <row r="87" spans="1:13" x14ac:dyDescent="0.2">
      <c r="A87" s="42" t="s">
        <v>32</v>
      </c>
      <c r="B87" s="41"/>
      <c r="C87" s="41">
        <v>335952</v>
      </c>
      <c r="D87" s="41">
        <f>SUM(B87:C87)</f>
        <v>335952</v>
      </c>
      <c r="E87" s="41"/>
      <c r="F87" s="41">
        <v>335952</v>
      </c>
      <c r="G87" s="41">
        <f>SUM(E87:F87)</f>
        <v>335952</v>
      </c>
      <c r="H87" s="41"/>
      <c r="I87" s="41">
        <v>147952</v>
      </c>
      <c r="J87" s="41">
        <f>SUM(E87,H87)</f>
        <v>0</v>
      </c>
      <c r="K87" s="58">
        <f>SUM(F87,I87)</f>
        <v>483904</v>
      </c>
      <c r="L87" s="41">
        <f>SUM(J87:K87)</f>
        <v>483904</v>
      </c>
      <c r="M87" s="65"/>
    </row>
    <row r="88" spans="1:13" x14ac:dyDescent="0.2">
      <c r="A88" s="39"/>
      <c r="B88" s="43"/>
      <c r="C88" s="16"/>
      <c r="D88" s="16"/>
      <c r="E88" s="43"/>
      <c r="F88" s="16"/>
      <c r="G88" s="16"/>
      <c r="H88" s="13"/>
      <c r="I88" s="13"/>
      <c r="J88" s="13"/>
      <c r="K88" s="14"/>
      <c r="L88" s="13"/>
    </row>
    <row r="89" spans="1:13" x14ac:dyDescent="0.2">
      <c r="A89" s="39" t="s">
        <v>3</v>
      </c>
      <c r="B89" s="43">
        <v>109131</v>
      </c>
      <c r="C89" s="16"/>
      <c r="D89" s="16">
        <f>SUM(B89:C89)</f>
        <v>109131</v>
      </c>
      <c r="E89" s="43">
        <v>109131</v>
      </c>
      <c r="F89" s="16"/>
      <c r="G89" s="16">
        <f>SUM(E89:F89)</f>
        <v>109131</v>
      </c>
      <c r="H89" s="16">
        <v>4623</v>
      </c>
      <c r="I89" s="16">
        <v>797</v>
      </c>
      <c r="J89" s="16">
        <f>SUM(E89,H89)</f>
        <v>113754</v>
      </c>
      <c r="K89" s="55">
        <f>SUM(F89,I89)</f>
        <v>797</v>
      </c>
      <c r="L89" s="16">
        <f>SUM(J89:K89)</f>
        <v>114551</v>
      </c>
    </row>
    <row r="90" spans="1:13" x14ac:dyDescent="0.2">
      <c r="A90" s="39"/>
      <c r="B90" s="43"/>
      <c r="C90" s="16"/>
      <c r="D90" s="16"/>
      <c r="E90" s="43"/>
      <c r="F90" s="16"/>
      <c r="G90" s="16"/>
      <c r="H90" s="13"/>
      <c r="I90" s="13"/>
      <c r="J90" s="13"/>
      <c r="K90" s="14"/>
      <c r="L90" s="13"/>
    </row>
    <row r="91" spans="1:13" x14ac:dyDescent="0.2">
      <c r="A91" s="39" t="s">
        <v>24</v>
      </c>
      <c r="B91" s="43">
        <f t="shared" ref="B91:L91" si="27">SUM(B92:B95)</f>
        <v>269331</v>
      </c>
      <c r="C91" s="43">
        <f t="shared" si="27"/>
        <v>30000</v>
      </c>
      <c r="D91" s="43">
        <f t="shared" si="27"/>
        <v>299331</v>
      </c>
      <c r="E91" s="43">
        <f>SUM(E92:E95)</f>
        <v>269331</v>
      </c>
      <c r="F91" s="43">
        <f>SUM(F92:F95)</f>
        <v>30000</v>
      </c>
      <c r="G91" s="43">
        <f t="shared" si="27"/>
        <v>299331</v>
      </c>
      <c r="H91" s="43">
        <f t="shared" si="27"/>
        <v>216574</v>
      </c>
      <c r="I91" s="43">
        <f t="shared" si="27"/>
        <v>4083</v>
      </c>
      <c r="J91" s="43">
        <f t="shared" si="27"/>
        <v>485905</v>
      </c>
      <c r="K91" s="59">
        <f t="shared" si="27"/>
        <v>34083</v>
      </c>
      <c r="L91" s="43">
        <f t="shared" si="27"/>
        <v>519988</v>
      </c>
    </row>
    <row r="92" spans="1:13" x14ac:dyDescent="0.2">
      <c r="A92" s="40" t="s">
        <v>30</v>
      </c>
      <c r="B92" s="44">
        <v>269331</v>
      </c>
      <c r="C92" s="44"/>
      <c r="D92" s="13">
        <f>SUM(B92:C92)</f>
        <v>269331</v>
      </c>
      <c r="E92" s="44">
        <v>269331</v>
      </c>
      <c r="F92" s="44"/>
      <c r="G92" s="13">
        <f>SUM(E92:F92)</f>
        <v>269331</v>
      </c>
      <c r="H92" s="13">
        <v>199604</v>
      </c>
      <c r="I92" s="13">
        <v>243</v>
      </c>
      <c r="J92" s="13">
        <f t="shared" ref="J92:K94" si="28">SUM(E92,H92)</f>
        <v>468935</v>
      </c>
      <c r="K92" s="53">
        <f t="shared" si="28"/>
        <v>243</v>
      </c>
      <c r="L92" s="13">
        <f>SUM(J92:K92)</f>
        <v>469178</v>
      </c>
    </row>
    <row r="93" spans="1:13" x14ac:dyDescent="0.2">
      <c r="A93" s="40" t="s">
        <v>31</v>
      </c>
      <c r="B93" s="44"/>
      <c r="C93" s="13">
        <v>5000</v>
      </c>
      <c r="D93" s="13">
        <f>SUM(B93:C93)</f>
        <v>5000</v>
      </c>
      <c r="E93" s="44"/>
      <c r="F93" s="13">
        <v>5000</v>
      </c>
      <c r="G93" s="13">
        <f>SUM(E93:F93)</f>
        <v>5000</v>
      </c>
      <c r="H93" s="13">
        <v>16970</v>
      </c>
      <c r="I93" s="13">
        <v>3840</v>
      </c>
      <c r="J93" s="13">
        <f t="shared" si="28"/>
        <v>16970</v>
      </c>
      <c r="K93" s="53">
        <f t="shared" si="28"/>
        <v>8840</v>
      </c>
      <c r="L93" s="13">
        <f>SUM(J93:K93)</f>
        <v>25810</v>
      </c>
    </row>
    <row r="94" spans="1:13" x14ac:dyDescent="0.2">
      <c r="A94" s="12" t="s">
        <v>90</v>
      </c>
      <c r="B94" s="44"/>
      <c r="C94" s="13">
        <v>25000</v>
      </c>
      <c r="D94" s="13">
        <f>SUM(B94:C94)</f>
        <v>25000</v>
      </c>
      <c r="E94" s="44"/>
      <c r="F94" s="13">
        <v>25000</v>
      </c>
      <c r="G94" s="13">
        <f>SUM(E94:F94)</f>
        <v>25000</v>
      </c>
      <c r="H94" s="13"/>
      <c r="I94" s="13"/>
      <c r="J94" s="13">
        <f t="shared" si="28"/>
        <v>0</v>
      </c>
      <c r="K94" s="53">
        <f t="shared" si="28"/>
        <v>25000</v>
      </c>
      <c r="L94" s="13">
        <f>SUM(J94:K94)</f>
        <v>25000</v>
      </c>
    </row>
    <row r="95" spans="1:13" x14ac:dyDescent="0.2">
      <c r="A95" s="23"/>
      <c r="B95" s="44"/>
      <c r="C95" s="43"/>
      <c r="D95" s="13"/>
      <c r="E95" s="44"/>
      <c r="F95" s="43"/>
      <c r="G95" s="13"/>
      <c r="H95" s="13"/>
      <c r="I95" s="13"/>
      <c r="J95" s="13"/>
      <c r="K95" s="14"/>
      <c r="L95" s="13"/>
    </row>
    <row r="96" spans="1:13" x14ac:dyDescent="0.2">
      <c r="A96" s="45" t="s">
        <v>5</v>
      </c>
      <c r="B96" s="16">
        <f t="shared" ref="B96:L96" si="29">SUM(B97:B99)</f>
        <v>660609</v>
      </c>
      <c r="C96" s="16">
        <f t="shared" si="29"/>
        <v>0</v>
      </c>
      <c r="D96" s="16">
        <f t="shared" si="29"/>
        <v>660609</v>
      </c>
      <c r="E96" s="16">
        <f>SUM(E97:E99)</f>
        <v>660609</v>
      </c>
      <c r="F96" s="16">
        <f>SUM(F97:F99)</f>
        <v>0</v>
      </c>
      <c r="G96" s="16">
        <f t="shared" si="29"/>
        <v>660609</v>
      </c>
      <c r="H96" s="16">
        <f t="shared" si="29"/>
        <v>-285543</v>
      </c>
      <c r="I96" s="16">
        <f t="shared" si="29"/>
        <v>0</v>
      </c>
      <c r="J96" s="16">
        <f t="shared" si="29"/>
        <v>375066</v>
      </c>
      <c r="K96" s="55">
        <f t="shared" si="29"/>
        <v>0</v>
      </c>
      <c r="L96" s="16">
        <f t="shared" si="29"/>
        <v>375066</v>
      </c>
    </row>
    <row r="97" spans="1:12" x14ac:dyDescent="0.2">
      <c r="A97" s="46" t="s">
        <v>25</v>
      </c>
      <c r="B97" s="44">
        <v>409140</v>
      </c>
      <c r="C97" s="44"/>
      <c r="D97" s="44">
        <f>SUM(B97:C97)</f>
        <v>409140</v>
      </c>
      <c r="E97" s="44">
        <v>409140</v>
      </c>
      <c r="F97" s="44"/>
      <c r="G97" s="44">
        <f>SUM(E97:F97)</f>
        <v>409140</v>
      </c>
      <c r="H97" s="44">
        <v>-286111</v>
      </c>
      <c r="I97" s="44"/>
      <c r="J97" s="44">
        <f t="shared" ref="J97:K99" si="30">SUM(E97,H97)</f>
        <v>123029</v>
      </c>
      <c r="K97" s="60">
        <f t="shared" si="30"/>
        <v>0</v>
      </c>
      <c r="L97" s="44">
        <f>SUM(J97:K97)</f>
        <v>123029</v>
      </c>
    </row>
    <row r="98" spans="1:12" x14ac:dyDescent="0.2">
      <c r="A98" s="47" t="s">
        <v>26</v>
      </c>
      <c r="B98" s="13">
        <v>4000</v>
      </c>
      <c r="C98" s="13"/>
      <c r="D98" s="44">
        <f>SUM(B98:C98)</f>
        <v>4000</v>
      </c>
      <c r="E98" s="13">
        <v>4000</v>
      </c>
      <c r="F98" s="13"/>
      <c r="G98" s="44">
        <f>SUM(E98:F98)</f>
        <v>4000</v>
      </c>
      <c r="H98" s="13">
        <v>-860</v>
      </c>
      <c r="I98" s="16"/>
      <c r="J98" s="13">
        <f t="shared" si="30"/>
        <v>3140</v>
      </c>
      <c r="K98" s="53">
        <f t="shared" si="30"/>
        <v>0</v>
      </c>
      <c r="L98" s="44">
        <f>SUM(J98:K98)</f>
        <v>3140</v>
      </c>
    </row>
    <row r="99" spans="1:12" x14ac:dyDescent="0.2">
      <c r="A99" s="47" t="s">
        <v>27</v>
      </c>
      <c r="B99" s="13">
        <v>247469</v>
      </c>
      <c r="C99" s="13"/>
      <c r="D99" s="44">
        <f>SUM(B99:C99)</f>
        <v>247469</v>
      </c>
      <c r="E99" s="13">
        <v>247469</v>
      </c>
      <c r="F99" s="13"/>
      <c r="G99" s="44">
        <f>SUM(E99:F99)</f>
        <v>247469</v>
      </c>
      <c r="H99" s="13">
        <v>1428</v>
      </c>
      <c r="I99" s="13"/>
      <c r="J99" s="13">
        <f t="shared" si="30"/>
        <v>248897</v>
      </c>
      <c r="K99" s="53">
        <f t="shared" si="30"/>
        <v>0</v>
      </c>
      <c r="L99" s="44">
        <f>SUM(J99:K99)</f>
        <v>248897</v>
      </c>
    </row>
    <row r="100" spans="1:12" x14ac:dyDescent="0.2">
      <c r="A100" s="40"/>
      <c r="B100" s="16"/>
      <c r="C100" s="16"/>
      <c r="D100" s="40"/>
      <c r="E100" s="16"/>
      <c r="F100" s="16"/>
      <c r="G100" s="40"/>
      <c r="H100" s="16"/>
      <c r="I100" s="16"/>
      <c r="J100" s="16"/>
      <c r="K100" s="10"/>
      <c r="L100" s="16"/>
    </row>
    <row r="101" spans="1:12" x14ac:dyDescent="0.2">
      <c r="A101" s="40"/>
      <c r="B101" s="16"/>
      <c r="C101" s="16"/>
      <c r="D101" s="40"/>
      <c r="E101" s="16"/>
      <c r="F101" s="16"/>
      <c r="G101" s="40"/>
      <c r="H101" s="16"/>
      <c r="I101" s="16"/>
      <c r="J101" s="16"/>
      <c r="K101" s="10"/>
      <c r="L101" s="16"/>
    </row>
    <row r="102" spans="1:12" x14ac:dyDescent="0.2">
      <c r="A102" s="40"/>
      <c r="B102" s="16"/>
      <c r="C102" s="16"/>
      <c r="D102" s="40"/>
      <c r="E102" s="16"/>
      <c r="F102" s="16"/>
      <c r="G102" s="40"/>
      <c r="H102" s="16"/>
      <c r="I102" s="27"/>
      <c r="J102" s="27"/>
      <c r="K102" s="48"/>
      <c r="L102" s="27"/>
    </row>
    <row r="103" spans="1:12" x14ac:dyDescent="0.2">
      <c r="A103" s="49" t="s">
        <v>14</v>
      </c>
      <c r="B103" s="35">
        <f t="shared" ref="B103:L103" si="31">SUM(B67,B69,B71,B76,B78,B86,B89,B91,B96)</f>
        <v>30686540</v>
      </c>
      <c r="C103" s="35">
        <f t="shared" si="31"/>
        <v>1356661</v>
      </c>
      <c r="D103" s="35">
        <f t="shared" si="31"/>
        <v>32043201</v>
      </c>
      <c r="E103" s="35">
        <f>SUM(E67,E69,E71,E76,E78,E86,E89,E91,E96)</f>
        <v>30686540</v>
      </c>
      <c r="F103" s="35">
        <f>SUM(F67,F69,F71,F76,F78,F86,F89,F91,F96)</f>
        <v>1356661</v>
      </c>
      <c r="G103" s="35">
        <f t="shared" si="31"/>
        <v>32043201</v>
      </c>
      <c r="H103" s="35">
        <f t="shared" si="31"/>
        <v>-236239</v>
      </c>
      <c r="I103" s="35">
        <f t="shared" si="31"/>
        <v>457015</v>
      </c>
      <c r="J103" s="35">
        <f t="shared" si="31"/>
        <v>30450301</v>
      </c>
      <c r="K103" s="57">
        <f t="shared" si="31"/>
        <v>1813676</v>
      </c>
      <c r="L103" s="35">
        <f t="shared" si="31"/>
        <v>32263977</v>
      </c>
    </row>
    <row r="104" spans="1:12" x14ac:dyDescent="0.2">
      <c r="A104" s="45" t="s">
        <v>18</v>
      </c>
      <c r="B104" s="8">
        <f>SUM(B105:B107)</f>
        <v>1059339</v>
      </c>
      <c r="C104" s="8">
        <f t="shared" ref="C104:L104" si="32">SUM(C105:C107)</f>
        <v>0</v>
      </c>
      <c r="D104" s="8">
        <f t="shared" si="32"/>
        <v>1059339</v>
      </c>
      <c r="E104" s="8">
        <f>SUM(E105:E107)</f>
        <v>1059339</v>
      </c>
      <c r="F104" s="8">
        <f>SUM(F105:F107)</f>
        <v>0</v>
      </c>
      <c r="G104" s="8">
        <f t="shared" si="32"/>
        <v>1059339</v>
      </c>
      <c r="H104" s="8">
        <f t="shared" si="32"/>
        <v>86535</v>
      </c>
      <c r="I104" s="8">
        <f t="shared" si="32"/>
        <v>0</v>
      </c>
      <c r="J104" s="8">
        <f t="shared" si="32"/>
        <v>1145874</v>
      </c>
      <c r="K104" s="54">
        <f t="shared" si="32"/>
        <v>0</v>
      </c>
      <c r="L104" s="8">
        <f t="shared" si="32"/>
        <v>1145874</v>
      </c>
    </row>
    <row r="105" spans="1:12" x14ac:dyDescent="0.2">
      <c r="A105" s="47" t="s">
        <v>67</v>
      </c>
      <c r="B105" s="13">
        <v>254427</v>
      </c>
      <c r="C105" s="13"/>
      <c r="D105" s="13">
        <f>SUM(B105:C105)</f>
        <v>254427</v>
      </c>
      <c r="E105" s="13">
        <v>254427</v>
      </c>
      <c r="F105" s="13"/>
      <c r="G105" s="13">
        <f>SUM(E105:F105)</f>
        <v>254427</v>
      </c>
      <c r="H105" s="13"/>
      <c r="I105" s="18"/>
      <c r="J105" s="18">
        <f t="shared" ref="J105:K107" si="33">SUM(E105,H105)</f>
        <v>254427</v>
      </c>
      <c r="K105" s="14">
        <f t="shared" si="33"/>
        <v>0</v>
      </c>
      <c r="L105" s="13">
        <f>SUM(J105:K105)</f>
        <v>254427</v>
      </c>
    </row>
    <row r="106" spans="1:12" x14ac:dyDescent="0.2">
      <c r="A106" s="33" t="s">
        <v>80</v>
      </c>
      <c r="B106" s="13">
        <v>750000</v>
      </c>
      <c r="C106" s="13"/>
      <c r="D106" s="13">
        <f>SUM(B106:C106)</f>
        <v>750000</v>
      </c>
      <c r="E106" s="13">
        <v>750000</v>
      </c>
      <c r="F106" s="13"/>
      <c r="G106" s="13">
        <f>SUM(E106:F106)</f>
        <v>750000</v>
      </c>
      <c r="H106" s="13"/>
      <c r="I106" s="18"/>
      <c r="J106" s="18">
        <f t="shared" si="33"/>
        <v>750000</v>
      </c>
      <c r="K106" s="14">
        <f t="shared" si="33"/>
        <v>0</v>
      </c>
      <c r="L106" s="13">
        <f>SUM(J106:K106)</f>
        <v>750000</v>
      </c>
    </row>
    <row r="107" spans="1:12" x14ac:dyDescent="0.2">
      <c r="A107" s="47" t="s">
        <v>69</v>
      </c>
      <c r="B107" s="13">
        <v>54912</v>
      </c>
      <c r="C107" s="13"/>
      <c r="D107" s="13">
        <f>SUM(B107:C107)</f>
        <v>54912</v>
      </c>
      <c r="E107" s="13">
        <v>54912</v>
      </c>
      <c r="F107" s="13"/>
      <c r="G107" s="13">
        <f>SUM(E107:F107)</f>
        <v>54912</v>
      </c>
      <c r="H107" s="13">
        <v>86535</v>
      </c>
      <c r="I107" s="18"/>
      <c r="J107" s="18">
        <f t="shared" si="33"/>
        <v>141447</v>
      </c>
      <c r="K107" s="14">
        <f t="shared" si="33"/>
        <v>0</v>
      </c>
      <c r="L107" s="13">
        <f>SUM(J107:K107)</f>
        <v>141447</v>
      </c>
    </row>
    <row r="108" spans="1:12" x14ac:dyDescent="0.2">
      <c r="A108" s="34" t="s">
        <v>19</v>
      </c>
      <c r="B108" s="35">
        <f>SUM(B103,B104)</f>
        <v>31745879</v>
      </c>
      <c r="C108" s="35">
        <f t="shared" ref="C108:L108" si="34">SUM(C103,C104)</f>
        <v>1356661</v>
      </c>
      <c r="D108" s="35">
        <f t="shared" si="34"/>
        <v>33102540</v>
      </c>
      <c r="E108" s="35">
        <f>SUM(E103,E104)</f>
        <v>31745879</v>
      </c>
      <c r="F108" s="35">
        <f>SUM(F103,F104)</f>
        <v>1356661</v>
      </c>
      <c r="G108" s="35">
        <f t="shared" si="34"/>
        <v>33102540</v>
      </c>
      <c r="H108" s="35">
        <f t="shared" si="34"/>
        <v>-149704</v>
      </c>
      <c r="I108" s="35">
        <f t="shared" si="34"/>
        <v>457015</v>
      </c>
      <c r="J108" s="35">
        <f t="shared" si="34"/>
        <v>31596175</v>
      </c>
      <c r="K108" s="57">
        <f t="shared" si="34"/>
        <v>1813676</v>
      </c>
      <c r="L108" s="35">
        <f t="shared" si="34"/>
        <v>33409851</v>
      </c>
    </row>
    <row r="109" spans="1:12" x14ac:dyDescent="0.2">
      <c r="A109" s="38"/>
      <c r="B109" s="38"/>
      <c r="C109" s="38"/>
      <c r="D109" s="38"/>
      <c r="E109" s="38"/>
      <c r="F109" s="38"/>
      <c r="G109" s="38"/>
    </row>
    <row r="110" spans="1:12" x14ac:dyDescent="0.2">
      <c r="A110" s="38"/>
      <c r="B110" s="38"/>
      <c r="C110" s="38"/>
      <c r="D110" s="38"/>
      <c r="E110" s="38"/>
      <c r="F110" s="38"/>
      <c r="G110" s="38"/>
    </row>
    <row r="111" spans="1:12" x14ac:dyDescent="0.2">
      <c r="C111" s="50"/>
      <c r="D111" s="51"/>
      <c r="E111" s="51"/>
      <c r="F111" s="51"/>
      <c r="G111" s="51"/>
      <c r="H111" s="51"/>
      <c r="I111" s="75" t="s">
        <v>12</v>
      </c>
      <c r="J111" s="75"/>
      <c r="K111" s="75"/>
      <c r="L111" s="52">
        <f>SUM(L61-L108)</f>
        <v>0</v>
      </c>
    </row>
  </sheetData>
  <mergeCells count="45">
    <mergeCell ref="I111:K111"/>
    <mergeCell ref="A2:L2"/>
    <mergeCell ref="L65:L66"/>
    <mergeCell ref="H65:H66"/>
    <mergeCell ref="A4:A6"/>
    <mergeCell ref="E65:E66"/>
    <mergeCell ref="J4:L4"/>
    <mergeCell ref="J5:J6"/>
    <mergeCell ref="K5:K6"/>
    <mergeCell ref="L5:L6"/>
    <mergeCell ref="A64:A66"/>
    <mergeCell ref="B64:B66"/>
    <mergeCell ref="C64:C66"/>
    <mergeCell ref="D64:D66"/>
    <mergeCell ref="G5:G6"/>
    <mergeCell ref="F5:F6"/>
    <mergeCell ref="E64:G64"/>
    <mergeCell ref="F65:F66"/>
    <mergeCell ref="G65:G66"/>
    <mergeCell ref="T1:U1"/>
    <mergeCell ref="Q4:R4"/>
    <mergeCell ref="S4:U4"/>
    <mergeCell ref="Q5:Q6"/>
    <mergeCell ref="R5:R6"/>
    <mergeCell ref="S5:S6"/>
    <mergeCell ref="T5:T6"/>
    <mergeCell ref="U5:U6"/>
    <mergeCell ref="K1:L1"/>
    <mergeCell ref="H64:I64"/>
    <mergeCell ref="M4:M6"/>
    <mergeCell ref="B4:B6"/>
    <mergeCell ref="C4:C6"/>
    <mergeCell ref="H5:H6"/>
    <mergeCell ref="I5:I6"/>
    <mergeCell ref="D4:D6"/>
    <mergeCell ref="E4:G4"/>
    <mergeCell ref="E5:E6"/>
    <mergeCell ref="P4:P6"/>
    <mergeCell ref="N4:N6"/>
    <mergeCell ref="O4:O6"/>
    <mergeCell ref="I65:I66"/>
    <mergeCell ref="J65:J66"/>
    <mergeCell ref="K65:K66"/>
    <mergeCell ref="H4:I4"/>
    <mergeCell ref="J64:L64"/>
  </mergeCells>
  <phoneticPr fontId="0" type="noConversion"/>
  <printOptions horizontalCentered="1"/>
  <pageMargins left="0.19685039370078741" right="0.19685039370078741" top="0.39370078740157483" bottom="0" header="0.51181102362204722" footer="0.51181102362204722"/>
  <pageSetup paperSize="9" scale="55" orientation="portrait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2021-04-26T12:18:19Z</cp:lastPrinted>
  <dcterms:created xsi:type="dcterms:W3CDTF">1997-01-17T14:02:09Z</dcterms:created>
  <dcterms:modified xsi:type="dcterms:W3CDTF">2021-06-25T09:03:55Z</dcterms:modified>
</cp:coreProperties>
</file>