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8F50CC4D-D4CC-487D-90F7-A816F4178C30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F52" i="1"/>
  <c r="D53" i="1"/>
  <c r="F18" i="1"/>
  <c r="C52" i="1"/>
  <c r="B52" i="1"/>
  <c r="C12" i="1"/>
  <c r="B12" i="1"/>
  <c r="D14" i="1"/>
  <c r="D12" i="1"/>
  <c r="F30" i="1"/>
  <c r="F42" i="1"/>
  <c r="F51" i="1"/>
  <c r="F57" i="1"/>
  <c r="H11" i="1"/>
  <c r="H20" i="1"/>
  <c r="H22" i="1"/>
  <c r="H18" i="1"/>
  <c r="H19" i="1"/>
  <c r="H21" i="1"/>
  <c r="H24" i="1"/>
  <c r="H28" i="1"/>
  <c r="H31" i="1"/>
  <c r="H30" i="1"/>
  <c r="H32" i="1"/>
  <c r="H7" i="1"/>
  <c r="H9" i="1"/>
  <c r="H16" i="1"/>
  <c r="H43" i="1"/>
  <c r="H44" i="1"/>
  <c r="H42" i="1"/>
  <c r="H51" i="1"/>
  <c r="H57" i="1"/>
  <c r="H45" i="1"/>
  <c r="H54" i="1"/>
  <c r="H52" i="1"/>
  <c r="H55" i="1"/>
  <c r="D9" i="1"/>
  <c r="D8" i="1"/>
  <c r="D7" i="1"/>
  <c r="D20" i="1"/>
  <c r="D17" i="1"/>
  <c r="D16" i="1"/>
  <c r="D18" i="1"/>
  <c r="D19" i="1"/>
  <c r="D21" i="1"/>
  <c r="D22" i="1"/>
  <c r="D23" i="1"/>
  <c r="D24" i="1"/>
  <c r="D25" i="1"/>
  <c r="D26" i="1"/>
  <c r="D34" i="1"/>
  <c r="D28" i="1"/>
  <c r="D29" i="1"/>
  <c r="D30" i="1"/>
  <c r="D31" i="1"/>
  <c r="D32" i="1"/>
  <c r="D33" i="1"/>
  <c r="D35" i="1"/>
  <c r="D36" i="1"/>
  <c r="D37" i="1"/>
  <c r="D38" i="1"/>
  <c r="D41" i="1"/>
  <c r="D40" i="1"/>
  <c r="D42" i="1"/>
  <c r="D13" i="1"/>
  <c r="D45" i="1"/>
  <c r="D44" i="1"/>
  <c r="D48" i="1"/>
  <c r="D47" i="1"/>
  <c r="D54" i="1"/>
  <c r="D52" i="1"/>
  <c r="D55" i="1"/>
  <c r="B16" i="1"/>
  <c r="G18" i="1"/>
  <c r="C7" i="1"/>
  <c r="C51" i="1"/>
  <c r="C57" i="1"/>
  <c r="C28" i="1"/>
  <c r="C44" i="1"/>
  <c r="C47" i="1"/>
  <c r="C16" i="1"/>
  <c r="C40" i="1"/>
  <c r="G30" i="1"/>
  <c r="G51" i="1"/>
  <c r="G57" i="1"/>
  <c r="G42" i="1"/>
  <c r="H12" i="1"/>
  <c r="B40" i="1"/>
  <c r="B47" i="1"/>
  <c r="B7" i="1"/>
  <c r="B51" i="1"/>
  <c r="B57" i="1"/>
  <c r="B28" i="1"/>
  <c r="B44" i="1"/>
  <c r="D15" i="1"/>
  <c r="H25" i="1"/>
  <c r="D39" i="1"/>
  <c r="D43" i="1"/>
  <c r="D51" i="1"/>
  <c r="D57" i="1"/>
  <c r="F60" i="1"/>
</calcChain>
</file>

<file path=xl/sharedStrings.xml><?xml version="1.0" encoding="utf-8"?>
<sst xmlns="http://schemas.openxmlformats.org/spreadsheetml/2006/main" count="79" uniqueCount="76">
  <si>
    <t>Bevételek</t>
  </si>
  <si>
    <t>Kiadások</t>
  </si>
  <si>
    <t>Személyi juttatások</t>
  </si>
  <si>
    <t>Felújítások</t>
  </si>
  <si>
    <t>Beruházások</t>
  </si>
  <si>
    <t>Tartalékok</t>
  </si>
  <si>
    <t>E Ft</t>
  </si>
  <si>
    <t>Pótlékok, bírságok</t>
  </si>
  <si>
    <t>Talajterhelési díj</t>
  </si>
  <si>
    <t>Kötelező feladatok</t>
  </si>
  <si>
    <t>Önként vállalt feladatok</t>
  </si>
  <si>
    <t>Munkaadókat terhelő járulékok és szoc hjár adó</t>
  </si>
  <si>
    <t>Költségvetési egyenleg:</t>
  </si>
  <si>
    <t>1. melléklet</t>
  </si>
  <si>
    <t>Költségvetési kiadások</t>
  </si>
  <si>
    <t xml:space="preserve">Költségvetési bevételek </t>
  </si>
  <si>
    <t>Finanszírozási bevételek</t>
  </si>
  <si>
    <t>Tárgyévi bevételek</t>
  </si>
  <si>
    <t>Finanszírozási kiadások</t>
  </si>
  <si>
    <t>Tárgyévi kiadások</t>
  </si>
  <si>
    <t>Közhatalmi bevételek</t>
  </si>
  <si>
    <t>Dologi kiadások</t>
  </si>
  <si>
    <t>Ellátottak pénzbeli juttatásai</t>
  </si>
  <si>
    <t>Egyéb műküdési célú kiadások</t>
  </si>
  <si>
    <t>Egyéb felhalmozási célú kiadások</t>
  </si>
  <si>
    <t>Általános tartalék</t>
  </si>
  <si>
    <t>Működési céltartalék</t>
  </si>
  <si>
    <t>Felhalmozási céltartalék</t>
  </si>
  <si>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</si>
  <si>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</si>
  <si>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</si>
  <si>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Egyéb felhalmozási célú támogatások államháztartáson kívülre</t>
  </si>
  <si>
    <t>ebből részesedések beszerzése</t>
  </si>
  <si>
    <t>Működési célú támogatások államháztartáson belülről</t>
  </si>
  <si>
    <t>Felhalmozási célú támogatások államháztartáson belülről</t>
  </si>
  <si>
    <t>Önkormányzatok működési támogatása</t>
  </si>
  <si>
    <t>Egyéb működési célú támogatások áht-n belülről</t>
  </si>
  <si>
    <t>Felhalmozási célú önkormányzati támogatások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</si>
  <si>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</si>
  <si>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</si>
  <si>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</si>
  <si>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</si>
  <si>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</si>
  <si>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</si>
  <si>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Termőföld bérbeadásából származó bevétel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</si>
  <si>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</si>
  <si>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</si>
  <si>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</si>
  <si>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</si>
  <si>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</si>
  <si>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</si>
  <si>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</si>
  <si>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</si>
  <si>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</si>
  <si>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</si>
  <si>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</si>
  <si>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</si>
  <si>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</si>
  <si>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</si>
  <si>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</si>
  <si>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</si>
  <si>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</si>
  <si>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Előző év költségvetési maradványának igénybevétele</t>
  </si>
  <si>
    <t>Hosszú lejáratú hitelek, kölcsönök felvétele</t>
  </si>
  <si>
    <t>Hosszú lejáratú hitelek, kölcsönök törlesztése</t>
  </si>
  <si>
    <t>Egyéb közhatalmi bevételek</t>
  </si>
  <si>
    <t>Működési célú garancia és kezességvállalásgól származó kifiz áht-n kívülre</t>
  </si>
  <si>
    <t>Államháztartáson belüli megelőlegzések visszafizetése</t>
  </si>
  <si>
    <t>Likviditási célú hitelek, kölcsönök törlesztése püi vállalkozásnak</t>
  </si>
  <si>
    <t>Likviditási célú hitelek, kölcsönök felvétele püi vállalkozástól</t>
  </si>
  <si>
    <t>Elvonások és befizetések</t>
  </si>
  <si>
    <t>Egyéb felhalmozási célú támogatások államháztartáson belülről</t>
  </si>
  <si>
    <t>Komárom Város 2020. évi tervezett bevételei és kiadásai</t>
  </si>
  <si>
    <t>Államháztartáson belüli megelőlegzések</t>
  </si>
  <si>
    <t xml:space="preserve">   ebből: értékesített te. áfa befizetése</t>
  </si>
  <si>
    <t>1/2020.(I.28.) önk.rendelet eredeti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</si>
</sst>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i/>
      <sz val="10"/>
      <name val="Arial CE"/>
      <charset val="238"/>
    </font>
    <font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3" fontId="2" fillId="0" borderId="1" xfId="0" applyNumberFormat="1" applyFont="1" applyBorder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2" fillId="0" borderId="3" xfId="0" applyFont="1" applyBorder="1"/>
    <xf numFmtId="0" fontId="0" fillId="0" borderId="3" xfId="0" applyBorder="1"/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0" fontId="0" fillId="0" borderId="0" xfId="0" applyBorder="1"/>
    <xf numFmtId="0" fontId="2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/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3" fontId="2" fillId="0" borderId="1" xfId="0" applyNumberFormat="1" applyFont="1" applyFill="1" applyBorder="1"/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/>
    </xf>
    <xf numFmtId="3" fontId="1" fillId="0" borderId="1" xfId="0" applyNumberFormat="1" applyFont="1" applyFill="1" applyBorder="1"/>
    <xf numFmtId="3" fontId="0" fillId="0" borderId="1" xfId="0" applyNumberFormat="1" applyBorder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0" fillId="0" borderId="0" xfId="0" applyFill="1" applyBorder="1"/>
    <xf numFmtId="0" fontId="0" fillId="0" borderId="1" xfId="0" applyFill="1" applyBorder="1"/>
    <xf numFmtId="0" fontId="2" fillId="0" borderId="3" xfId="0" applyFont="1" applyFill="1" applyBorder="1"/>
    <xf numFmtId="3" fontId="4" fillId="0" borderId="1" xfId="0" applyNumberFormat="1" applyFont="1" applyBorder="1"/>
    <xf numFmtId="3" fontId="1" fillId="0" borderId="0" xfId="0" applyNumberFormat="1" applyFont="1" applyBorder="1"/>
    <xf numFmtId="3" fontId="2" fillId="0" borderId="0" xfId="0" applyNumberFormat="1" applyFont="1" applyBorder="1"/>
    <xf numFmtId="0" fontId="2" fillId="0" borderId="6" xfId="0" applyFont="1" applyFill="1" applyBorder="1" applyAlignment="1">
      <alignment vertical="center" wrapText="1"/>
    </xf>
    <xf numFmtId="0" fontId="0" fillId="0" borderId="7" xfId="0" applyBorder="1"/>
    <xf numFmtId="0" fontId="2" fillId="0" borderId="7" xfId="0" applyFont="1" applyBorder="1"/>
    <xf numFmtId="3" fontId="2" fillId="0" borderId="8" xfId="0" applyNumberFormat="1" applyFont="1" applyBorder="1"/>
    <xf numFmtId="0" fontId="1" fillId="0" borderId="7" xfId="0" applyFont="1" applyBorder="1"/>
    <xf numFmtId="0" fontId="4" fillId="0" borderId="0" xfId="0" applyFont="1" applyBorder="1"/>
    <xf numFmtId="0" fontId="1" fillId="0" borderId="7" xfId="0" applyFont="1" applyFill="1" applyBorder="1"/>
    <xf numFmtId="0" fontId="2" fillId="0" borderId="7" xfId="0" applyFont="1" applyFill="1" applyBorder="1"/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/>
    <xf numFmtId="3" fontId="5" fillId="0" borderId="1" xfId="0" applyNumberFormat="1" applyFont="1" applyBorder="1"/>
    <xf numFmtId="3" fontId="5" fillId="0" borderId="0" xfId="0" applyNumberFormat="1" applyFont="1" applyBorder="1"/>
    <xf numFmtId="0" fontId="1" fillId="0" borderId="0" xfId="0" applyFont="1" applyFill="1" applyBorder="1"/>
    <xf numFmtId="0" fontId="0" fillId="0" borderId="7" xfId="0" applyFill="1" applyBorder="1"/>
    <xf numFmtId="0" fontId="4" fillId="0" borderId="3" xfId="0" applyFont="1" applyBorder="1"/>
    <xf numFmtId="3" fontId="1" fillId="2" borderId="1" xfId="0" applyNumberFormat="1" applyFont="1" applyFill="1" applyBorder="1"/>
    <xf numFmtId="0" fontId="0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Normal="100" workbookViewId="0">
      <selection activeCell="D4" sqref="D4:D6"/>
    </sheetView>
  </sheetViews>
  <sheetFormatPr defaultRowHeight="12.75" x14ac:dyDescent="0.2"/>
  <cols>
    <col min="1" max="1" width="55.140625" bestFit="1" customWidth="1"/>
    <col min="2" max="4" width="11.42578125" customWidth="1"/>
    <col min="5" max="5" width="65" bestFit="1" customWidth="1"/>
    <col min="6" max="7" width="11.42578125" customWidth="1"/>
    <col min="8" max="8" width="10.85546875" customWidth="1"/>
    <col min="9" max="9" width="17.7109375" customWidth="1"/>
  </cols>
  <sheetData>
    <row r="1" spans="1:10" x14ac:dyDescent="0.2">
      <c r="F1" s="17"/>
      <c r="G1" s="52" t="s">
        <v>13</v>
      </c>
      <c r="H1" s="52"/>
    </row>
    <row r="2" spans="1:10" x14ac:dyDescent="0.2">
      <c r="A2" s="51" t="s">
        <v>72</v>
      </c>
      <c r="B2" s="51"/>
      <c r="C2" s="51"/>
      <c r="D2" s="51"/>
      <c r="E2" s="51"/>
      <c r="F2" s="51"/>
      <c r="G2" s="51"/>
      <c r="H2" s="51"/>
    </row>
    <row r="3" spans="1:10" x14ac:dyDescent="0.2">
      <c r="G3" s="22"/>
      <c r="H3" s="16" t="s">
        <v>6</v>
      </c>
    </row>
    <row r="4" spans="1:10" ht="12.75" customHeight="1" x14ac:dyDescent="0.2">
      <c r="A4" s="57" t="s">
        <v>0</v>
      </c>
      <c r="B4" s="53" t="s">
        <v>9</v>
      </c>
      <c r="C4" s="53" t="s">
        <v>10</v>
      </c>
      <c r="D4" s="53" t="s">
        <v>75</v>
      </c>
      <c r="E4" s="58" t="s">
        <v>1</v>
      </c>
      <c r="F4" s="54" t="s">
        <v>9</v>
      </c>
      <c r="G4" s="54" t="s">
        <v>10</v>
      </c>
      <c r="H4" s="53" t="s">
        <v>75</v>
      </c>
    </row>
    <row r="5" spans="1:10" ht="12.75" customHeight="1" x14ac:dyDescent="0.2">
      <c r="A5" s="57"/>
      <c r="B5" s="53"/>
      <c r="C5" s="53"/>
      <c r="D5" s="53"/>
      <c r="E5" s="59"/>
      <c r="F5" s="55"/>
      <c r="G5" s="55"/>
      <c r="H5" s="53"/>
    </row>
    <row r="6" spans="1:10" ht="25.5" customHeight="1" x14ac:dyDescent="0.2">
      <c r="A6" s="57"/>
      <c r="B6" s="53"/>
      <c r="C6" s="53"/>
      <c r="D6" s="53"/>
      <c r="E6" s="60"/>
      <c r="F6" s="56"/>
      <c r="G6" s="56"/>
      <c r="H6" s="53"/>
    </row>
    <row r="7" spans="1:10" x14ac:dyDescent="0.2">
      <c r="A7" s="35" t="s">
        <v>33</v>
      </c>
      <c r="B7" s="11">
        <f>SUM(B8:B9)</f>
        <v>1046274</v>
      </c>
      <c r="C7" s="32">
        <f>SUM(C8:C9)</f>
        <v>6610</v>
      </c>
      <c r="D7" s="11">
        <f>SUM(D8:D9)</f>
        <v>1052884</v>
      </c>
      <c r="E7" s="8" t="s">
        <v>2</v>
      </c>
      <c r="F7" s="11">
        <v>2010044</v>
      </c>
      <c r="G7" s="11">
        <v>126096</v>
      </c>
      <c r="H7" s="11">
        <f>SUM(F7:G7)</f>
        <v>2136140</v>
      </c>
    </row>
    <row r="8" spans="1:10" x14ac:dyDescent="0.2">
      <c r="A8" s="37" t="s">
        <v>35</v>
      </c>
      <c r="B8" s="15">
        <v>870092</v>
      </c>
      <c r="C8" s="31"/>
      <c r="D8" s="15">
        <f>SUM(B8:C8)</f>
        <v>870092</v>
      </c>
      <c r="E8" s="9"/>
      <c r="F8" s="2"/>
      <c r="G8" s="2"/>
      <c r="H8" s="1"/>
    </row>
    <row r="9" spans="1:10" x14ac:dyDescent="0.2">
      <c r="A9" s="34" t="s">
        <v>36</v>
      </c>
      <c r="B9" s="15">
        <v>176182</v>
      </c>
      <c r="C9" s="31">
        <v>6610</v>
      </c>
      <c r="D9" s="15">
        <f>SUM(B9:C9)</f>
        <v>182792</v>
      </c>
      <c r="E9" s="8" t="s">
        <v>11</v>
      </c>
      <c r="F9" s="2">
        <v>362795</v>
      </c>
      <c r="G9" s="2">
        <v>38597</v>
      </c>
      <c r="H9" s="2">
        <f>SUM(F9:G9)</f>
        <v>401392</v>
      </c>
    </row>
    <row r="10" spans="1:10" x14ac:dyDescent="0.2">
      <c r="A10" s="43"/>
      <c r="B10" s="44"/>
      <c r="C10" s="45"/>
      <c r="D10" s="44"/>
      <c r="E10" s="9"/>
      <c r="F10" s="2"/>
      <c r="G10" s="2"/>
      <c r="H10" s="1"/>
    </row>
    <row r="11" spans="1:10" x14ac:dyDescent="0.2">
      <c r="A11" s="35"/>
      <c r="B11" s="2"/>
      <c r="C11" s="32"/>
      <c r="D11" s="2"/>
      <c r="E11" s="8" t="s">
        <v>21</v>
      </c>
      <c r="F11" s="2">
        <v>4405742</v>
      </c>
      <c r="G11" s="2">
        <v>55050</v>
      </c>
      <c r="H11" s="2">
        <f>SUM(F11:G11)</f>
        <v>4460792</v>
      </c>
    </row>
    <row r="12" spans="1:10" x14ac:dyDescent="0.2">
      <c r="A12" s="35" t="s">
        <v>34</v>
      </c>
      <c r="B12" s="2">
        <f>SUM(B13:B14)</f>
        <v>557625</v>
      </c>
      <c r="C12" s="2">
        <f>SUM(C13:C14)</f>
        <v>0</v>
      </c>
      <c r="D12" s="2">
        <f>SUM(D13:D14)</f>
        <v>557625</v>
      </c>
      <c r="E12" s="48" t="s">
        <v>74</v>
      </c>
      <c r="F12" s="30">
        <v>1813609</v>
      </c>
      <c r="G12" s="30"/>
      <c r="H12" s="30">
        <f>SUM(F12:G12)</f>
        <v>1813609</v>
      </c>
    </row>
    <row r="13" spans="1:10" x14ac:dyDescent="0.2">
      <c r="A13" s="34" t="s">
        <v>37</v>
      </c>
      <c r="B13" s="15"/>
      <c r="C13" s="31"/>
      <c r="D13" s="15">
        <f>SUM(B13:C13)</f>
        <v>0</v>
      </c>
      <c r="E13" s="9"/>
      <c r="F13" s="15"/>
      <c r="G13" s="15"/>
      <c r="H13" s="24"/>
    </row>
    <row r="14" spans="1:10" x14ac:dyDescent="0.2">
      <c r="A14" s="34" t="s">
        <v>71</v>
      </c>
      <c r="B14" s="15">
        <v>557625</v>
      </c>
      <c r="C14" s="31"/>
      <c r="D14" s="15">
        <f>SUM(B14:C14)</f>
        <v>557625</v>
      </c>
      <c r="E14" s="9"/>
      <c r="F14" s="15"/>
      <c r="G14" s="15"/>
      <c r="H14" s="24"/>
    </row>
    <row r="15" spans="1:10" x14ac:dyDescent="0.2">
      <c r="A15" s="34"/>
      <c r="B15" s="15"/>
      <c r="C15" s="31"/>
      <c r="D15" s="15">
        <f>SUM(B15:C15)</f>
        <v>0</v>
      </c>
      <c r="E15" s="8"/>
      <c r="F15" s="2"/>
      <c r="G15" s="2"/>
      <c r="H15" s="1"/>
    </row>
    <row r="16" spans="1:10" x14ac:dyDescent="0.2">
      <c r="A16" s="35" t="s">
        <v>20</v>
      </c>
      <c r="B16" s="2">
        <f>SUM(B17:B26)</f>
        <v>3679820</v>
      </c>
      <c r="C16" s="2">
        <f>SUM(C17:C26)</f>
        <v>0</v>
      </c>
      <c r="D16" s="2">
        <f>SUM(D17:D26)</f>
        <v>3679820</v>
      </c>
      <c r="E16" s="8" t="s">
        <v>22</v>
      </c>
      <c r="F16" s="2">
        <v>32850</v>
      </c>
      <c r="G16" s="2">
        <v>172089</v>
      </c>
      <c r="H16" s="2">
        <f>SUM(F16:G16)</f>
        <v>204939</v>
      </c>
      <c r="I16" s="19"/>
      <c r="J16" s="12"/>
    </row>
    <row r="17" spans="1:10" x14ac:dyDescent="0.2">
      <c r="A17" s="34" t="s">
        <v>44</v>
      </c>
      <c r="B17" s="15">
        <v>120</v>
      </c>
      <c r="C17" s="31"/>
      <c r="D17" s="15">
        <f>SUM(B17:C17)</f>
        <v>120</v>
      </c>
      <c r="E17" s="12"/>
      <c r="F17" s="15"/>
      <c r="G17" s="15"/>
      <c r="H17" s="1"/>
      <c r="I17" s="12"/>
      <c r="J17" s="12"/>
    </row>
    <row r="18" spans="1:10" x14ac:dyDescent="0.2">
      <c r="A18" s="34" t="s">
        <v>38</v>
      </c>
      <c r="B18" s="15">
        <v>300000</v>
      </c>
      <c r="C18" s="31"/>
      <c r="D18" s="15">
        <f t="shared" ref="D18:D29" si="0">SUM(B18:C18)</f>
        <v>300000</v>
      </c>
      <c r="E18" s="19" t="s">
        <v>23</v>
      </c>
      <c r="F18" s="2">
        <f>SUM(F19:F22)</f>
        <v>1556179</v>
      </c>
      <c r="G18" s="2">
        <f>SUM(G19:G22)</f>
        <v>978082</v>
      </c>
      <c r="H18" s="2">
        <f>SUM(H19:H22)</f>
        <v>2534261</v>
      </c>
      <c r="I18" s="12"/>
      <c r="J18" s="12"/>
    </row>
    <row r="19" spans="1:10" x14ac:dyDescent="0.2">
      <c r="A19" s="34" t="s">
        <v>39</v>
      </c>
      <c r="B19" s="15">
        <v>290000</v>
      </c>
      <c r="C19" s="31"/>
      <c r="D19" s="15">
        <f t="shared" si="0"/>
        <v>290000</v>
      </c>
      <c r="E19" s="12" t="s">
        <v>70</v>
      </c>
      <c r="F19" s="15">
        <v>187610</v>
      </c>
      <c r="G19" s="15"/>
      <c r="H19" s="24">
        <f>SUM(F19:G19)</f>
        <v>187610</v>
      </c>
      <c r="I19" s="12"/>
      <c r="J19" s="12"/>
    </row>
    <row r="20" spans="1:10" x14ac:dyDescent="0.2">
      <c r="A20" s="34" t="s">
        <v>40</v>
      </c>
      <c r="B20" s="15">
        <v>3000000</v>
      </c>
      <c r="C20" s="31"/>
      <c r="D20" s="15">
        <f t="shared" si="0"/>
        <v>3000000</v>
      </c>
      <c r="E20" s="9" t="s">
        <v>28</v>
      </c>
      <c r="F20" s="15">
        <v>37069</v>
      </c>
      <c r="G20" s="15">
        <v>76887</v>
      </c>
      <c r="H20" s="24">
        <f>SUM(F20:G20)</f>
        <v>113956</v>
      </c>
      <c r="I20" s="12"/>
      <c r="J20" s="12"/>
    </row>
    <row r="21" spans="1:10" x14ac:dyDescent="0.2">
      <c r="A21" s="34" t="s">
        <v>41</v>
      </c>
      <c r="B21" s="15">
        <v>70000</v>
      </c>
      <c r="C21" s="31"/>
      <c r="D21" s="15">
        <f t="shared" si="0"/>
        <v>70000</v>
      </c>
      <c r="E21" s="46" t="s">
        <v>66</v>
      </c>
      <c r="F21" s="1"/>
      <c r="G21" s="24">
        <v>44164</v>
      </c>
      <c r="H21" s="24">
        <f>SUM(F21:G21)</f>
        <v>44164</v>
      </c>
      <c r="I21" s="19"/>
      <c r="J21" s="12"/>
    </row>
    <row r="22" spans="1:10" x14ac:dyDescent="0.2">
      <c r="A22" s="34" t="s">
        <v>42</v>
      </c>
      <c r="B22" s="15">
        <v>16000</v>
      </c>
      <c r="C22" s="31"/>
      <c r="D22" s="15">
        <f t="shared" si="0"/>
        <v>16000</v>
      </c>
      <c r="E22" s="9" t="s">
        <v>29</v>
      </c>
      <c r="F22" s="15">
        <v>1331500</v>
      </c>
      <c r="G22" s="15">
        <v>857031</v>
      </c>
      <c r="H22" s="24">
        <f>SUM(F22:G22)</f>
        <v>2188531</v>
      </c>
      <c r="I22" s="19"/>
      <c r="J22" s="12"/>
    </row>
    <row r="23" spans="1:10" x14ac:dyDescent="0.2">
      <c r="A23" s="34" t="s">
        <v>8</v>
      </c>
      <c r="B23" s="15">
        <v>1700</v>
      </c>
      <c r="C23" s="31"/>
      <c r="D23" s="15">
        <f t="shared" si="0"/>
        <v>1700</v>
      </c>
      <c r="E23" s="12"/>
      <c r="F23" s="1"/>
      <c r="G23" s="9"/>
      <c r="H23" s="1"/>
      <c r="I23" s="19"/>
      <c r="J23" s="12"/>
    </row>
    <row r="24" spans="1:10" x14ac:dyDescent="0.2">
      <c r="A24" s="34" t="s">
        <v>43</v>
      </c>
      <c r="B24" s="15"/>
      <c r="C24" s="31"/>
      <c r="D24" s="15">
        <f t="shared" si="0"/>
        <v>0</v>
      </c>
      <c r="E24" s="19" t="s">
        <v>4</v>
      </c>
      <c r="F24" s="2">
        <v>5463718</v>
      </c>
      <c r="G24" s="2">
        <v>3325</v>
      </c>
      <c r="H24" s="2">
        <f>SUM(F24:G24)</f>
        <v>5467043</v>
      </c>
      <c r="I24" s="19"/>
      <c r="J24" s="12"/>
    </row>
    <row r="25" spans="1:10" x14ac:dyDescent="0.2">
      <c r="A25" s="34" t="s">
        <v>7</v>
      </c>
      <c r="B25" s="15">
        <v>2000</v>
      </c>
      <c r="C25" s="31"/>
      <c r="D25" s="15">
        <f t="shared" si="0"/>
        <v>2000</v>
      </c>
      <c r="E25" s="38" t="s">
        <v>32</v>
      </c>
      <c r="F25" s="30"/>
      <c r="G25" s="30"/>
      <c r="H25" s="30">
        <f>SUM(F25:G25)</f>
        <v>0</v>
      </c>
      <c r="I25" s="19"/>
      <c r="J25" s="12"/>
    </row>
    <row r="26" spans="1:10" x14ac:dyDescent="0.2">
      <c r="A26" s="34" t="s">
        <v>65</v>
      </c>
      <c r="B26" s="15"/>
      <c r="C26" s="31"/>
      <c r="D26" s="15">
        <f t="shared" si="0"/>
        <v>0</v>
      </c>
      <c r="E26" s="38"/>
      <c r="F26" s="30"/>
      <c r="G26" s="30"/>
      <c r="H26" s="30"/>
      <c r="I26" s="19"/>
      <c r="J26" s="12"/>
    </row>
    <row r="27" spans="1:10" x14ac:dyDescent="0.2">
      <c r="A27" s="34"/>
      <c r="B27" s="15"/>
      <c r="C27" s="31"/>
      <c r="D27" s="15"/>
      <c r="E27" s="8"/>
      <c r="F27" s="18"/>
      <c r="G27" s="2"/>
      <c r="H27" s="2"/>
      <c r="I27" s="19"/>
      <c r="J27" s="12"/>
    </row>
    <row r="28" spans="1:10" x14ac:dyDescent="0.2">
      <c r="A28" s="35" t="s">
        <v>45</v>
      </c>
      <c r="B28" s="2">
        <f>SUM(B29:B38)</f>
        <v>2506845</v>
      </c>
      <c r="C28" s="32">
        <f>SUM(C29:C38)</f>
        <v>539</v>
      </c>
      <c r="D28" s="2">
        <f>SUM(D29:D38)</f>
        <v>2507384</v>
      </c>
      <c r="E28" s="8" t="s">
        <v>3</v>
      </c>
      <c r="F28" s="18">
        <v>178005</v>
      </c>
      <c r="G28" s="2"/>
      <c r="H28" s="2">
        <f>SUM(F28:G28)</f>
        <v>178005</v>
      </c>
      <c r="I28" s="12"/>
      <c r="J28" s="12"/>
    </row>
    <row r="29" spans="1:10" x14ac:dyDescent="0.2">
      <c r="A29" s="34" t="s">
        <v>46</v>
      </c>
      <c r="B29" s="15"/>
      <c r="C29" s="31"/>
      <c r="D29" s="15">
        <f t="shared" si="0"/>
        <v>0</v>
      </c>
      <c r="E29" s="8"/>
      <c r="F29" s="18"/>
      <c r="G29" s="2"/>
      <c r="H29" s="2"/>
      <c r="I29" s="19"/>
      <c r="J29" s="12"/>
    </row>
    <row r="30" spans="1:10" x14ac:dyDescent="0.2">
      <c r="A30" s="34" t="s">
        <v>47</v>
      </c>
      <c r="B30" s="15">
        <v>104500</v>
      </c>
      <c r="C30" s="31">
        <v>485</v>
      </c>
      <c r="D30" s="15">
        <f>SUM(B30:C30)</f>
        <v>104985</v>
      </c>
      <c r="E30" s="8" t="s">
        <v>24</v>
      </c>
      <c r="F30" s="18">
        <f>SUM(F31:F34)</f>
        <v>32331</v>
      </c>
      <c r="G30" s="18">
        <f>SUM(G31:G34)</f>
        <v>100804</v>
      </c>
      <c r="H30" s="18">
        <f>SUM(H31:H34)</f>
        <v>133135</v>
      </c>
      <c r="I30" s="12"/>
      <c r="J30" s="12"/>
    </row>
    <row r="31" spans="1:10" x14ac:dyDescent="0.2">
      <c r="A31" s="34" t="s">
        <v>48</v>
      </c>
      <c r="B31" s="15">
        <v>18333</v>
      </c>
      <c r="C31" s="31"/>
      <c r="D31" s="15">
        <f t="shared" ref="D31:D38" si="1">SUM(B31:C31)</f>
        <v>18333</v>
      </c>
      <c r="E31" s="9" t="s">
        <v>30</v>
      </c>
      <c r="F31" s="23"/>
      <c r="G31" s="23"/>
      <c r="H31" s="24">
        <f>SUM(F31:G31)</f>
        <v>0</v>
      </c>
      <c r="I31" s="20"/>
      <c r="J31" s="12"/>
    </row>
    <row r="32" spans="1:10" x14ac:dyDescent="0.2">
      <c r="A32" s="34" t="s">
        <v>49</v>
      </c>
      <c r="B32" s="15">
        <v>186418</v>
      </c>
      <c r="C32" s="31"/>
      <c r="D32" s="15">
        <f t="shared" si="1"/>
        <v>186418</v>
      </c>
      <c r="E32" s="9" t="s">
        <v>31</v>
      </c>
      <c r="F32" s="23">
        <v>32331</v>
      </c>
      <c r="G32" s="24">
        <v>100804</v>
      </c>
      <c r="H32" s="24">
        <f>SUM(F32:G32)</f>
        <v>133135</v>
      </c>
      <c r="I32" s="21"/>
      <c r="J32" s="12"/>
    </row>
    <row r="33" spans="1:10" x14ac:dyDescent="0.2">
      <c r="A33" s="34" t="s">
        <v>50</v>
      </c>
      <c r="B33" s="15">
        <v>161486</v>
      </c>
      <c r="C33" s="31"/>
      <c r="D33" s="15">
        <f t="shared" si="1"/>
        <v>161486</v>
      </c>
      <c r="E33" s="27"/>
      <c r="F33" s="23"/>
      <c r="G33" s="18"/>
      <c r="H33" s="24"/>
      <c r="I33" s="21"/>
      <c r="J33" s="12"/>
    </row>
    <row r="34" spans="1:10" x14ac:dyDescent="0.2">
      <c r="A34" s="37" t="s">
        <v>51</v>
      </c>
      <c r="B34" s="15">
        <v>1893105</v>
      </c>
      <c r="C34" s="31">
        <v>54</v>
      </c>
      <c r="D34" s="15">
        <f t="shared" si="1"/>
        <v>1893159</v>
      </c>
      <c r="E34" s="27"/>
      <c r="F34" s="15"/>
      <c r="G34" s="15"/>
      <c r="H34" s="24"/>
      <c r="I34" s="12"/>
    </row>
    <row r="35" spans="1:10" x14ac:dyDescent="0.2">
      <c r="A35" s="39" t="s">
        <v>52</v>
      </c>
      <c r="B35" s="15">
        <v>142892</v>
      </c>
      <c r="C35" s="31"/>
      <c r="D35" s="15">
        <f t="shared" si="1"/>
        <v>142892</v>
      </c>
      <c r="E35" s="29"/>
      <c r="F35" s="18"/>
      <c r="G35" s="18"/>
      <c r="H35" s="28"/>
    </row>
    <row r="36" spans="1:10" x14ac:dyDescent="0.2">
      <c r="A36" s="39" t="s">
        <v>53</v>
      </c>
      <c r="B36" s="15">
        <v>111</v>
      </c>
      <c r="C36" s="31"/>
      <c r="D36" s="15">
        <f t="shared" si="1"/>
        <v>111</v>
      </c>
      <c r="E36" s="29"/>
      <c r="F36" s="18"/>
      <c r="G36" s="18"/>
      <c r="H36" s="18"/>
    </row>
    <row r="37" spans="1:10" x14ac:dyDescent="0.2">
      <c r="A37" s="37" t="s">
        <v>54</v>
      </c>
      <c r="B37" s="2"/>
      <c r="C37" s="32"/>
      <c r="D37" s="15">
        <f t="shared" si="1"/>
        <v>0</v>
      </c>
      <c r="E37" s="9"/>
      <c r="F37" s="23"/>
      <c r="G37" s="23"/>
      <c r="H37" s="24"/>
    </row>
    <row r="38" spans="1:10" x14ac:dyDescent="0.2">
      <c r="A38" s="39" t="s">
        <v>55</v>
      </c>
      <c r="B38" s="15"/>
      <c r="C38" s="31"/>
      <c r="D38" s="15">
        <f t="shared" si="1"/>
        <v>0</v>
      </c>
      <c r="E38" s="9"/>
      <c r="F38" s="23"/>
      <c r="G38" s="24"/>
      <c r="H38" s="24"/>
    </row>
    <row r="39" spans="1:10" x14ac:dyDescent="0.2">
      <c r="A39" s="34"/>
      <c r="B39" s="15"/>
      <c r="C39" s="31"/>
      <c r="D39" s="15">
        <f>SUM(B39:C39)</f>
        <v>0</v>
      </c>
      <c r="E39" s="27"/>
      <c r="F39" s="23"/>
      <c r="G39" s="18"/>
      <c r="H39" s="24"/>
    </row>
    <row r="40" spans="1:10" x14ac:dyDescent="0.2">
      <c r="A40" s="40" t="s">
        <v>56</v>
      </c>
      <c r="B40" s="2">
        <f>SUM(B41:B42)</f>
        <v>6717070</v>
      </c>
      <c r="C40" s="2">
        <f>SUM(C41:C42)</f>
        <v>0</v>
      </c>
      <c r="D40" s="2">
        <f>SUM(D41:D42)</f>
        <v>6717070</v>
      </c>
      <c r="E40" s="27"/>
      <c r="F40" s="15"/>
      <c r="G40" s="15"/>
      <c r="H40" s="24"/>
    </row>
    <row r="41" spans="1:10" x14ac:dyDescent="0.2">
      <c r="A41" s="37" t="s">
        <v>57</v>
      </c>
      <c r="B41" s="15">
        <v>6717070</v>
      </c>
      <c r="C41" s="31"/>
      <c r="D41" s="15">
        <f>SUM(B41:C41)</f>
        <v>6717070</v>
      </c>
      <c r="E41" s="12"/>
      <c r="F41" s="34"/>
      <c r="G41" s="34"/>
      <c r="H41" s="1"/>
    </row>
    <row r="42" spans="1:10" x14ac:dyDescent="0.2">
      <c r="A42" s="37"/>
      <c r="B42" s="15"/>
      <c r="C42" s="31"/>
      <c r="D42" s="15">
        <f>SUM(B42:C42)</f>
        <v>0</v>
      </c>
      <c r="E42" s="10" t="s">
        <v>5</v>
      </c>
      <c r="F42" s="2">
        <f>SUM(F43:F45)</f>
        <v>271503</v>
      </c>
      <c r="G42" s="2">
        <f>SUM(G43:G45)</f>
        <v>0</v>
      </c>
      <c r="H42" s="2">
        <f>SUM(H43:H45)</f>
        <v>271503</v>
      </c>
    </row>
    <row r="43" spans="1:10" x14ac:dyDescent="0.2">
      <c r="A43" s="34"/>
      <c r="B43" s="15"/>
      <c r="C43" s="31"/>
      <c r="D43" s="15">
        <f>SUM(B43:C43)</f>
        <v>0</v>
      </c>
      <c r="E43" s="14" t="s">
        <v>25</v>
      </c>
      <c r="F43" s="15">
        <v>209003</v>
      </c>
      <c r="G43" s="15"/>
      <c r="H43" s="15">
        <f>SUM(F43:G43)</f>
        <v>209003</v>
      </c>
    </row>
    <row r="44" spans="1:10" x14ac:dyDescent="0.2">
      <c r="A44" s="40" t="s">
        <v>58</v>
      </c>
      <c r="B44" s="2">
        <f>SUM(B45)</f>
        <v>0</v>
      </c>
      <c r="C44" s="32">
        <f>SUM(C45)</f>
        <v>30000</v>
      </c>
      <c r="D44" s="2">
        <f>SUM(D45)</f>
        <v>30000</v>
      </c>
      <c r="E44" s="14" t="s">
        <v>26</v>
      </c>
      <c r="F44" s="15">
        <v>19000</v>
      </c>
      <c r="G44" s="15"/>
      <c r="H44" s="15">
        <f>SUM(F44:G44)</f>
        <v>19000</v>
      </c>
    </row>
    <row r="45" spans="1:10" x14ac:dyDescent="0.2">
      <c r="A45" s="34" t="s">
        <v>59</v>
      </c>
      <c r="B45" s="15"/>
      <c r="C45" s="31">
        <v>30000</v>
      </c>
      <c r="D45" s="15">
        <f>SUM(B45:C45)</f>
        <v>30000</v>
      </c>
      <c r="E45" s="14" t="s">
        <v>27</v>
      </c>
      <c r="F45" s="15">
        <v>43500</v>
      </c>
      <c r="G45" s="15"/>
      <c r="H45" s="15">
        <f>SUM(F45:G45)</f>
        <v>43500</v>
      </c>
    </row>
    <row r="46" spans="1:10" x14ac:dyDescent="0.2">
      <c r="A46" s="35"/>
      <c r="B46" s="2"/>
      <c r="C46" s="32"/>
      <c r="D46" s="2"/>
      <c r="E46" s="8"/>
      <c r="F46" s="2"/>
      <c r="G46" s="2"/>
      <c r="H46" s="1"/>
    </row>
    <row r="47" spans="1:10" x14ac:dyDescent="0.2">
      <c r="A47" s="40" t="s">
        <v>60</v>
      </c>
      <c r="B47" s="2">
        <f>SUM(B48)</f>
        <v>0</v>
      </c>
      <c r="C47" s="32">
        <f>SUM(C48)</f>
        <v>4521</v>
      </c>
      <c r="D47" s="2">
        <f>SUM(D48)</f>
        <v>4521</v>
      </c>
      <c r="E47" s="9"/>
      <c r="F47" s="2"/>
      <c r="G47" s="2"/>
      <c r="H47" s="1"/>
    </row>
    <row r="48" spans="1:10" x14ac:dyDescent="0.2">
      <c r="A48" s="34" t="s">
        <v>61</v>
      </c>
      <c r="B48" s="15"/>
      <c r="C48" s="31">
        <v>4521</v>
      </c>
      <c r="D48" s="15">
        <f>SUM(B48:C48)</f>
        <v>4521</v>
      </c>
      <c r="E48" s="9"/>
      <c r="F48" s="2"/>
      <c r="G48" s="2"/>
      <c r="H48" s="1"/>
    </row>
    <row r="49" spans="1:8" x14ac:dyDescent="0.2">
      <c r="A49" s="47"/>
      <c r="B49" s="2"/>
      <c r="C49" s="32"/>
      <c r="D49" s="2"/>
      <c r="E49" s="9"/>
      <c r="F49" s="2"/>
      <c r="G49" s="2"/>
      <c r="H49" s="1"/>
    </row>
    <row r="50" spans="1:8" x14ac:dyDescent="0.2">
      <c r="A50" s="34"/>
      <c r="B50" s="36"/>
      <c r="C50" s="32"/>
      <c r="D50" s="36"/>
      <c r="E50" s="9"/>
      <c r="F50" s="2"/>
      <c r="G50" s="2"/>
      <c r="H50" s="1"/>
    </row>
    <row r="51" spans="1:8" ht="12.75" customHeight="1" x14ac:dyDescent="0.2">
      <c r="A51" s="5" t="s">
        <v>15</v>
      </c>
      <c r="B51" s="6">
        <f>SUM(B7,B12,B16,B28,B40,B44,B47)</f>
        <v>14507634</v>
      </c>
      <c r="C51" s="6">
        <f>SUM(C7,C12,C16,C28,C40,C44,C47)</f>
        <v>41670</v>
      </c>
      <c r="D51" s="6">
        <f>SUM(D7,D12,D16,D28,D40,D44,D47)</f>
        <v>14549304</v>
      </c>
      <c r="E51" s="3" t="s">
        <v>14</v>
      </c>
      <c r="F51" s="4">
        <f>SUM(F7,F9,F11,F16,F18,F24,F28,F30,F36,F42)</f>
        <v>14313167</v>
      </c>
      <c r="G51" s="4">
        <f>SUM(G7,G9,G11,G16,G18,G24,G28,G30,G36,G42)</f>
        <v>1474043</v>
      </c>
      <c r="H51" s="4">
        <f>SUM(H7,H9,H11,H16,H18,H24,H28,H30,H36,H42)</f>
        <v>15787210</v>
      </c>
    </row>
    <row r="52" spans="1:8" x14ac:dyDescent="0.2">
      <c r="A52" s="41" t="s">
        <v>16</v>
      </c>
      <c r="B52" s="11">
        <f>SUM(B53,B54:B56)</f>
        <v>2004846</v>
      </c>
      <c r="C52" s="11">
        <f>SUM(C53,C54:C56)</f>
        <v>0</v>
      </c>
      <c r="D52" s="11">
        <f>SUM(D53,D54:D56)</f>
        <v>2004846</v>
      </c>
      <c r="E52" s="10" t="s">
        <v>18</v>
      </c>
      <c r="F52" s="11">
        <f>SUM(F53:F56)</f>
        <v>766940</v>
      </c>
      <c r="G52" s="11">
        <f>SUM(G53:G56)</f>
        <v>0</v>
      </c>
      <c r="H52" s="11">
        <f>SUM(H53:H56)</f>
        <v>766940</v>
      </c>
    </row>
    <row r="53" spans="1:8" x14ac:dyDescent="0.2">
      <c r="A53" s="42" t="s">
        <v>63</v>
      </c>
      <c r="B53" s="15">
        <v>1504846</v>
      </c>
      <c r="C53" s="15"/>
      <c r="D53" s="15">
        <f>SUM(B53:C53)</f>
        <v>1504846</v>
      </c>
      <c r="E53" s="42" t="s">
        <v>64</v>
      </c>
      <c r="F53" s="15">
        <v>232891</v>
      </c>
      <c r="G53" s="15"/>
      <c r="H53" s="15">
        <v>232891</v>
      </c>
    </row>
    <row r="54" spans="1:8" ht="12.75" customHeight="1" x14ac:dyDescent="0.2">
      <c r="A54" s="42" t="s">
        <v>69</v>
      </c>
      <c r="B54" s="15">
        <v>500000</v>
      </c>
      <c r="C54" s="31"/>
      <c r="D54" s="15">
        <f>SUM(B54:C54)</f>
        <v>500000</v>
      </c>
      <c r="E54" s="42" t="s">
        <v>68</v>
      </c>
      <c r="F54" s="15">
        <v>500000</v>
      </c>
      <c r="G54" s="15"/>
      <c r="H54" s="15">
        <f>SUM(F54:G54)</f>
        <v>500000</v>
      </c>
    </row>
    <row r="55" spans="1:8" x14ac:dyDescent="0.2">
      <c r="A55" s="50" t="s">
        <v>73</v>
      </c>
      <c r="B55" s="49"/>
      <c r="C55" s="31"/>
      <c r="D55" s="15">
        <f>SUM(B55:C55)</f>
        <v>0</v>
      </c>
      <c r="E55" s="14" t="s">
        <v>67</v>
      </c>
      <c r="F55" s="15">
        <v>34049</v>
      </c>
      <c r="G55" s="15"/>
      <c r="H55" s="15">
        <f>SUM(F55:G55)</f>
        <v>34049</v>
      </c>
    </row>
    <row r="56" spans="1:8" x14ac:dyDescent="0.2">
      <c r="A56" s="42" t="s">
        <v>62</v>
      </c>
      <c r="B56" s="15"/>
      <c r="C56" s="31"/>
      <c r="D56" s="15"/>
      <c r="E56" s="14"/>
      <c r="F56" s="15"/>
      <c r="G56" s="15"/>
      <c r="H56" s="15"/>
    </row>
    <row r="57" spans="1:8" x14ac:dyDescent="0.2">
      <c r="A57" s="13" t="s">
        <v>17</v>
      </c>
      <c r="B57" s="4">
        <f>SUM(B51,B52)</f>
        <v>16512480</v>
      </c>
      <c r="C57" s="4">
        <f>SUM(C51,C52)</f>
        <v>41670</v>
      </c>
      <c r="D57" s="4">
        <f>SUM(D51,D52)</f>
        <v>16554150</v>
      </c>
      <c r="E57" s="33" t="s">
        <v>19</v>
      </c>
      <c r="F57" s="4">
        <f>SUM(F51,F52)</f>
        <v>15080107</v>
      </c>
      <c r="G57" s="4">
        <f>SUM(G51:G52)</f>
        <v>1474043</v>
      </c>
      <c r="H57" s="4">
        <f>SUM(H51:H52)</f>
        <v>16554150</v>
      </c>
    </row>
    <row r="58" spans="1:8" x14ac:dyDescent="0.2">
      <c r="A58" s="12"/>
      <c r="B58" s="12"/>
      <c r="C58" s="12"/>
      <c r="D58" s="12"/>
    </row>
    <row r="60" spans="1:8" x14ac:dyDescent="0.2">
      <c r="E60" s="25" t="s">
        <v>12</v>
      </c>
      <c r="F60" s="26">
        <f>D57-H57</f>
        <v>0</v>
      </c>
      <c r="G60" s="7"/>
    </row>
  </sheetData>
  <mergeCells count="10">
    <mergeCell ref="A2:H2"/>
    <mergeCell ref="G1:H1"/>
    <mergeCell ref="H4:H6"/>
    <mergeCell ref="D4:D6"/>
    <mergeCell ref="F4:F6"/>
    <mergeCell ref="A4:A6"/>
    <mergeCell ref="E4:E6"/>
    <mergeCell ref="B4:B6"/>
    <mergeCell ref="C4:C6"/>
    <mergeCell ref="G4:G6"/>
  </mergeCells>
  <phoneticPr fontId="0" type="noConversion"/>
  <printOptions horizontalCentered="1"/>
  <pageMargins left="0" right="0" top="0.39370078740157483" bottom="0" header="0.51181102362204722" footer="0.51181102362204722"/>
  <pageSetup paperSize="9" scale="73" orientation="landscape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2020-01-21T13:55:33Z</cp:lastPrinted>
  <dcterms:created xsi:type="dcterms:W3CDTF">1997-01-17T14:02:09Z</dcterms:created>
  <dcterms:modified xsi:type="dcterms:W3CDTF">2021-07-20T12:23:22Z</dcterms:modified>
</cp:coreProperties>
</file>