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Mellékletek\"/>
    </mc:Choice>
  </mc:AlternateContent>
  <xr:revisionPtr revIDLastSave="0" documentId="8_{68396C31-D776-4895-ACCF-E7B392680DC8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D14" i="1"/>
  <c r="D15" i="1"/>
  <c r="H7" i="1"/>
  <c r="H9" i="1"/>
  <c r="H11" i="1"/>
  <c r="H13" i="1"/>
  <c r="H19" i="1"/>
  <c r="H15" i="1"/>
  <c r="G15" i="1"/>
  <c r="G40" i="1"/>
  <c r="G45" i="1"/>
  <c r="H17" i="1"/>
  <c r="H18" i="1"/>
  <c r="F15" i="1"/>
  <c r="H16" i="1"/>
  <c r="H26" i="1"/>
  <c r="H25" i="1"/>
  <c r="H40" i="1"/>
  <c r="H45" i="1"/>
  <c r="H27" i="1"/>
  <c r="H44" i="1"/>
  <c r="F25" i="1"/>
  <c r="F42" i="1"/>
  <c r="G42" i="1"/>
  <c r="C7" i="1"/>
  <c r="C36" i="1"/>
  <c r="D8" i="1"/>
  <c r="D7" i="1"/>
  <c r="D9" i="1"/>
  <c r="D13" i="1"/>
  <c r="D16" i="1"/>
  <c r="D17" i="1"/>
  <c r="D18" i="1"/>
  <c r="D19" i="1"/>
  <c r="D21" i="1"/>
  <c r="D22" i="1"/>
  <c r="B24" i="1"/>
  <c r="D24" i="1"/>
  <c r="D40" i="1"/>
  <c r="D45" i="1"/>
  <c r="H47" i="1"/>
  <c r="D37" i="1"/>
  <c r="D36" i="1"/>
  <c r="B7" i="1"/>
  <c r="B12" i="1"/>
  <c r="C42" i="1"/>
  <c r="B42" i="1"/>
  <c r="H43" i="1"/>
  <c r="H42" i="1"/>
  <c r="D43" i="1"/>
  <c r="D42" i="1"/>
  <c r="D28" i="1"/>
  <c r="D29" i="1"/>
  <c r="D30" i="1"/>
  <c r="D31" i="1"/>
  <c r="D32" i="1"/>
  <c r="D33" i="1"/>
  <c r="D34" i="1"/>
  <c r="D35" i="1"/>
  <c r="C12" i="1"/>
  <c r="C40" i="1"/>
  <c r="C45" i="1"/>
  <c r="D20" i="1"/>
  <c r="B36" i="1"/>
  <c r="D23" i="1"/>
  <c r="D25" i="1"/>
  <c r="D26" i="1"/>
  <c r="D27" i="1"/>
  <c r="D38" i="1"/>
  <c r="G25" i="1"/>
  <c r="F40" i="1"/>
  <c r="F45" i="1"/>
  <c r="D12" i="1"/>
  <c r="B40" i="1"/>
  <c r="B45" i="1"/>
</calcChain>
</file>

<file path=xl/sharedStrings.xml><?xml version="1.0" encoding="utf-8"?>
<sst xmlns="http://schemas.openxmlformats.org/spreadsheetml/2006/main" count="61" uniqueCount="58">
  <si>
    <t>Bevételek</t>
  </si>
  <si>
    <t>Kiadások</t>
  </si>
  <si>
    <t>Személyi juttatások</t>
  </si>
  <si>
    <t>Tartalékok</t>
  </si>
  <si>
    <t>Működési céltartalék</t>
  </si>
  <si>
    <t>Kötelező feladatok</t>
  </si>
  <si>
    <t>Önként vállalt feladatok</t>
  </si>
  <si>
    <t>Általános tartalék</t>
  </si>
  <si>
    <t>E Ft</t>
  </si>
  <si>
    <t>Működési bevételek és működési kiadások egyenlege:</t>
  </si>
  <si>
    <t>2. melléklet</t>
  </si>
  <si>
    <t>Munkaadókat terhelő járulékok és szoc hjár adó</t>
  </si>
  <si>
    <t>Közhatalmi bevételek</t>
  </si>
  <si>
    <t>Költségvetési működési  bevételek</t>
  </si>
  <si>
    <t>Finanszírozási bevételek</t>
  </si>
  <si>
    <t>Tárgyévi működési bevételek</t>
  </si>
  <si>
    <t xml:space="preserve">  Költségvetési működési kiadások </t>
  </si>
  <si>
    <t xml:space="preserve">Tárgyévi működési kiadások </t>
  </si>
  <si>
    <t xml:space="preserve">Finanszírozási kiadások </t>
  </si>
  <si>
    <t>Dologi kiadások</t>
  </si>
  <si>
    <t>Ellátottak pénzbeli juttatásai</t>
  </si>
  <si>
    <t>Egyéb működési célú kiadások</t>
  </si>
  <si>
    <t>Egyéb működési célú támogatások államháztartáson belülre</t>
  </si>
  <si>
    <t>Egyéb működési célú támogatások államháztartáson kívülre</t>
  </si>
  <si>
    <t>Működési célú támogatások államháztartáson belülről</t>
  </si>
  <si>
    <t>Önkormányzatok működési támogatása</t>
  </si>
  <si>
    <t>Egyéb működési célú támogatások áht-n belülről</t>
  </si>
  <si>
    <t>Termőföld bérbeadásából származó bevétel</t>
  </si>
  <si>
    <t>Építményadó</t>
  </si>
  <si>
    <t>Telekadó</t>
  </si>
  <si>
    <t>Iparűzési adó</t>
  </si>
  <si>
    <t>Gépjárműadó adó</t>
  </si>
  <si>
    <t>Idegenforgalmi adó tartózkodás után</t>
  </si>
  <si>
    <t>Talajterhelési díj</t>
  </si>
  <si>
    <t>Környezetvédelmi bírság</t>
  </si>
  <si>
    <t>Pótlékok, bírságok</t>
  </si>
  <si>
    <t>Működési bevételek</t>
  </si>
  <si>
    <t>Áru és 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</si>
  <si>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</si>
  <si>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</si>
  <si>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</si>
  <si>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</si>
  <si>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</si>
  <si>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</si>
  <si>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</si>
  <si>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befektetések bevételei</t>
  </si>
  <si>
    <t>Egyéb működési bevételek</t>
  </si>
  <si>
    <t>Működési célú átvett pénzeszközök</t>
  </si>
  <si>
    <t>Működési kölcsönök visszatérülése áht-n kívülről</t>
  </si>
  <si>
    <t>Előző év költségvetési maradványának igénybevétele</t>
  </si>
  <si>
    <t>Egyéb közhatalmi bevételek</t>
  </si>
  <si>
    <t>Működési célú garancia és kezességvállalásból származó kifiz áht-n kívülre</t>
  </si>
  <si>
    <t>Államháztartáson belüli megelőlegzések visszafizetése</t>
  </si>
  <si>
    <t>Likviditási célú hitelek, kölcsönök felvétele püi vállalkozástól</t>
  </si>
  <si>
    <t>Likviditási célú hitelek, kölcsönök törlesztése püi vállalkozásnak</t>
  </si>
  <si>
    <t>Elvonások és befizetések</t>
  </si>
  <si>
    <r>
      <t>Komárom Város</t>
    </r>
    <r>
      <rPr>
        <b/>
        <u/>
        <sz val="11"/>
        <rFont val="Arial CE"/>
        <charset val="238"/>
      </rPr>
      <t xml:space="preserve"> </t>
    </r>
    <r>
      <rPr>
        <b/>
        <u/>
        <sz val="12"/>
        <rFont val="Arial CE"/>
        <charset val="238"/>
      </rPr>
      <t>2020. évi tervezett működési célú</t>
    </r>
    <r>
      <rPr>
        <b/>
        <u/>
        <sz val="11"/>
        <rFont val="Arial CE"/>
        <charset val="238"/>
      </rPr>
      <t xml:space="preserve"> </t>
    </r>
    <r>
      <rPr>
        <b/>
        <sz val="11"/>
        <rFont val="Arial CE"/>
        <charset val="238"/>
      </rPr>
      <t>bevételei és kiadásai</t>
    </r>
  </si>
  <si>
    <t>1/2020.(I.28.) önk.rendelet eredeti 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</si>
</sst>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b/>
      <u/>
      <sz val="11"/>
      <name val="Arial CE"/>
      <charset val="238"/>
    </font>
    <font>
      <b/>
      <u/>
      <sz val="12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3" fontId="6" fillId="0" borderId="1" xfId="0" applyNumberFormat="1" applyFont="1" applyBorder="1"/>
    <xf numFmtId="3" fontId="6" fillId="0" borderId="2" xfId="0" applyNumberFormat="1" applyFont="1" applyBorder="1"/>
    <xf numFmtId="0" fontId="8" fillId="0" borderId="1" xfId="0" applyFont="1" applyBorder="1"/>
    <xf numFmtId="3" fontId="8" fillId="0" borderId="1" xfId="0" applyNumberFormat="1" applyFont="1" applyBorder="1"/>
    <xf numFmtId="0" fontId="6" fillId="0" borderId="1" xfId="0" applyFont="1" applyBorder="1"/>
    <xf numFmtId="3" fontId="6" fillId="0" borderId="2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3" fontId="6" fillId="0" borderId="3" xfId="0" applyNumberFormat="1" applyFont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3" fontId="6" fillId="0" borderId="3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Border="1"/>
    <xf numFmtId="3" fontId="2" fillId="0" borderId="0" xfId="0" applyNumberFormat="1" applyFont="1"/>
    <xf numFmtId="0" fontId="6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 wrapText="1"/>
    </xf>
    <xf numFmtId="0" fontId="6" fillId="0" borderId="5" xfId="0" applyFont="1" applyBorder="1"/>
    <xf numFmtId="0" fontId="8" fillId="0" borderId="5" xfId="0" applyFont="1" applyBorder="1"/>
    <xf numFmtId="3" fontId="6" fillId="0" borderId="0" xfId="0" applyNumberFormat="1" applyFont="1" applyBorder="1"/>
    <xf numFmtId="0" fontId="8" fillId="0" borderId="0" xfId="0" applyFont="1" applyBorder="1"/>
    <xf numFmtId="3" fontId="8" fillId="0" borderId="0" xfId="0" applyNumberFormat="1" applyFont="1" applyBorder="1"/>
    <xf numFmtId="3" fontId="6" fillId="0" borderId="0" xfId="0" applyNumberFormat="1" applyFont="1" applyBorder="1" applyAlignment="1">
      <alignment horizontal="right" vertical="center" wrapText="1"/>
    </xf>
    <xf numFmtId="0" fontId="6" fillId="0" borderId="2" xfId="0" applyFont="1" applyBorder="1"/>
    <xf numFmtId="0" fontId="9" fillId="0" borderId="1" xfId="0" applyFont="1" applyBorder="1"/>
    <xf numFmtId="3" fontId="9" fillId="0" borderId="0" xfId="0" applyNumberFormat="1" applyFont="1" applyBorder="1"/>
    <xf numFmtId="3" fontId="9" fillId="0" borderId="1" xfId="0" applyNumberFormat="1" applyFont="1" applyBorder="1"/>
    <xf numFmtId="3" fontId="6" fillId="0" borderId="6" xfId="0" applyNumberFormat="1" applyFont="1" applyBorder="1" applyAlignment="1">
      <alignment horizontal="right" vertical="center" wrapText="1"/>
    </xf>
    <xf numFmtId="3" fontId="8" fillId="0" borderId="7" xfId="0" applyNumberFormat="1" applyFont="1" applyBorder="1"/>
    <xf numFmtId="3" fontId="6" fillId="0" borderId="8" xfId="0" applyNumberFormat="1" applyFont="1" applyBorder="1"/>
    <xf numFmtId="0" fontId="8" fillId="0" borderId="7" xfId="0" applyFont="1" applyBorder="1"/>
    <xf numFmtId="0" fontId="6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0" xfId="0" applyNumberFormat="1" applyFont="1" applyBorder="1" applyAlignment="1">
      <alignment vertical="center" wrapText="1"/>
    </xf>
    <xf numFmtId="3" fontId="8" fillId="0" borderId="7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3" fontId="1" fillId="0" borderId="1" xfId="0" applyNumberFormat="1" applyFont="1" applyBorder="1"/>
    <xf numFmtId="3" fontId="1" fillId="0" borderId="0" xfId="0" applyNumberFormat="1" applyFont="1" applyBorder="1"/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3" fontId="6" fillId="0" borderId="3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4" zoomScaleNormal="100" workbookViewId="0">
      <selection activeCell="H4" sqref="H4:H6"/>
    </sheetView>
  </sheetViews>
  <sheetFormatPr defaultRowHeight="12.75" x14ac:dyDescent="0.2"/>
  <cols>
    <col min="1" max="1" width="50.42578125" customWidth="1"/>
    <col min="2" max="4" width="11.7109375" customWidth="1"/>
    <col min="5" max="5" width="65" bestFit="1" customWidth="1"/>
    <col min="6" max="8" width="11.7109375" customWidth="1"/>
  </cols>
  <sheetData>
    <row r="1" spans="1:8" x14ac:dyDescent="0.2">
      <c r="H1" s="10" t="s">
        <v>10</v>
      </c>
    </row>
    <row r="2" spans="1:8" ht="15.75" x14ac:dyDescent="0.25">
      <c r="A2" s="40" t="s">
        <v>56</v>
      </c>
      <c r="B2" s="40"/>
      <c r="C2" s="40"/>
      <c r="D2" s="40"/>
      <c r="E2" s="40"/>
      <c r="F2" s="40"/>
      <c r="G2" s="40"/>
      <c r="H2" s="40"/>
    </row>
    <row r="3" spans="1:8" x14ac:dyDescent="0.2">
      <c r="H3" s="11" t="s">
        <v>8</v>
      </c>
    </row>
    <row r="4" spans="1:8" ht="12.75" customHeight="1" x14ac:dyDescent="0.2">
      <c r="A4" s="42" t="s">
        <v>0</v>
      </c>
      <c r="B4" s="46" t="s">
        <v>5</v>
      </c>
      <c r="C4" s="46" t="s">
        <v>6</v>
      </c>
      <c r="D4" s="46" t="s">
        <v>57</v>
      </c>
      <c r="E4" s="42" t="s">
        <v>1</v>
      </c>
      <c r="F4" s="46" t="s">
        <v>5</v>
      </c>
      <c r="G4" s="46" t="s">
        <v>6</v>
      </c>
      <c r="H4" s="46" t="s">
        <v>57</v>
      </c>
    </row>
    <row r="5" spans="1:8" ht="12.75" customHeight="1" x14ac:dyDescent="0.2">
      <c r="A5" s="43"/>
      <c r="B5" s="47"/>
      <c r="C5" s="47"/>
      <c r="D5" s="47"/>
      <c r="E5" s="43"/>
      <c r="F5" s="47"/>
      <c r="G5" s="47"/>
      <c r="H5" s="47"/>
    </row>
    <row r="6" spans="1:8" ht="19.5" customHeight="1" x14ac:dyDescent="0.2">
      <c r="A6" s="44"/>
      <c r="B6" s="48"/>
      <c r="C6" s="48"/>
      <c r="D6" s="48"/>
      <c r="E6" s="44"/>
      <c r="F6" s="48"/>
      <c r="G6" s="48"/>
      <c r="H6" s="48"/>
    </row>
    <row r="7" spans="1:8" x14ac:dyDescent="0.2">
      <c r="A7" s="24" t="s">
        <v>24</v>
      </c>
      <c r="B7" s="30">
        <f>SUM(B8:B9)</f>
        <v>1046274</v>
      </c>
      <c r="C7" s="2">
        <f>SUM(C8:C9)</f>
        <v>6610</v>
      </c>
      <c r="D7" s="2">
        <f>SUM(D8:D9)</f>
        <v>1052884</v>
      </c>
      <c r="E7" s="18" t="s">
        <v>2</v>
      </c>
      <c r="F7" s="1">
        <v>2010044</v>
      </c>
      <c r="G7" s="1">
        <v>126096</v>
      </c>
      <c r="H7" s="2">
        <f>SUM(F7:G7)</f>
        <v>2136140</v>
      </c>
    </row>
    <row r="8" spans="1:8" x14ac:dyDescent="0.2">
      <c r="A8" s="3" t="s">
        <v>25</v>
      </c>
      <c r="B8" s="22">
        <v>870092</v>
      </c>
      <c r="C8" s="4"/>
      <c r="D8" s="4">
        <f>SUM(B8:C8)</f>
        <v>870092</v>
      </c>
      <c r="E8" s="19"/>
      <c r="F8" s="4"/>
      <c r="G8" s="4"/>
      <c r="H8" s="4"/>
    </row>
    <row r="9" spans="1:8" x14ac:dyDescent="0.2">
      <c r="A9" s="3" t="s">
        <v>26</v>
      </c>
      <c r="B9" s="22">
        <v>176182</v>
      </c>
      <c r="C9" s="4">
        <v>6610</v>
      </c>
      <c r="D9" s="4">
        <f>SUM(B9:C9)</f>
        <v>182792</v>
      </c>
      <c r="E9" s="18" t="s">
        <v>11</v>
      </c>
      <c r="F9" s="1">
        <v>362795</v>
      </c>
      <c r="G9" s="1">
        <v>38597</v>
      </c>
      <c r="H9" s="1">
        <f>SUM(F9:G9)</f>
        <v>401392</v>
      </c>
    </row>
    <row r="10" spans="1:8" x14ac:dyDescent="0.2">
      <c r="A10" s="25"/>
      <c r="B10" s="26"/>
      <c r="C10" s="27"/>
      <c r="D10" s="27"/>
      <c r="E10" s="19"/>
      <c r="F10" s="4"/>
      <c r="G10" s="4"/>
      <c r="H10" s="4"/>
    </row>
    <row r="11" spans="1:8" x14ac:dyDescent="0.2">
      <c r="A11" s="3"/>
      <c r="B11" s="22"/>
      <c r="C11" s="4"/>
      <c r="D11" s="4"/>
      <c r="E11" s="18" t="s">
        <v>19</v>
      </c>
      <c r="F11" s="1">
        <v>2512803</v>
      </c>
      <c r="G11" s="1">
        <v>55050</v>
      </c>
      <c r="H11" s="1">
        <f>SUM(F11:G11)</f>
        <v>2567853</v>
      </c>
    </row>
    <row r="12" spans="1:8" x14ac:dyDescent="0.2">
      <c r="A12" s="5" t="s">
        <v>12</v>
      </c>
      <c r="B12" s="20">
        <f>SUM(B13:B22)</f>
        <v>3679820</v>
      </c>
      <c r="C12" s="1">
        <f>SUM(C13:C22)</f>
        <v>0</v>
      </c>
      <c r="D12" s="1">
        <f>SUM(D13:D22)</f>
        <v>3679820</v>
      </c>
      <c r="E12" s="19"/>
      <c r="F12" s="4"/>
      <c r="G12" s="4"/>
      <c r="H12" s="4"/>
    </row>
    <row r="13" spans="1:8" x14ac:dyDescent="0.2">
      <c r="A13" s="3" t="s">
        <v>27</v>
      </c>
      <c r="B13" s="22">
        <v>120</v>
      </c>
      <c r="C13" s="4"/>
      <c r="D13" s="4">
        <f t="shared" ref="D13:D22" si="0">SUM(B13:C13)</f>
        <v>120</v>
      </c>
      <c r="E13" s="18" t="s">
        <v>20</v>
      </c>
      <c r="F13" s="1">
        <v>32850</v>
      </c>
      <c r="G13" s="1">
        <v>172089</v>
      </c>
      <c r="H13" s="1">
        <f>SUM(F13:G13)</f>
        <v>204939</v>
      </c>
    </row>
    <row r="14" spans="1:8" x14ac:dyDescent="0.2">
      <c r="A14" s="3" t="s">
        <v>28</v>
      </c>
      <c r="B14" s="22">
        <v>300000</v>
      </c>
      <c r="C14" s="4"/>
      <c r="D14" s="4">
        <f t="shared" si="0"/>
        <v>300000</v>
      </c>
      <c r="E14" s="13"/>
      <c r="F14" s="4"/>
      <c r="G14" s="4"/>
      <c r="H14" s="4"/>
    </row>
    <row r="15" spans="1:8" x14ac:dyDescent="0.2">
      <c r="A15" s="3" t="s">
        <v>29</v>
      </c>
      <c r="B15" s="22">
        <v>290000</v>
      </c>
      <c r="C15" s="4"/>
      <c r="D15" s="4">
        <f t="shared" si="0"/>
        <v>290000</v>
      </c>
      <c r="E15" s="14" t="s">
        <v>21</v>
      </c>
      <c r="F15" s="1">
        <f>SUM(F16:F19)</f>
        <v>1556179</v>
      </c>
      <c r="G15" s="1">
        <f>SUM(G16:G19)</f>
        <v>978082</v>
      </c>
      <c r="H15" s="1">
        <f>SUM(H16:H19)</f>
        <v>2534261</v>
      </c>
    </row>
    <row r="16" spans="1:8" x14ac:dyDescent="0.2">
      <c r="A16" s="3" t="s">
        <v>30</v>
      </c>
      <c r="B16" s="22">
        <v>3000000</v>
      </c>
      <c r="C16" s="4"/>
      <c r="D16" s="4">
        <f t="shared" si="0"/>
        <v>3000000</v>
      </c>
      <c r="E16" s="19" t="s">
        <v>55</v>
      </c>
      <c r="F16" s="4">
        <v>187610</v>
      </c>
      <c r="G16" s="4"/>
      <c r="H16" s="4">
        <f>SUM(F16:G16)</f>
        <v>187610</v>
      </c>
    </row>
    <row r="17" spans="1:8" x14ac:dyDescent="0.2">
      <c r="A17" s="3" t="s">
        <v>31</v>
      </c>
      <c r="B17" s="22">
        <v>70000</v>
      </c>
      <c r="C17" s="4"/>
      <c r="D17" s="4">
        <f t="shared" si="0"/>
        <v>70000</v>
      </c>
      <c r="E17" s="19" t="s">
        <v>22</v>
      </c>
      <c r="F17" s="4">
        <v>37069</v>
      </c>
      <c r="G17" s="4">
        <v>76887</v>
      </c>
      <c r="H17" s="4">
        <f>SUM(F17:G17)</f>
        <v>113956</v>
      </c>
    </row>
    <row r="18" spans="1:8" x14ac:dyDescent="0.2">
      <c r="A18" s="3" t="s">
        <v>32</v>
      </c>
      <c r="B18" s="22">
        <v>16000</v>
      </c>
      <c r="C18" s="1"/>
      <c r="D18" s="4">
        <f t="shared" si="0"/>
        <v>16000</v>
      </c>
      <c r="E18" t="s">
        <v>51</v>
      </c>
      <c r="F18" s="4"/>
      <c r="G18" s="4">
        <v>44164</v>
      </c>
      <c r="H18" s="4">
        <f>SUM(F18:G18)</f>
        <v>44164</v>
      </c>
    </row>
    <row r="19" spans="1:8" x14ac:dyDescent="0.2">
      <c r="A19" s="3" t="s">
        <v>33</v>
      </c>
      <c r="B19" s="22">
        <v>1700</v>
      </c>
      <c r="C19" s="1"/>
      <c r="D19" s="4">
        <f t="shared" si="0"/>
        <v>1700</v>
      </c>
      <c r="E19" s="19" t="s">
        <v>23</v>
      </c>
      <c r="F19" s="4">
        <v>1331500</v>
      </c>
      <c r="G19" s="4">
        <v>857031</v>
      </c>
      <c r="H19" s="4">
        <f>SUM(F19:G19)</f>
        <v>2188531</v>
      </c>
    </row>
    <row r="20" spans="1:8" x14ac:dyDescent="0.2">
      <c r="A20" s="3" t="s">
        <v>34</v>
      </c>
      <c r="B20" s="22"/>
      <c r="C20" s="4"/>
      <c r="D20" s="4">
        <f t="shared" si="0"/>
        <v>0</v>
      </c>
      <c r="E20" s="18"/>
      <c r="F20" s="1"/>
      <c r="G20" s="1"/>
      <c r="H20" s="1"/>
    </row>
    <row r="21" spans="1:8" x14ac:dyDescent="0.2">
      <c r="A21" s="3" t="s">
        <v>35</v>
      </c>
      <c r="B21" s="22">
        <v>2000</v>
      </c>
      <c r="C21" s="3"/>
      <c r="D21" s="4">
        <f t="shared" si="0"/>
        <v>2000</v>
      </c>
      <c r="E21" s="19"/>
      <c r="F21" s="4"/>
      <c r="G21" s="4"/>
      <c r="H21" s="4"/>
    </row>
    <row r="22" spans="1:8" x14ac:dyDescent="0.2">
      <c r="A22" s="3" t="s">
        <v>50</v>
      </c>
      <c r="B22" s="22"/>
      <c r="C22" s="3"/>
      <c r="D22" s="4">
        <f t="shared" si="0"/>
        <v>0</v>
      </c>
      <c r="F22" s="4"/>
      <c r="G22" s="4"/>
      <c r="H22" s="4"/>
    </row>
    <row r="23" spans="1:8" x14ac:dyDescent="0.2">
      <c r="A23" s="3"/>
      <c r="B23" s="22"/>
      <c r="C23" s="3"/>
      <c r="D23" s="4">
        <f t="shared" ref="D23:D35" si="1">SUM(B23:C23)</f>
        <v>0</v>
      </c>
      <c r="E23" s="19"/>
      <c r="F23" s="4"/>
      <c r="G23" s="4"/>
      <c r="H23" s="4"/>
    </row>
    <row r="24" spans="1:8" x14ac:dyDescent="0.2">
      <c r="A24" s="5" t="s">
        <v>36</v>
      </c>
      <c r="B24" s="20">
        <f>SUM(B25:B34)</f>
        <v>613906</v>
      </c>
      <c r="C24" s="1">
        <f>SUM(C25:C34)</f>
        <v>539</v>
      </c>
      <c r="D24" s="1">
        <f t="shared" si="1"/>
        <v>614445</v>
      </c>
      <c r="E24" s="19"/>
      <c r="F24" s="4"/>
      <c r="G24" s="4"/>
      <c r="H24" s="4"/>
    </row>
    <row r="25" spans="1:8" x14ac:dyDescent="0.2">
      <c r="A25" s="3" t="s">
        <v>37</v>
      </c>
      <c r="B25" s="22"/>
      <c r="C25" s="3"/>
      <c r="D25" s="4">
        <f t="shared" si="1"/>
        <v>0</v>
      </c>
      <c r="E25" s="18" t="s">
        <v>3</v>
      </c>
      <c r="F25" s="1">
        <f>SUM(F26:F27)</f>
        <v>228003</v>
      </c>
      <c r="G25" s="1">
        <f>SUM(G26:G27)</f>
        <v>0</v>
      </c>
      <c r="H25" s="1">
        <f>SUM(H26:H27)</f>
        <v>228003</v>
      </c>
    </row>
    <row r="26" spans="1:8" x14ac:dyDescent="0.2">
      <c r="A26" s="3" t="s">
        <v>38</v>
      </c>
      <c r="B26" s="22">
        <v>104500</v>
      </c>
      <c r="C26" s="3">
        <v>485</v>
      </c>
      <c r="D26" s="4">
        <f t="shared" si="1"/>
        <v>104985</v>
      </c>
      <c r="E26" s="19" t="s">
        <v>7</v>
      </c>
      <c r="F26" s="4">
        <v>209003</v>
      </c>
      <c r="G26" s="4"/>
      <c r="H26" s="4">
        <f>SUM(F26:G26)</f>
        <v>209003</v>
      </c>
    </row>
    <row r="27" spans="1:8" x14ac:dyDescent="0.2">
      <c r="A27" s="3" t="s">
        <v>39</v>
      </c>
      <c r="B27" s="22">
        <v>18333</v>
      </c>
      <c r="C27" s="3"/>
      <c r="D27" s="4">
        <f t="shared" si="1"/>
        <v>18333</v>
      </c>
      <c r="E27" s="19" t="s">
        <v>4</v>
      </c>
      <c r="F27" s="4">
        <v>19000</v>
      </c>
      <c r="G27" s="4"/>
      <c r="H27" s="4">
        <f>SUM(F27:G27)</f>
        <v>19000</v>
      </c>
    </row>
    <row r="28" spans="1:8" x14ac:dyDescent="0.2">
      <c r="A28" s="3" t="s">
        <v>40</v>
      </c>
      <c r="B28" s="22">
        <v>186418</v>
      </c>
      <c r="C28" s="3"/>
      <c r="D28" s="4">
        <f t="shared" si="1"/>
        <v>186418</v>
      </c>
      <c r="E28" s="19"/>
      <c r="F28" s="4"/>
      <c r="G28" s="4"/>
      <c r="H28" s="4"/>
    </row>
    <row r="29" spans="1:8" x14ac:dyDescent="0.2">
      <c r="A29" s="3" t="s">
        <v>41</v>
      </c>
      <c r="B29" s="22">
        <v>161486</v>
      </c>
      <c r="C29" s="3"/>
      <c r="D29" s="4">
        <f t="shared" si="1"/>
        <v>161486</v>
      </c>
      <c r="E29" s="18"/>
      <c r="F29" s="1"/>
      <c r="G29" s="1"/>
      <c r="H29" s="1"/>
    </row>
    <row r="30" spans="1:8" x14ac:dyDescent="0.2">
      <c r="A30" s="3" t="s">
        <v>42</v>
      </c>
      <c r="B30" s="22">
        <v>79496</v>
      </c>
      <c r="C30" s="3">
        <v>54</v>
      </c>
      <c r="D30" s="4">
        <f t="shared" si="1"/>
        <v>79550</v>
      </c>
      <c r="E30" s="18"/>
      <c r="F30" s="1"/>
      <c r="G30" s="1"/>
      <c r="H30" s="1"/>
    </row>
    <row r="31" spans="1:8" x14ac:dyDescent="0.2">
      <c r="A31" s="3" t="s">
        <v>43</v>
      </c>
      <c r="B31" s="22">
        <v>63562</v>
      </c>
      <c r="C31" s="3"/>
      <c r="D31" s="4">
        <f t="shared" si="1"/>
        <v>63562</v>
      </c>
      <c r="E31" s="13"/>
      <c r="F31" s="1"/>
      <c r="G31" s="1"/>
      <c r="H31" s="1"/>
    </row>
    <row r="32" spans="1:8" x14ac:dyDescent="0.2">
      <c r="A32" s="3" t="s">
        <v>44</v>
      </c>
      <c r="B32" s="22">
        <v>111</v>
      </c>
      <c r="C32" s="3"/>
      <c r="D32" s="4">
        <f t="shared" si="1"/>
        <v>111</v>
      </c>
      <c r="E32" s="13"/>
      <c r="F32" s="1"/>
      <c r="G32" s="1"/>
      <c r="H32" s="4"/>
    </row>
    <row r="33" spans="1:8" x14ac:dyDescent="0.2">
      <c r="A33" s="3" t="s">
        <v>45</v>
      </c>
      <c r="B33" s="22"/>
      <c r="C33" s="3"/>
      <c r="D33" s="4">
        <f t="shared" si="1"/>
        <v>0</v>
      </c>
      <c r="E33" s="13"/>
      <c r="F33" s="4"/>
      <c r="G33" s="4"/>
      <c r="H33" s="4"/>
    </row>
    <row r="34" spans="1:8" x14ac:dyDescent="0.2">
      <c r="A34" s="3" t="s">
        <v>46</v>
      </c>
      <c r="B34" s="22"/>
      <c r="C34" s="3"/>
      <c r="D34" s="4">
        <f t="shared" si="1"/>
        <v>0</v>
      </c>
      <c r="E34" s="13"/>
      <c r="F34" s="4"/>
      <c r="G34" s="4"/>
      <c r="H34" s="4"/>
    </row>
    <row r="35" spans="1:8" x14ac:dyDescent="0.2">
      <c r="A35" s="3"/>
      <c r="B35" s="22"/>
      <c r="C35" s="4"/>
      <c r="D35" s="4">
        <f t="shared" si="1"/>
        <v>0</v>
      </c>
      <c r="E35" s="13"/>
      <c r="F35" s="4"/>
      <c r="G35" s="4"/>
      <c r="H35" s="4"/>
    </row>
    <row r="36" spans="1:8" x14ac:dyDescent="0.2">
      <c r="A36" s="5" t="s">
        <v>47</v>
      </c>
      <c r="B36" s="20">
        <f>SUM(B37)</f>
        <v>0</v>
      </c>
      <c r="C36" s="1">
        <f>SUM(C37)</f>
        <v>30000</v>
      </c>
      <c r="D36" s="1">
        <f>SUM(D37)</f>
        <v>30000</v>
      </c>
      <c r="E36" s="19"/>
      <c r="F36" s="4"/>
      <c r="G36" s="4"/>
      <c r="H36" s="4"/>
    </row>
    <row r="37" spans="1:8" x14ac:dyDescent="0.2">
      <c r="A37" s="3" t="s">
        <v>48</v>
      </c>
      <c r="B37" s="22"/>
      <c r="C37" s="4">
        <v>30000</v>
      </c>
      <c r="D37" s="4">
        <f>SUM(B37:C37)</f>
        <v>30000</v>
      </c>
      <c r="E37" s="19"/>
      <c r="F37" s="4"/>
      <c r="G37" s="4"/>
      <c r="H37" s="4"/>
    </row>
    <row r="38" spans="1:8" x14ac:dyDescent="0.2">
      <c r="A38" s="3"/>
      <c r="B38" s="22"/>
      <c r="C38" s="4"/>
      <c r="D38" s="4">
        <f>SUM(B38:C38)</f>
        <v>0</v>
      </c>
      <c r="E38" s="19"/>
      <c r="F38" s="4"/>
      <c r="G38" s="4"/>
      <c r="H38" s="4"/>
    </row>
    <row r="39" spans="1:8" ht="11.25" customHeight="1" x14ac:dyDescent="0.2">
      <c r="A39" s="3"/>
      <c r="B39" s="21"/>
      <c r="C39" s="31"/>
      <c r="D39" s="29"/>
      <c r="E39" s="19"/>
      <c r="F39" s="4"/>
      <c r="G39" s="4"/>
      <c r="H39" s="4"/>
    </row>
    <row r="40" spans="1:8" x14ac:dyDescent="0.2">
      <c r="A40" s="45" t="s">
        <v>13</v>
      </c>
      <c r="B40" s="50">
        <f>SUM(B7,B12,B24,B36)</f>
        <v>5340000</v>
      </c>
      <c r="C40" s="50">
        <f>SUM(C7,C12,C24,C36)</f>
        <v>37149</v>
      </c>
      <c r="D40" s="50">
        <f>SUM(D7,D12,D24,D36)</f>
        <v>5377149</v>
      </c>
      <c r="E40" s="41" t="s">
        <v>16</v>
      </c>
      <c r="F40" s="51">
        <f>SUM(F7,F9,F11,F13,F15,F25)</f>
        <v>6702674</v>
      </c>
      <c r="G40" s="51">
        <f>SUM(G7,G9,G11,G13,G15,G25)</f>
        <v>1369914</v>
      </c>
      <c r="H40" s="51">
        <f>SUM(H7,H9,H11,H13,H15,H25)</f>
        <v>8072588</v>
      </c>
    </row>
    <row r="41" spans="1:8" x14ac:dyDescent="0.2">
      <c r="A41" s="45"/>
      <c r="B41" s="50"/>
      <c r="C41" s="50"/>
      <c r="D41" s="50"/>
      <c r="E41" s="41"/>
      <c r="F41" s="51"/>
      <c r="G41" s="51"/>
      <c r="H41" s="51"/>
    </row>
    <row r="42" spans="1:8" x14ac:dyDescent="0.2">
      <c r="A42" s="32" t="s">
        <v>14</v>
      </c>
      <c r="B42" s="17">
        <f>SUM(B43:B44)</f>
        <v>500000</v>
      </c>
      <c r="C42" s="17">
        <f>SUM(C43:C44)</f>
        <v>0</v>
      </c>
      <c r="D42" s="17">
        <f>SUM(D43:D44)</f>
        <v>500000</v>
      </c>
      <c r="E42" s="16" t="s">
        <v>18</v>
      </c>
      <c r="F42" s="6">
        <f>SUM(F43:F44)</f>
        <v>534049</v>
      </c>
      <c r="G42" s="6">
        <f>SUM(G43:G44)</f>
        <v>0</v>
      </c>
      <c r="H42" s="6">
        <f>SUM(H43:H44)</f>
        <v>534049</v>
      </c>
    </row>
    <row r="43" spans="1:8" ht="12.75" customHeight="1" x14ac:dyDescent="0.2">
      <c r="A43" s="37" t="s">
        <v>53</v>
      </c>
      <c r="B43" s="38">
        <v>500000</v>
      </c>
      <c r="C43" s="38"/>
      <c r="D43" s="38">
        <f>SUM(B43:C43)</f>
        <v>500000</v>
      </c>
      <c r="E43" s="37" t="s">
        <v>54</v>
      </c>
      <c r="F43" s="38">
        <v>500000</v>
      </c>
      <c r="G43" s="39"/>
      <c r="H43" s="38">
        <f>SUM(F43:G43)</f>
        <v>500000</v>
      </c>
    </row>
    <row r="44" spans="1:8" x14ac:dyDescent="0.2">
      <c r="A44" s="33" t="s">
        <v>49</v>
      </c>
      <c r="B44" s="7"/>
      <c r="C44" s="23"/>
      <c r="D44" s="28"/>
      <c r="E44" s="34" t="s">
        <v>52</v>
      </c>
      <c r="F44" s="36">
        <v>34049</v>
      </c>
      <c r="G44" s="35"/>
      <c r="H44" s="36">
        <f>SUM(F44:G44)</f>
        <v>34049</v>
      </c>
    </row>
    <row r="45" spans="1:8" x14ac:dyDescent="0.2">
      <c r="A45" s="8" t="s">
        <v>15</v>
      </c>
      <c r="B45" s="9">
        <f>SUM(B40,B42)</f>
        <v>5840000</v>
      </c>
      <c r="C45" s="9">
        <f>SUM(C40,C42)</f>
        <v>37149</v>
      </c>
      <c r="D45" s="9">
        <f>SUM(D40,D42)</f>
        <v>5877149</v>
      </c>
      <c r="E45" s="8" t="s">
        <v>17</v>
      </c>
      <c r="F45" s="12">
        <f>SUM(F40,F42)</f>
        <v>7236723</v>
      </c>
      <c r="G45" s="12">
        <f>SUM(G40,G42)</f>
        <v>1369914</v>
      </c>
      <c r="H45" s="12">
        <f>SUM(H40,H42)</f>
        <v>8606637</v>
      </c>
    </row>
    <row r="47" spans="1:8" x14ac:dyDescent="0.2">
      <c r="E47" s="49" t="s">
        <v>9</v>
      </c>
      <c r="F47" s="49"/>
      <c r="G47" s="49"/>
      <c r="H47" s="15">
        <f>SUM(D45-H45)</f>
        <v>-2729488</v>
      </c>
    </row>
  </sheetData>
  <mergeCells count="18">
    <mergeCell ref="E47:G47"/>
    <mergeCell ref="B40:B41"/>
    <mergeCell ref="C40:C41"/>
    <mergeCell ref="H40:H41"/>
    <mergeCell ref="H4:H6"/>
    <mergeCell ref="D40:D41"/>
    <mergeCell ref="F40:F41"/>
    <mergeCell ref="G40:G41"/>
    <mergeCell ref="A2:H2"/>
    <mergeCell ref="E40:E41"/>
    <mergeCell ref="A4:A6"/>
    <mergeCell ref="E4:E6"/>
    <mergeCell ref="A40:A41"/>
    <mergeCell ref="D4:D6"/>
    <mergeCell ref="B4:B6"/>
    <mergeCell ref="C4:C6"/>
    <mergeCell ref="F4:F6"/>
    <mergeCell ref="G4:G6"/>
  </mergeCells>
  <phoneticPr fontId="0" type="noConversion"/>
  <printOptions horizontalCentered="1"/>
  <pageMargins left="1.1811023622047245" right="1.1811023622047245" top="0.59055118110236227" bottom="0" header="0.51181102362204722" footer="0.23622047244094491"/>
  <pageSetup paperSize="9" scale="65" orientation="landscape" verticalDpi="72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2019-01-17T13:54:52Z</cp:lastPrinted>
  <dcterms:created xsi:type="dcterms:W3CDTF">1997-01-17T14:02:09Z</dcterms:created>
  <dcterms:modified xsi:type="dcterms:W3CDTF">2021-07-20T12:25:04Z</dcterms:modified>
</cp:coreProperties>
</file>