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Mellékletek\"/>
    </mc:Choice>
  </mc:AlternateContent>
  <xr:revisionPtr revIDLastSave="0" documentId="8_{5C177009-C4F6-4A7E-956E-8A05D620BB62}" xr6:coauthVersionLast="47" xr6:coauthVersionMax="47" xr10:uidLastSave="{00000000-0000-0000-0000-000000000000}"/>
  <bookViews>
    <workbookView xWindow="-120" yWindow="-120" windowWidth="29040" windowHeight="15840" tabRatio="601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7" i="1" l="1"/>
  <c r="H218" i="1"/>
  <c r="G217" i="1"/>
  <c r="G218" i="1"/>
  <c r="F217" i="1"/>
  <c r="F218" i="1"/>
  <c r="D217" i="1"/>
  <c r="D218" i="1"/>
  <c r="C217" i="1"/>
  <c r="C218" i="1"/>
  <c r="B217" i="1"/>
  <c r="B218" i="1"/>
  <c r="H52" i="1"/>
  <c r="H51" i="1"/>
  <c r="G50" i="1"/>
  <c r="G49" i="1"/>
  <c r="F49" i="1"/>
  <c r="F50" i="1"/>
  <c r="C49" i="1"/>
  <c r="D49" i="1"/>
  <c r="B49" i="1"/>
  <c r="C55" i="1"/>
  <c r="C50" i="1"/>
  <c r="D50" i="1"/>
  <c r="B50" i="1"/>
  <c r="D51" i="1"/>
  <c r="D52" i="1"/>
  <c r="F41" i="1"/>
  <c r="F207" i="1"/>
  <c r="B63" i="1"/>
  <c r="B220" i="1"/>
  <c r="D34" i="1"/>
  <c r="D13" i="1"/>
  <c r="D12" i="1"/>
  <c r="H211" i="1"/>
  <c r="H212" i="1"/>
  <c r="H213" i="1"/>
  <c r="G209" i="1"/>
  <c r="G210" i="1"/>
  <c r="G211" i="1"/>
  <c r="G212" i="1"/>
  <c r="G213" i="1"/>
  <c r="F209" i="1"/>
  <c r="F210" i="1"/>
  <c r="F211" i="1"/>
  <c r="F212" i="1"/>
  <c r="F213" i="1"/>
  <c r="G208" i="1"/>
  <c r="H198" i="1"/>
  <c r="H199" i="1"/>
  <c r="H200" i="1"/>
  <c r="H201" i="1"/>
  <c r="H202" i="1"/>
  <c r="H203" i="1"/>
  <c r="H204" i="1"/>
  <c r="H205" i="1"/>
  <c r="H206" i="1"/>
  <c r="G197" i="1"/>
  <c r="G198" i="1"/>
  <c r="G199" i="1"/>
  <c r="G200" i="1"/>
  <c r="G201" i="1"/>
  <c r="G202" i="1"/>
  <c r="G203" i="1"/>
  <c r="G204" i="1"/>
  <c r="G205" i="1"/>
  <c r="G206" i="1"/>
  <c r="F197" i="1"/>
  <c r="F198" i="1"/>
  <c r="F199" i="1"/>
  <c r="F200" i="1"/>
  <c r="F201" i="1"/>
  <c r="F202" i="1"/>
  <c r="F203" i="1"/>
  <c r="F204" i="1"/>
  <c r="F205" i="1"/>
  <c r="F206" i="1"/>
  <c r="G196" i="1"/>
  <c r="G194" i="1"/>
  <c r="H194" i="1"/>
  <c r="G193" i="1"/>
  <c r="G192" i="1"/>
  <c r="H192" i="1"/>
  <c r="G191" i="1"/>
  <c r="H191" i="1"/>
  <c r="F191" i="1"/>
  <c r="G190" i="1"/>
  <c r="F190" i="1"/>
  <c r="F192" i="1"/>
  <c r="F193" i="1"/>
  <c r="F194" i="1"/>
  <c r="F196" i="1"/>
  <c r="F208" i="1"/>
  <c r="G189" i="1"/>
  <c r="F189" i="1"/>
  <c r="G188" i="1"/>
  <c r="H21" i="1"/>
  <c r="H187" i="1"/>
  <c r="H188" i="1"/>
  <c r="G185" i="1"/>
  <c r="G186" i="1"/>
  <c r="G187" i="1"/>
  <c r="F185" i="1"/>
  <c r="F186" i="1"/>
  <c r="F187" i="1"/>
  <c r="F188" i="1"/>
  <c r="G184" i="1"/>
  <c r="F184" i="1"/>
  <c r="F17" i="1"/>
  <c r="F183" i="1"/>
  <c r="G29" i="1"/>
  <c r="G195" i="1"/>
  <c r="F29" i="1"/>
  <c r="F195" i="1"/>
  <c r="H141" i="1"/>
  <c r="H142" i="1"/>
  <c r="H140" i="1"/>
  <c r="H138" i="1"/>
  <c r="H134" i="1"/>
  <c r="H87" i="1"/>
  <c r="H85" i="1"/>
  <c r="H83" i="1"/>
  <c r="H79" i="1"/>
  <c r="G17" i="1"/>
  <c r="G183" i="1"/>
  <c r="H19" i="1"/>
  <c r="H185" i="1"/>
  <c r="H18" i="1"/>
  <c r="H184" i="1"/>
  <c r="C7" i="1"/>
  <c r="C173" i="1"/>
  <c r="C27" i="1"/>
  <c r="C42" i="1"/>
  <c r="C45" i="1"/>
  <c r="D8" i="1"/>
  <c r="D9" i="1"/>
  <c r="D16" i="1"/>
  <c r="D17" i="1"/>
  <c r="D183" i="1"/>
  <c r="D18" i="1"/>
  <c r="D19" i="1"/>
  <c r="D185" i="1"/>
  <c r="D20" i="1"/>
  <c r="D186" i="1"/>
  <c r="D21" i="1"/>
  <c r="D187" i="1"/>
  <c r="D22" i="1"/>
  <c r="D188" i="1"/>
  <c r="D24" i="1"/>
  <c r="D29" i="1"/>
  <c r="D195" i="1"/>
  <c r="D30" i="1"/>
  <c r="D196" i="1"/>
  <c r="D31" i="1"/>
  <c r="D32" i="1"/>
  <c r="D33" i="1"/>
  <c r="D35" i="1"/>
  <c r="D40" i="1"/>
  <c r="D39" i="1"/>
  <c r="D43" i="1"/>
  <c r="D42" i="1"/>
  <c r="D208" i="1"/>
  <c r="D46" i="1"/>
  <c r="D45" i="1"/>
  <c r="D211" i="1"/>
  <c r="B83" i="1"/>
  <c r="D136" i="1"/>
  <c r="D191" i="1"/>
  <c r="D140" i="1"/>
  <c r="D141" i="1"/>
  <c r="D144" i="1"/>
  <c r="D145" i="1"/>
  <c r="D146" i="1"/>
  <c r="D53" i="1"/>
  <c r="D219" i="1"/>
  <c r="C219" i="1"/>
  <c r="C216" i="1"/>
  <c r="B126" i="1"/>
  <c r="B138" i="1"/>
  <c r="B7" i="1"/>
  <c r="B173" i="1"/>
  <c r="B15" i="1"/>
  <c r="B181" i="1"/>
  <c r="B27" i="1"/>
  <c r="B193" i="1"/>
  <c r="B39" i="1"/>
  <c r="B205" i="1"/>
  <c r="B216" i="1"/>
  <c r="B219" i="1"/>
  <c r="H54" i="1"/>
  <c r="H220" i="1"/>
  <c r="H7" i="1"/>
  <c r="H9" i="1"/>
  <c r="H11" i="1"/>
  <c r="H15" i="1"/>
  <c r="H20" i="1"/>
  <c r="H23" i="1"/>
  <c r="H189" i="1"/>
  <c r="H27" i="1"/>
  <c r="H193" i="1"/>
  <c r="H42" i="1"/>
  <c r="H208" i="1"/>
  <c r="H43" i="1"/>
  <c r="H209" i="1"/>
  <c r="H44" i="1"/>
  <c r="H210" i="1"/>
  <c r="F215" i="1"/>
  <c r="H53" i="1"/>
  <c r="H219" i="1"/>
  <c r="C215" i="1"/>
  <c r="B215" i="1"/>
  <c r="G219" i="1"/>
  <c r="F219" i="1"/>
  <c r="C12" i="1"/>
  <c r="C178" i="1"/>
  <c r="C15" i="1"/>
  <c r="C39" i="1"/>
  <c r="F73" i="1"/>
  <c r="F97" i="1"/>
  <c r="F104" i="1"/>
  <c r="F111" i="1"/>
  <c r="F152" i="1"/>
  <c r="D28" i="1"/>
  <c r="D194" i="1"/>
  <c r="D36" i="1"/>
  <c r="D37" i="1"/>
  <c r="D203" i="1"/>
  <c r="D23" i="1"/>
  <c r="D189" i="1"/>
  <c r="B68" i="1"/>
  <c r="B71" i="1"/>
  <c r="B95" i="1"/>
  <c r="B98" i="1"/>
  <c r="B101" i="1"/>
  <c r="C63" i="1"/>
  <c r="C101" i="1"/>
  <c r="C211" i="1"/>
  <c r="D119" i="1"/>
  <c r="D120" i="1"/>
  <c r="D124" i="1"/>
  <c r="D179" i="1"/>
  <c r="D123" i="1"/>
  <c r="D127" i="1"/>
  <c r="D126" i="1"/>
  <c r="D128" i="1"/>
  <c r="D129" i="1"/>
  <c r="D184" i="1"/>
  <c r="D130" i="1"/>
  <c r="D131" i="1"/>
  <c r="D132" i="1"/>
  <c r="D133" i="1"/>
  <c r="D134" i="1"/>
  <c r="D135" i="1"/>
  <c r="D190" i="1"/>
  <c r="D139" i="1"/>
  <c r="D138" i="1"/>
  <c r="D159" i="1"/>
  <c r="D166" i="1"/>
  <c r="D142" i="1"/>
  <c r="D143" i="1"/>
  <c r="D147" i="1"/>
  <c r="D148" i="1"/>
  <c r="D151" i="1"/>
  <c r="D150" i="1"/>
  <c r="D154" i="1"/>
  <c r="D153" i="1"/>
  <c r="D157" i="1"/>
  <c r="D156" i="1"/>
  <c r="D54" i="1"/>
  <c r="D215" i="1"/>
  <c r="D165" i="1"/>
  <c r="D220" i="1"/>
  <c r="H31" i="1"/>
  <c r="H29" i="1"/>
  <c r="H30" i="1"/>
  <c r="H63" i="1"/>
  <c r="H173" i="1"/>
  <c r="H65" i="1"/>
  <c r="H67" i="1"/>
  <c r="H71" i="1"/>
  <c r="H74" i="1"/>
  <c r="H73" i="1"/>
  <c r="H76" i="1"/>
  <c r="H186" i="1"/>
  <c r="H86" i="1"/>
  <c r="H196" i="1"/>
  <c r="H98" i="1"/>
  <c r="H97" i="1"/>
  <c r="H99" i="1"/>
  <c r="H100" i="1"/>
  <c r="H118" i="1"/>
  <c r="H120" i="1"/>
  <c r="H175" i="1"/>
  <c r="H122" i="1"/>
  <c r="H126" i="1"/>
  <c r="H153" i="1"/>
  <c r="H152" i="1"/>
  <c r="H154" i="1"/>
  <c r="H155" i="1"/>
  <c r="H160" i="1"/>
  <c r="G215" i="1"/>
  <c r="D66" i="1"/>
  <c r="H12" i="1"/>
  <c r="H178" i="1"/>
  <c r="G216" i="1"/>
  <c r="F216" i="1"/>
  <c r="G41" i="1"/>
  <c r="G48" i="1"/>
  <c r="G55" i="1"/>
  <c r="G221" i="1"/>
  <c r="G73" i="1"/>
  <c r="G97" i="1"/>
  <c r="G104" i="1"/>
  <c r="G111" i="1"/>
  <c r="C191" i="1"/>
  <c r="B191" i="1"/>
  <c r="C126" i="1"/>
  <c r="C71" i="1"/>
  <c r="C181" i="1"/>
  <c r="D71" i="1"/>
  <c r="G152" i="1"/>
  <c r="G207" i="1"/>
  <c r="H24" i="1"/>
  <c r="H190" i="1"/>
  <c r="C98" i="1"/>
  <c r="C153" i="1"/>
  <c r="C208" i="1"/>
  <c r="C118" i="1"/>
  <c r="C159" i="1"/>
  <c r="C166" i="1"/>
  <c r="C123" i="1"/>
  <c r="C138" i="1"/>
  <c r="C150" i="1"/>
  <c r="C156" i="1"/>
  <c r="C220" i="1"/>
  <c r="B12" i="1"/>
  <c r="B178" i="1"/>
  <c r="B42" i="1"/>
  <c r="B45" i="1"/>
  <c r="B211" i="1"/>
  <c r="B118" i="1"/>
  <c r="B123" i="1"/>
  <c r="B150" i="1"/>
  <c r="B153" i="1"/>
  <c r="B208" i="1"/>
  <c r="B156" i="1"/>
  <c r="G128" i="1"/>
  <c r="G159" i="1"/>
  <c r="G166" i="1"/>
  <c r="H129" i="1"/>
  <c r="H128" i="1"/>
  <c r="F128" i="1"/>
  <c r="F159" i="1"/>
  <c r="F166" i="1"/>
  <c r="D121" i="1"/>
  <c r="D122" i="1"/>
  <c r="D96" i="1"/>
  <c r="D95" i="1"/>
  <c r="D102" i="1"/>
  <c r="D101" i="1"/>
  <c r="D98" i="1"/>
  <c r="C83" i="1"/>
  <c r="C193" i="1"/>
  <c r="D84" i="1"/>
  <c r="D85" i="1"/>
  <c r="D86" i="1"/>
  <c r="D87" i="1"/>
  <c r="D197" i="1"/>
  <c r="D88" i="1"/>
  <c r="D89" i="1"/>
  <c r="D90" i="1"/>
  <c r="D91" i="1"/>
  <c r="D83" i="1"/>
  <c r="D92" i="1"/>
  <c r="D93" i="1"/>
  <c r="C68" i="1"/>
  <c r="D68" i="1"/>
  <c r="D65" i="1"/>
  <c r="D63" i="1"/>
  <c r="D14" i="1"/>
  <c r="D180" i="1"/>
  <c r="D10" i="1"/>
  <c r="D176" i="1"/>
  <c r="D64" i="1"/>
  <c r="H176" i="1"/>
  <c r="H69" i="1"/>
  <c r="H124" i="1"/>
  <c r="H179" i="1"/>
  <c r="H180" i="1"/>
  <c r="H182" i="1"/>
  <c r="G175" i="1"/>
  <c r="G176" i="1"/>
  <c r="G177" i="1"/>
  <c r="G178" i="1"/>
  <c r="G179" i="1"/>
  <c r="G180" i="1"/>
  <c r="G181" i="1"/>
  <c r="G182" i="1"/>
  <c r="G220" i="1"/>
  <c r="F175" i="1"/>
  <c r="F176" i="1"/>
  <c r="F177" i="1"/>
  <c r="F178" i="1"/>
  <c r="F179" i="1"/>
  <c r="F180" i="1"/>
  <c r="F181" i="1"/>
  <c r="F182" i="1"/>
  <c r="F220" i="1"/>
  <c r="D177" i="1"/>
  <c r="D192" i="1"/>
  <c r="D204" i="1"/>
  <c r="D207" i="1"/>
  <c r="D210" i="1"/>
  <c r="D213" i="1"/>
  <c r="C176" i="1"/>
  <c r="C177" i="1"/>
  <c r="C179" i="1"/>
  <c r="C180" i="1"/>
  <c r="C182" i="1"/>
  <c r="C183" i="1"/>
  <c r="C184" i="1"/>
  <c r="C185" i="1"/>
  <c r="C186" i="1"/>
  <c r="C187" i="1"/>
  <c r="C188" i="1"/>
  <c r="C189" i="1"/>
  <c r="C190" i="1"/>
  <c r="C192" i="1"/>
  <c r="C194" i="1"/>
  <c r="C195" i="1"/>
  <c r="C196" i="1"/>
  <c r="C197" i="1"/>
  <c r="C198" i="1"/>
  <c r="C199" i="1"/>
  <c r="C200" i="1"/>
  <c r="C201" i="1"/>
  <c r="C202" i="1"/>
  <c r="C203" i="1"/>
  <c r="C204" i="1"/>
  <c r="C207" i="1"/>
  <c r="C209" i="1"/>
  <c r="C210" i="1"/>
  <c r="C212" i="1"/>
  <c r="C213" i="1"/>
  <c r="B184" i="1"/>
  <c r="B185" i="1"/>
  <c r="B186" i="1"/>
  <c r="B187" i="1"/>
  <c r="B188" i="1"/>
  <c r="B189" i="1"/>
  <c r="B190" i="1"/>
  <c r="B192" i="1"/>
  <c r="B194" i="1"/>
  <c r="B195" i="1"/>
  <c r="B196" i="1"/>
  <c r="B197" i="1"/>
  <c r="B198" i="1"/>
  <c r="B199" i="1"/>
  <c r="B200" i="1"/>
  <c r="B201" i="1"/>
  <c r="B202" i="1"/>
  <c r="B203" i="1"/>
  <c r="B204" i="1"/>
  <c r="B207" i="1"/>
  <c r="B209" i="1"/>
  <c r="B210" i="1"/>
  <c r="B212" i="1"/>
  <c r="B213" i="1"/>
  <c r="F173" i="1"/>
  <c r="G173" i="1"/>
  <c r="B174" i="1"/>
  <c r="C174" i="1"/>
  <c r="F174" i="1"/>
  <c r="G174" i="1"/>
  <c r="H174" i="1"/>
  <c r="B176" i="1"/>
  <c r="B177" i="1"/>
  <c r="B179" i="1"/>
  <c r="B180" i="1"/>
  <c r="B182" i="1"/>
  <c r="B183" i="1"/>
  <c r="B175" i="1"/>
  <c r="C175" i="1"/>
  <c r="B206" i="1"/>
  <c r="C95" i="1"/>
  <c r="C205" i="1"/>
  <c r="C206" i="1"/>
  <c r="D198" i="1"/>
  <c r="B159" i="1"/>
  <c r="B166" i="1"/>
  <c r="D206" i="1"/>
  <c r="D118" i="1"/>
  <c r="D200" i="1"/>
  <c r="B104" i="1"/>
  <c r="D104" i="1"/>
  <c r="D111" i="1"/>
  <c r="D212" i="1"/>
  <c r="D199" i="1"/>
  <c r="D175" i="1"/>
  <c r="H177" i="1"/>
  <c r="F48" i="1"/>
  <c r="F55" i="1"/>
  <c r="F221" i="1"/>
  <c r="H17" i="1"/>
  <c r="H183" i="1"/>
  <c r="D178" i="1"/>
  <c r="D209" i="1"/>
  <c r="D182" i="1"/>
  <c r="C104" i="1"/>
  <c r="C111" i="1"/>
  <c r="H181" i="1"/>
  <c r="C48" i="1"/>
  <c r="C214" i="1"/>
  <c r="H159" i="1"/>
  <c r="H166" i="1"/>
  <c r="H41" i="1"/>
  <c r="H48" i="1"/>
  <c r="H195" i="1"/>
  <c r="H197" i="1"/>
  <c r="G214" i="1"/>
  <c r="B111" i="1"/>
  <c r="D216" i="1"/>
  <c r="C221" i="1"/>
  <c r="B48" i="1"/>
  <c r="B55" i="1"/>
  <c r="B221" i="1"/>
  <c r="D7" i="1"/>
  <c r="D173" i="1"/>
  <c r="D174" i="1"/>
  <c r="H50" i="1"/>
  <c r="H49" i="1"/>
  <c r="H216" i="1"/>
  <c r="D202" i="1"/>
  <c r="D201" i="1"/>
  <c r="D15" i="1"/>
  <c r="D181" i="1"/>
  <c r="D27" i="1"/>
  <c r="D193" i="1"/>
  <c r="H215" i="1"/>
  <c r="H104" i="1"/>
  <c r="H111" i="1"/>
  <c r="F214" i="1"/>
  <c r="D48" i="1"/>
  <c r="D214" i="1"/>
  <c r="D205" i="1"/>
  <c r="H214" i="1"/>
  <c r="H55" i="1"/>
  <c r="H221" i="1"/>
  <c r="H207" i="1"/>
  <c r="B214" i="1"/>
  <c r="D55" i="1"/>
  <c r="D221" i="1"/>
  <c r="H224" i="1"/>
</calcChain>
</file>

<file path=xl/sharedStrings.xml><?xml version="1.0" encoding="utf-8"?>
<sst xmlns="http://schemas.openxmlformats.org/spreadsheetml/2006/main" count="329" uniqueCount="89">
  <si>
    <t>Bevételek</t>
  </si>
  <si>
    <t>Kiadások</t>
  </si>
  <si>
    <t>Személyi juttatások</t>
  </si>
  <si>
    <t>Felújítások</t>
  </si>
  <si>
    <t>Beruházások</t>
  </si>
  <si>
    <t>Tartalékok</t>
  </si>
  <si>
    <t>Szolgáltatások ellenértéke</t>
  </si>
  <si>
    <t>Pótlékok, bírságok</t>
  </si>
  <si>
    <t>Talajterhelési díj</t>
  </si>
  <si>
    <t>Általános tartalék</t>
  </si>
  <si>
    <t>Működési céltartalék</t>
  </si>
  <si>
    <t>Felhalmozási céltartalék</t>
  </si>
  <si>
    <t>Kötelező feladatok</t>
  </si>
  <si>
    <t>Önként vállalt feladatok</t>
  </si>
  <si>
    <t>Munkaadókat terhelő járulékok és szoc hjár adó</t>
  </si>
  <si>
    <t>E Ft</t>
  </si>
  <si>
    <t>4. melléklet</t>
  </si>
  <si>
    <t>Közhatalmi bevételek</t>
  </si>
  <si>
    <t xml:space="preserve">Költségvetési bevételek </t>
  </si>
  <si>
    <t>Finanszírozási bevételek</t>
  </si>
  <si>
    <t>Tárgyévi bevételek</t>
  </si>
  <si>
    <t xml:space="preserve">Költségvetési kiadások </t>
  </si>
  <si>
    <t xml:space="preserve">Finanszírozási kiadások </t>
  </si>
  <si>
    <t>Tárgyévi kiadások</t>
  </si>
  <si>
    <t>Dologi kiadások</t>
  </si>
  <si>
    <t>Ellátottak pénzbeli juttatásai</t>
  </si>
  <si>
    <t>Egyéb működési célú kiadások</t>
  </si>
  <si>
    <t>Egyéb felhalmozási célú kiadások</t>
  </si>
  <si>
    <t>Önkormányzatok működési támogatása</t>
  </si>
  <si>
    <t>Egyéb működési célú támogatások áht-n belülről</t>
  </si>
  <si>
    <t xml:space="preserve"> - ebből OEP-től átvett pénzeszköz</t>
  </si>
  <si>
    <t>Termőföld bérbeadásából származó bevétel</t>
  </si>
  <si>
    <t>Építményadó</t>
  </si>
  <si>
    <t>Telekadó</t>
  </si>
  <si>
    <t>Iparűzési adó</t>
  </si>
  <si>
    <t>Gépjárműadó adó</t>
  </si>
  <si>
    <t>Idegenforgalmi adó tartózkodás után</t>
  </si>
  <si>
    <t>Környezetvédelmi bírság</t>
  </si>
  <si>
    <t>Működési bevételek</t>
  </si>
  <si>
    <t>Áru és 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</si>
  <si>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</si>
  <si>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</si>
  <si>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</si>
  <si>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</si>
  <si>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</si>
  <si>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</si>
  <si>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befektetések bevételei</t>
  </si>
  <si>
    <t>Egyéb működési bevételek</t>
  </si>
  <si>
    <t>Felhalmozási bevételek</t>
  </si>
  <si>
    <t>Ingatlanok értékesítése</t>
  </si>
  <si>
    <t>Működési célú átvett pénzeszközök</t>
  </si>
  <si>
    <t>Működési kölcsönök visszatérülése áht-n kívülről</t>
  </si>
  <si>
    <t xml:space="preserve">Felhalmozási célú átvett pénzeszközök </t>
  </si>
  <si>
    <t>Felhalmozási célú kölcsönök visszatérülése áht-n kívülről</t>
  </si>
  <si>
    <t>Egyéb működési célú támogatások áht-n belülre</t>
  </si>
  <si>
    <t>Egyéb működési célú támogatások áht-n kívülre</t>
  </si>
  <si>
    <t>ebből részesedések beszerzése</t>
  </si>
  <si>
    <t>Egyéb felhalmozási célú támogatások áht-n belülre</t>
  </si>
  <si>
    <t>Egyéb felhalmozási célú támogatások áht-n kívülre</t>
  </si>
  <si>
    <t>Finanszírozási kiadások</t>
  </si>
  <si>
    <t>Működési célú támogatások áht-n belülről</t>
  </si>
  <si>
    <t>Felhalmozási célú támogatások áht-n belülről</t>
  </si>
  <si>
    <t>Előző év költségvetési maradványának igénybevétele</t>
  </si>
  <si>
    <t>Egyéb közhatalmi bevételek</t>
  </si>
  <si>
    <t>Hosszú lejáratú hitelek, kölcsönök felvétele</t>
  </si>
  <si>
    <t>Hosszú lejáratú hitelek, kölcsönök törlesztése</t>
  </si>
  <si>
    <t xml:space="preserve">    ebből: értékesített tárgyi eszköz befizetés</t>
  </si>
  <si>
    <t>Működési célú garancia és kezességvállalásgól származó kifiz áht-n kívülre</t>
  </si>
  <si>
    <t>Államháztartáson belüli megelőlegzések visszafizetése</t>
  </si>
  <si>
    <t>Likviditási célú hitelek, kölcsönök felvétele püi vállalkozástól</t>
  </si>
  <si>
    <t>Likviditási célú hitelek, kölcsönök törlesztése püi vállalkozásnak</t>
  </si>
  <si>
    <t xml:space="preserve"> - ebből Nemzeti Egészségbiztosítási Alapkezelő támogatása</t>
  </si>
  <si>
    <t>Elvonások és befizetések</t>
  </si>
  <si>
    <t>Egyéb felhalmozási célú támogatások áht-n belülről</t>
  </si>
  <si>
    <t>Komárom Város Önkormányzata és az általa irányított költségvetési szervek 2020. évi tervezett bevételei és kiadásai</t>
  </si>
  <si>
    <t>2020. évi tervezett bevételek ÖNKORMÁNYZAT</t>
  </si>
  <si>
    <t>2020. évi tervezett kiadások ÖNKORMÁNYZAT</t>
  </si>
  <si>
    <t>2020. évi tervezett bevételek                            GAZDASÁGI SZERVEZETTEL NEM RENDELKEZŐ INTÉZMÉNYEK</t>
  </si>
  <si>
    <t>2020. évi tervezett kiadások                            GAZDASÁGI SZERVEZETTEL NEM RENDELKEZŐ INTÉZMÉNYEK</t>
  </si>
  <si>
    <t>2020. évi tervezett bevételek GAZDASÁGI SZERVEZETTEL RENDELKEZŐ INTÉZMÉNYEK</t>
  </si>
  <si>
    <t>2020. évi tervezett KIADÁSOK GAZDASÁGI SZERVEZETTEL RENDELKEZŐ INTÉZMÉNYEK</t>
  </si>
  <si>
    <t>2020. évi tervezett bevételek KOMÁROM VÁROS ÖSSZESEN</t>
  </si>
  <si>
    <t>2020. évi tervezett kiadások KOMÁROM VÁROS ÖSSZESEN</t>
  </si>
  <si>
    <t>ebből: Raiffeisen Bank hitel felvétel</t>
  </si>
  <si>
    <t xml:space="preserve">          MKB hitel felvétel</t>
  </si>
  <si>
    <t>ebből: Raiffeisen Bank hitel törlesztés</t>
  </si>
  <si>
    <t xml:space="preserve">          MKB hitel törlesztés</t>
  </si>
  <si>
    <t xml:space="preserve">    ebből: értékesített tárgyi eszköz áfa befizetés</t>
  </si>
  <si>
    <t>1/2020.(I.28.) önk.rendelet eredeti 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</si>
</sst>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i/>
      <sz val="10"/>
      <name val="Arial CE"/>
      <charset val="238"/>
    </font>
    <font>
      <i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2" fillId="0" borderId="1" xfId="0" applyNumberFormat="1" applyFont="1" applyBorder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/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3" xfId="0" applyNumberFormat="1" applyFont="1" applyBorder="1"/>
    <xf numFmtId="0" fontId="2" fillId="0" borderId="4" xfId="0" applyFont="1" applyBorder="1" applyAlignment="1">
      <alignment vertical="center" wrapText="1"/>
    </xf>
    <xf numFmtId="3" fontId="2" fillId="0" borderId="5" xfId="0" applyNumberFormat="1" applyFont="1" applyBorder="1"/>
    <xf numFmtId="0" fontId="0" fillId="0" borderId="0" xfId="0" applyBorder="1"/>
    <xf numFmtId="0" fontId="2" fillId="0" borderId="2" xfId="0" applyFont="1" applyFill="1" applyBorder="1" applyAlignment="1">
      <alignment vertical="center" wrapText="1"/>
    </xf>
    <xf numFmtId="3" fontId="2" fillId="0" borderId="6" xfId="0" applyNumberFormat="1" applyFont="1" applyBorder="1"/>
    <xf numFmtId="3" fontId="1" fillId="0" borderId="1" xfId="0" applyNumberFormat="1" applyFont="1" applyBorder="1"/>
    <xf numFmtId="3" fontId="2" fillId="0" borderId="0" xfId="0" applyNumberFormat="1" applyFont="1" applyBorder="1"/>
    <xf numFmtId="0" fontId="2" fillId="0" borderId="3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1" fillId="0" borderId="1" xfId="0" applyFont="1" applyBorder="1"/>
    <xf numFmtId="3" fontId="1" fillId="0" borderId="1" xfId="0" applyNumberFormat="1" applyFont="1" applyBorder="1" applyAlignment="1">
      <alignment vertical="center" wrapText="1"/>
    </xf>
    <xf numFmtId="0" fontId="2" fillId="0" borderId="7" xfId="0" applyFont="1" applyBorder="1"/>
    <xf numFmtId="0" fontId="0" fillId="0" borderId="3" xfId="0" applyBorder="1"/>
    <xf numFmtId="0" fontId="2" fillId="0" borderId="3" xfId="0" applyFont="1" applyBorder="1"/>
    <xf numFmtId="0" fontId="0" fillId="0" borderId="3" xfId="0" applyFill="1" applyBorder="1"/>
    <xf numFmtId="0" fontId="1" fillId="0" borderId="3" xfId="0" applyFont="1" applyBorder="1" applyAlignment="1">
      <alignment vertical="center" wrapText="1"/>
    </xf>
    <xf numFmtId="0" fontId="0" fillId="0" borderId="8" xfId="0" applyBorder="1"/>
    <xf numFmtId="0" fontId="0" fillId="0" borderId="8" xfId="0" applyBorder="1" applyAlignment="1">
      <alignment horizontal="right"/>
    </xf>
    <xf numFmtId="3" fontId="0" fillId="0" borderId="0" xfId="0" applyNumberFormat="1"/>
    <xf numFmtId="3" fontId="2" fillId="0" borderId="9" xfId="0" applyNumberFormat="1" applyFont="1" applyBorder="1"/>
    <xf numFmtId="3" fontId="1" fillId="0" borderId="6" xfId="0" applyNumberFormat="1" applyFont="1" applyBorder="1"/>
    <xf numFmtId="0" fontId="1" fillId="0" borderId="3" xfId="0" applyFont="1" applyBorder="1"/>
    <xf numFmtId="3" fontId="1" fillId="0" borderId="0" xfId="0" applyNumberFormat="1" applyFont="1" applyBorder="1"/>
    <xf numFmtId="0" fontId="1" fillId="0" borderId="3" xfId="0" applyFont="1" applyFill="1" applyBorder="1"/>
    <xf numFmtId="0" fontId="2" fillId="0" borderId="3" xfId="0" applyFont="1" applyFill="1" applyBorder="1"/>
    <xf numFmtId="3" fontId="4" fillId="0" borderId="1" xfId="0" applyNumberFormat="1" applyFont="1" applyBorder="1"/>
    <xf numFmtId="3" fontId="4" fillId="0" borderId="0" xfId="0" applyNumberFormat="1" applyFont="1" applyBorder="1"/>
    <xf numFmtId="3" fontId="0" fillId="0" borderId="0" xfId="0" applyNumberFormat="1" applyBorder="1"/>
    <xf numFmtId="0" fontId="0" fillId="0" borderId="10" xfId="0" applyBorder="1"/>
    <xf numFmtId="3" fontId="2" fillId="0" borderId="10" xfId="0" applyNumberFormat="1" applyFont="1" applyBorder="1"/>
    <xf numFmtId="0" fontId="2" fillId="0" borderId="5" xfId="0" applyFont="1" applyBorder="1"/>
    <xf numFmtId="0" fontId="4" fillId="0" borderId="1" xfId="0" applyFont="1" applyBorder="1"/>
    <xf numFmtId="0" fontId="2" fillId="0" borderId="1" xfId="0" applyFont="1" applyBorder="1"/>
    <xf numFmtId="0" fontId="1" fillId="0" borderId="1" xfId="0" applyFont="1" applyFill="1" applyBorder="1"/>
    <xf numFmtId="0" fontId="2" fillId="0" borderId="1" xfId="0" applyFont="1" applyFill="1" applyBorder="1"/>
    <xf numFmtId="3" fontId="1" fillId="0" borderId="10" xfId="0" applyNumberFormat="1" applyFont="1" applyBorder="1"/>
    <xf numFmtId="3" fontId="2" fillId="0" borderId="11" xfId="0" applyNumberFormat="1" applyFont="1" applyBorder="1"/>
    <xf numFmtId="0" fontId="2" fillId="0" borderId="7" xfId="0" applyFont="1" applyBorder="1" applyAlignment="1">
      <alignment vertical="center" wrapText="1"/>
    </xf>
    <xf numFmtId="0" fontId="2" fillId="0" borderId="0" xfId="0" applyFont="1" applyBorder="1"/>
    <xf numFmtId="0" fontId="0" fillId="0" borderId="1" xfId="0" applyFill="1" applyBorder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3" xfId="0" applyFont="1" applyBorder="1"/>
    <xf numFmtId="3" fontId="5" fillId="0" borderId="1" xfId="0" applyNumberFormat="1" applyFont="1" applyBorder="1"/>
    <xf numFmtId="3" fontId="0" fillId="0" borderId="1" xfId="0" applyNumberFormat="1" applyFont="1" applyBorder="1"/>
    <xf numFmtId="0" fontId="0" fillId="0" borderId="12" xfId="0" applyBorder="1"/>
    <xf numFmtId="3" fontId="0" fillId="0" borderId="10" xfId="0" applyNumberFormat="1" applyBorder="1"/>
    <xf numFmtId="3" fontId="1" fillId="0" borderId="10" xfId="0" applyNumberFormat="1" applyFont="1" applyFill="1" applyBorder="1"/>
    <xf numFmtId="3" fontId="1" fillId="0" borderId="1" xfId="0" applyNumberFormat="1" applyFont="1" applyFill="1" applyBorder="1"/>
    <xf numFmtId="3" fontId="1" fillId="0" borderId="3" xfId="0" applyNumberFormat="1" applyFont="1" applyFill="1" applyBorder="1"/>
    <xf numFmtId="3" fontId="0" fillId="0" borderId="6" xfId="0" applyNumberFormat="1" applyFill="1" applyBorder="1"/>
    <xf numFmtId="0" fontId="1" fillId="3" borderId="1" xfId="0" applyFont="1" applyFill="1" applyBorder="1"/>
    <xf numFmtId="3" fontId="1" fillId="3" borderId="10" xfId="0" applyNumberFormat="1" applyFont="1" applyFill="1" applyBorder="1"/>
    <xf numFmtId="3" fontId="1" fillId="3" borderId="0" xfId="0" applyNumberFormat="1" applyFont="1" applyFill="1" applyBorder="1"/>
    <xf numFmtId="3" fontId="1" fillId="3" borderId="1" xfId="0" applyNumberFormat="1" applyFont="1" applyFill="1" applyBorder="1"/>
    <xf numFmtId="0" fontId="1" fillId="3" borderId="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3" fontId="0" fillId="3" borderId="1" xfId="0" applyNumberFormat="1" applyFill="1" applyBorder="1"/>
    <xf numFmtId="3" fontId="2" fillId="3" borderId="1" xfId="0" applyNumberFormat="1" applyFont="1" applyFill="1" applyBorder="1"/>
    <xf numFmtId="0" fontId="2" fillId="0" borderId="9" xfId="0" applyFont="1" applyBorder="1"/>
    <xf numFmtId="0" fontId="0" fillId="0" borderId="6" xfId="0" applyBorder="1"/>
    <xf numFmtId="0" fontId="2" fillId="0" borderId="6" xfId="0" applyFont="1" applyBorder="1"/>
    <xf numFmtId="0" fontId="4" fillId="0" borderId="6" xfId="0" applyFont="1" applyBorder="1"/>
    <xf numFmtId="0" fontId="0" fillId="0" borderId="6" xfId="0" applyFill="1" applyBorder="1"/>
    <xf numFmtId="0" fontId="2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13" xfId="0" applyFont="1" applyBorder="1"/>
    <xf numFmtId="0" fontId="2" fillId="0" borderId="9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6" xfId="0" applyFont="1" applyBorder="1"/>
    <xf numFmtId="0" fontId="2" fillId="0" borderId="4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3" fontId="4" fillId="3" borderId="1" xfId="0" applyNumberFormat="1" applyFont="1" applyFill="1" applyBorder="1"/>
    <xf numFmtId="3" fontId="4" fillId="3" borderId="0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4"/>
  <sheetViews>
    <sheetView tabSelected="1" zoomScaleNormal="100" workbookViewId="0">
      <selection activeCell="H171" sqref="H171:H172"/>
    </sheetView>
  </sheetViews>
  <sheetFormatPr defaultRowHeight="12.75" x14ac:dyDescent="0.2"/>
  <cols>
    <col min="1" max="1" width="51" customWidth="1"/>
    <col min="2" max="3" width="12.42578125" customWidth="1"/>
    <col min="4" max="4" width="12.140625" customWidth="1"/>
    <col min="5" max="5" width="65" bestFit="1" customWidth="1"/>
    <col min="6" max="7" width="12.42578125" customWidth="1"/>
    <col min="8" max="8" width="12.140625" customWidth="1"/>
  </cols>
  <sheetData>
    <row r="1" spans="1:9" x14ac:dyDescent="0.2">
      <c r="H1" s="19" t="s">
        <v>16</v>
      </c>
    </row>
    <row r="2" spans="1:9" x14ac:dyDescent="0.2">
      <c r="A2" s="85" t="s">
        <v>74</v>
      </c>
      <c r="B2" s="85"/>
      <c r="C2" s="85"/>
      <c r="D2" s="85"/>
      <c r="E2" s="85"/>
      <c r="F2" s="85"/>
      <c r="G2" s="85"/>
      <c r="H2" s="85"/>
    </row>
    <row r="3" spans="1:9" x14ac:dyDescent="0.2">
      <c r="H3" s="28" t="s">
        <v>15</v>
      </c>
      <c r="I3" s="12"/>
    </row>
    <row r="4" spans="1:9" ht="25.5" customHeight="1" x14ac:dyDescent="0.2">
      <c r="A4" s="86" t="s">
        <v>0</v>
      </c>
      <c r="B4" s="89" t="s">
        <v>75</v>
      </c>
      <c r="C4" s="90"/>
      <c r="D4" s="91"/>
      <c r="E4" s="86" t="s">
        <v>1</v>
      </c>
      <c r="F4" s="89" t="s">
        <v>76</v>
      </c>
      <c r="G4" s="90"/>
      <c r="H4" s="91"/>
    </row>
    <row r="5" spans="1:9" ht="12.75" customHeight="1" x14ac:dyDescent="0.2">
      <c r="A5" s="87"/>
      <c r="B5" s="92" t="s">
        <v>12</v>
      </c>
      <c r="C5" s="92" t="s">
        <v>13</v>
      </c>
      <c r="D5" s="92" t="s">
        <v>88</v>
      </c>
      <c r="E5" s="87"/>
      <c r="F5" s="92" t="s">
        <v>12</v>
      </c>
      <c r="G5" s="92" t="s">
        <v>13</v>
      </c>
      <c r="H5" s="92" t="s">
        <v>88</v>
      </c>
    </row>
    <row r="6" spans="1:9" ht="33" customHeight="1" x14ac:dyDescent="0.2">
      <c r="A6" s="88"/>
      <c r="B6" s="93"/>
      <c r="C6" s="93"/>
      <c r="D6" s="93"/>
      <c r="E6" s="88"/>
      <c r="F6" s="93"/>
      <c r="G6" s="93"/>
      <c r="H6" s="93"/>
    </row>
    <row r="7" spans="1:9" x14ac:dyDescent="0.2">
      <c r="A7" s="24" t="s">
        <v>60</v>
      </c>
      <c r="B7" s="11">
        <f>SUM(B8:B9)</f>
        <v>886274</v>
      </c>
      <c r="C7" s="16">
        <f>SUM(C8:C9)</f>
        <v>6610</v>
      </c>
      <c r="D7" s="11">
        <f>SUM(D8:D9)</f>
        <v>892884</v>
      </c>
      <c r="E7" s="41" t="s">
        <v>2</v>
      </c>
      <c r="F7" s="11">
        <v>157185</v>
      </c>
      <c r="G7" s="11">
        <v>111059</v>
      </c>
      <c r="H7" s="30">
        <f>SUM(F7:G7)</f>
        <v>268244</v>
      </c>
    </row>
    <row r="8" spans="1:9" x14ac:dyDescent="0.2">
      <c r="A8" s="32" t="s">
        <v>28</v>
      </c>
      <c r="B8" s="15">
        <v>870092</v>
      </c>
      <c r="C8" s="33"/>
      <c r="D8" s="15">
        <f>SUM(B8:C8)</f>
        <v>870092</v>
      </c>
      <c r="E8" s="1"/>
      <c r="F8" s="2"/>
      <c r="G8" s="2"/>
      <c r="H8" s="14"/>
    </row>
    <row r="9" spans="1:9" x14ac:dyDescent="0.2">
      <c r="A9" s="23" t="s">
        <v>29</v>
      </c>
      <c r="B9" s="15">
        <v>16182</v>
      </c>
      <c r="C9" s="33">
        <v>6610</v>
      </c>
      <c r="D9" s="15">
        <f>SUM(B9:C9)</f>
        <v>22792</v>
      </c>
      <c r="E9" s="43" t="s">
        <v>14</v>
      </c>
      <c r="F9" s="3">
        <v>24342</v>
      </c>
      <c r="G9" s="3">
        <v>35652</v>
      </c>
      <c r="H9" s="14">
        <f>SUM(F9:G9)</f>
        <v>59994</v>
      </c>
    </row>
    <row r="10" spans="1:9" x14ac:dyDescent="0.2">
      <c r="A10" s="53" t="s">
        <v>71</v>
      </c>
      <c r="B10" s="36"/>
      <c r="C10" s="37"/>
      <c r="D10" s="36">
        <f>SUM(B10:C10)</f>
        <v>0</v>
      </c>
      <c r="E10" s="1"/>
      <c r="F10" s="2"/>
      <c r="G10" s="2"/>
      <c r="H10" s="14"/>
    </row>
    <row r="11" spans="1:9" x14ac:dyDescent="0.2">
      <c r="A11" s="24"/>
      <c r="B11" s="3"/>
      <c r="C11" s="16"/>
      <c r="D11" s="3"/>
      <c r="E11" s="43" t="s">
        <v>24</v>
      </c>
      <c r="F11" s="3">
        <v>3888908</v>
      </c>
      <c r="G11" s="3">
        <v>49177</v>
      </c>
      <c r="H11" s="14">
        <f>SUM(F11:G11)</f>
        <v>3938085</v>
      </c>
    </row>
    <row r="12" spans="1:9" x14ac:dyDescent="0.2">
      <c r="A12" s="24" t="s">
        <v>61</v>
      </c>
      <c r="B12" s="3">
        <f>SUM(B13)</f>
        <v>557625</v>
      </c>
      <c r="C12" s="3">
        <f>SUM(C13)</f>
        <v>0</v>
      </c>
      <c r="D12" s="3">
        <f>SUM(D13)</f>
        <v>557625</v>
      </c>
      <c r="E12" s="1" t="s">
        <v>87</v>
      </c>
      <c r="F12" s="2">
        <v>1813609</v>
      </c>
      <c r="G12" s="2"/>
      <c r="H12" s="31">
        <f>SUM(F12:G12)</f>
        <v>1813609</v>
      </c>
    </row>
    <row r="13" spans="1:9" x14ac:dyDescent="0.2">
      <c r="A13" s="23" t="s">
        <v>73</v>
      </c>
      <c r="B13" s="15">
        <v>557625</v>
      </c>
      <c r="C13" s="33"/>
      <c r="D13" s="15">
        <f>SUM(B13:C13)</f>
        <v>557625</v>
      </c>
      <c r="E13" s="1"/>
      <c r="F13" s="2"/>
      <c r="G13" s="2"/>
      <c r="H13" s="31"/>
    </row>
    <row r="14" spans="1:9" x14ac:dyDescent="0.2">
      <c r="A14" s="23"/>
      <c r="B14" s="15"/>
      <c r="C14" s="33"/>
      <c r="D14" s="15">
        <f>SUM(B14:C14)</f>
        <v>0</v>
      </c>
      <c r="E14" s="43"/>
      <c r="F14" s="3"/>
      <c r="G14" s="3"/>
      <c r="H14" s="14"/>
    </row>
    <row r="15" spans="1:9" x14ac:dyDescent="0.2">
      <c r="A15" s="24" t="s">
        <v>17</v>
      </c>
      <c r="B15" s="3">
        <f>SUM(B16:B25)</f>
        <v>3679820</v>
      </c>
      <c r="C15" s="3">
        <f>SUM(C16:C25)</f>
        <v>0</v>
      </c>
      <c r="D15" s="3">
        <f>SUM(D16:D25)</f>
        <v>3679820</v>
      </c>
      <c r="E15" s="43" t="s">
        <v>25</v>
      </c>
      <c r="F15" s="3">
        <v>32850</v>
      </c>
      <c r="G15" s="3">
        <v>172089</v>
      </c>
      <c r="H15" s="14">
        <f>SUM(F15:G15)</f>
        <v>204939</v>
      </c>
    </row>
    <row r="16" spans="1:9" x14ac:dyDescent="0.2">
      <c r="A16" s="23" t="s">
        <v>31</v>
      </c>
      <c r="B16" s="15">
        <v>120</v>
      </c>
      <c r="C16" s="33"/>
      <c r="D16" s="15">
        <f>SUM(B16:C16)</f>
        <v>120</v>
      </c>
      <c r="E16" s="1"/>
      <c r="F16" s="2"/>
      <c r="G16" s="2"/>
      <c r="H16" s="31"/>
    </row>
    <row r="17" spans="1:8" x14ac:dyDescent="0.2">
      <c r="A17" s="23" t="s">
        <v>32</v>
      </c>
      <c r="B17" s="15">
        <v>300000</v>
      </c>
      <c r="C17" s="33"/>
      <c r="D17" s="15">
        <f t="shared" ref="D17:D28" si="0">SUM(B17:C17)</f>
        <v>300000</v>
      </c>
      <c r="E17" s="43" t="s">
        <v>26</v>
      </c>
      <c r="F17" s="3">
        <f>SUM(F18:F21)</f>
        <v>1556179</v>
      </c>
      <c r="G17" s="3">
        <f>SUM(G18:G21)</f>
        <v>978082</v>
      </c>
      <c r="H17" s="3">
        <f>SUM(H18:H21)</f>
        <v>2534261</v>
      </c>
    </row>
    <row r="18" spans="1:8" x14ac:dyDescent="0.2">
      <c r="A18" s="23" t="s">
        <v>33</v>
      </c>
      <c r="B18" s="15">
        <v>290000</v>
      </c>
      <c r="C18" s="33"/>
      <c r="D18" s="15">
        <f t="shared" si="0"/>
        <v>290000</v>
      </c>
      <c r="E18" t="s">
        <v>72</v>
      </c>
      <c r="F18" s="2">
        <v>187610</v>
      </c>
      <c r="G18" s="1"/>
      <c r="H18" s="31">
        <f>SUM(F18:G18)</f>
        <v>187610</v>
      </c>
    </row>
    <row r="19" spans="1:8" x14ac:dyDescent="0.2">
      <c r="A19" s="23" t="s">
        <v>34</v>
      </c>
      <c r="B19" s="15">
        <v>3000000</v>
      </c>
      <c r="C19" s="33"/>
      <c r="D19" s="15">
        <f t="shared" si="0"/>
        <v>3000000</v>
      </c>
      <c r="E19" s="1" t="s">
        <v>54</v>
      </c>
      <c r="F19" s="68">
        <v>37069</v>
      </c>
      <c r="G19" s="68">
        <v>76887</v>
      </c>
      <c r="H19" s="31">
        <f>SUM(F19:G19)</f>
        <v>113956</v>
      </c>
    </row>
    <row r="20" spans="1:8" x14ac:dyDescent="0.2">
      <c r="A20" s="23" t="s">
        <v>35</v>
      </c>
      <c r="B20" s="15">
        <v>70000</v>
      </c>
      <c r="C20" s="33"/>
      <c r="D20" s="15">
        <f t="shared" si="0"/>
        <v>70000</v>
      </c>
      <c r="E20" s="1" t="s">
        <v>67</v>
      </c>
      <c r="F20" s="68"/>
      <c r="G20" s="68">
        <v>44164</v>
      </c>
      <c r="H20" s="31">
        <f>SUM(F20:G20)</f>
        <v>44164</v>
      </c>
    </row>
    <row r="21" spans="1:8" x14ac:dyDescent="0.2">
      <c r="A21" s="23" t="s">
        <v>36</v>
      </c>
      <c r="B21" s="15">
        <v>16000</v>
      </c>
      <c r="C21" s="33"/>
      <c r="D21" s="15">
        <f t="shared" si="0"/>
        <v>16000</v>
      </c>
      <c r="E21" s="1" t="s">
        <v>55</v>
      </c>
      <c r="F21" s="65">
        <v>1331500</v>
      </c>
      <c r="G21" s="65">
        <v>857031</v>
      </c>
      <c r="H21" s="31">
        <f>SUM(F21:G21)</f>
        <v>2188531</v>
      </c>
    </row>
    <row r="22" spans="1:8" x14ac:dyDescent="0.2">
      <c r="A22" s="23" t="s">
        <v>8</v>
      </c>
      <c r="B22" s="15">
        <v>1700</v>
      </c>
      <c r="C22" s="33"/>
      <c r="D22" s="15">
        <f t="shared" si="0"/>
        <v>1700</v>
      </c>
      <c r="E22" s="1"/>
      <c r="F22" s="69"/>
      <c r="G22" s="69"/>
      <c r="H22" s="14"/>
    </row>
    <row r="23" spans="1:8" x14ac:dyDescent="0.2">
      <c r="A23" s="23" t="s">
        <v>37</v>
      </c>
      <c r="B23" s="15"/>
      <c r="C23" s="33"/>
      <c r="D23" s="15">
        <f t="shared" si="0"/>
        <v>0</v>
      </c>
      <c r="E23" s="43" t="s">
        <v>4</v>
      </c>
      <c r="F23" s="3">
        <v>5388090</v>
      </c>
      <c r="G23" s="3">
        <v>3325</v>
      </c>
      <c r="H23" s="14">
        <f>SUM(F23:G23)</f>
        <v>5391415</v>
      </c>
    </row>
    <row r="24" spans="1:8" x14ac:dyDescent="0.2">
      <c r="A24" s="23" t="s">
        <v>7</v>
      </c>
      <c r="B24" s="15">
        <v>2000</v>
      </c>
      <c r="C24" s="33"/>
      <c r="D24" s="15">
        <f t="shared" si="0"/>
        <v>2000</v>
      </c>
      <c r="E24" s="42" t="s">
        <v>56</v>
      </c>
      <c r="F24" s="36"/>
      <c r="G24" s="36"/>
      <c r="H24" s="36">
        <f>SUM(F24:G24)</f>
        <v>0</v>
      </c>
    </row>
    <row r="25" spans="1:8" x14ac:dyDescent="0.2">
      <c r="A25" s="1" t="s">
        <v>63</v>
      </c>
      <c r="B25" s="15"/>
      <c r="C25" s="33"/>
      <c r="D25" s="15"/>
      <c r="E25" s="1"/>
      <c r="F25" s="3"/>
      <c r="G25" s="3"/>
      <c r="H25" s="31"/>
    </row>
    <row r="26" spans="1:8" x14ac:dyDescent="0.2">
      <c r="A26" s="23"/>
      <c r="B26" s="15"/>
      <c r="C26" s="33"/>
      <c r="D26" s="15"/>
      <c r="E26" s="1"/>
      <c r="F26" s="3"/>
      <c r="G26" s="3"/>
      <c r="H26" s="31"/>
    </row>
    <row r="27" spans="1:8" x14ac:dyDescent="0.2">
      <c r="A27" s="24" t="s">
        <v>38</v>
      </c>
      <c r="B27" s="3">
        <f>SUM(B28:B37)</f>
        <v>2443355</v>
      </c>
      <c r="C27" s="16">
        <f>SUM(C28:C37)</f>
        <v>539</v>
      </c>
      <c r="D27" s="3">
        <f>SUM(D28:D37)</f>
        <v>2443894</v>
      </c>
      <c r="E27" s="43" t="s">
        <v>3</v>
      </c>
      <c r="F27" s="3">
        <v>178005</v>
      </c>
      <c r="G27" s="3"/>
      <c r="H27" s="14">
        <f>SUM(F27:G27)</f>
        <v>178005</v>
      </c>
    </row>
    <row r="28" spans="1:8" x14ac:dyDescent="0.2">
      <c r="A28" s="23" t="s">
        <v>39</v>
      </c>
      <c r="B28" s="15"/>
      <c r="C28" s="33"/>
      <c r="D28" s="15">
        <f t="shared" si="0"/>
        <v>0</v>
      </c>
      <c r="E28" s="1"/>
      <c r="F28" s="3"/>
      <c r="G28" s="2"/>
      <c r="H28" s="14"/>
    </row>
    <row r="29" spans="1:8" x14ac:dyDescent="0.2">
      <c r="A29" s="23" t="s">
        <v>6</v>
      </c>
      <c r="B29" s="15">
        <v>55390</v>
      </c>
      <c r="C29" s="33">
        <v>485</v>
      </c>
      <c r="D29" s="15">
        <f>SUM(B29:C29)</f>
        <v>55875</v>
      </c>
      <c r="E29" s="43" t="s">
        <v>27</v>
      </c>
      <c r="F29" s="3">
        <f>SUM(F30:F31)</f>
        <v>32331</v>
      </c>
      <c r="G29" s="3">
        <f>SUM(G30:G31)</f>
        <v>100804</v>
      </c>
      <c r="H29" s="3">
        <f>SUM(H30:H31)</f>
        <v>133135</v>
      </c>
    </row>
    <row r="30" spans="1:8" x14ac:dyDescent="0.2">
      <c r="A30" s="23" t="s">
        <v>40</v>
      </c>
      <c r="B30" s="15">
        <v>8260</v>
      </c>
      <c r="C30" s="33"/>
      <c r="D30" s="15">
        <f t="shared" ref="D30:D37" si="1">SUM(B30:C30)</f>
        <v>8260</v>
      </c>
      <c r="E30" s="1" t="s">
        <v>57</v>
      </c>
      <c r="F30" s="55"/>
      <c r="G30" s="15"/>
      <c r="H30" s="31">
        <f>SUM(F30:G30)</f>
        <v>0</v>
      </c>
    </row>
    <row r="31" spans="1:8" x14ac:dyDescent="0.2">
      <c r="A31" s="23" t="s">
        <v>41</v>
      </c>
      <c r="B31" s="15">
        <v>186418</v>
      </c>
      <c r="C31" s="33"/>
      <c r="D31" s="15">
        <f t="shared" si="1"/>
        <v>186418</v>
      </c>
      <c r="E31" s="1" t="s">
        <v>58</v>
      </c>
      <c r="F31" s="15">
        <v>32331</v>
      </c>
      <c r="G31" s="15">
        <v>100804</v>
      </c>
      <c r="H31" s="31">
        <f>SUM(F31:G31)</f>
        <v>133135</v>
      </c>
    </row>
    <row r="32" spans="1:8" x14ac:dyDescent="0.2">
      <c r="A32" s="23" t="s">
        <v>42</v>
      </c>
      <c r="B32" s="15">
        <v>161486</v>
      </c>
      <c r="C32" s="33"/>
      <c r="D32" s="15">
        <f t="shared" si="1"/>
        <v>161486</v>
      </c>
      <c r="E32" s="50"/>
      <c r="F32" s="21"/>
      <c r="G32" s="21"/>
      <c r="H32" s="31"/>
    </row>
    <row r="33" spans="1:10" x14ac:dyDescent="0.2">
      <c r="A33" s="32" t="s">
        <v>43</v>
      </c>
      <c r="B33" s="15">
        <v>1890614</v>
      </c>
      <c r="C33" s="33">
        <v>54</v>
      </c>
      <c r="D33" s="15">
        <f t="shared" si="1"/>
        <v>1890668</v>
      </c>
      <c r="E33" s="1"/>
      <c r="F33" s="3"/>
      <c r="G33" s="3"/>
      <c r="H33" s="14"/>
      <c r="J33" s="12"/>
    </row>
    <row r="34" spans="1:10" x14ac:dyDescent="0.2">
      <c r="A34" s="34" t="s">
        <v>44</v>
      </c>
      <c r="B34" s="15">
        <v>141137</v>
      </c>
      <c r="C34" s="33"/>
      <c r="D34" s="15">
        <f t="shared" si="1"/>
        <v>141137</v>
      </c>
      <c r="E34" s="1"/>
      <c r="F34" s="3"/>
      <c r="G34" s="3"/>
      <c r="H34" s="14"/>
    </row>
    <row r="35" spans="1:10" x14ac:dyDescent="0.2">
      <c r="A35" s="34" t="s">
        <v>45</v>
      </c>
      <c r="B35" s="15">
        <v>50</v>
      </c>
      <c r="C35" s="33"/>
      <c r="D35" s="15">
        <f t="shared" si="1"/>
        <v>50</v>
      </c>
      <c r="E35" s="43"/>
      <c r="F35" s="15"/>
      <c r="G35" s="3"/>
      <c r="H35" s="14"/>
    </row>
    <row r="36" spans="1:10" x14ac:dyDescent="0.2">
      <c r="A36" s="32" t="s">
        <v>46</v>
      </c>
      <c r="B36" s="3"/>
      <c r="C36" s="16"/>
      <c r="D36" s="15">
        <f t="shared" si="1"/>
        <v>0</v>
      </c>
      <c r="E36" s="43"/>
      <c r="F36" s="3"/>
      <c r="G36" s="3"/>
      <c r="H36" s="14"/>
    </row>
    <row r="37" spans="1:10" x14ac:dyDescent="0.2">
      <c r="A37" s="34" t="s">
        <v>47</v>
      </c>
      <c r="B37" s="15"/>
      <c r="C37" s="33"/>
      <c r="D37" s="15">
        <f t="shared" si="1"/>
        <v>0</v>
      </c>
      <c r="E37" s="1"/>
      <c r="F37" s="3"/>
      <c r="G37" s="3"/>
      <c r="H37" s="14"/>
    </row>
    <row r="38" spans="1:10" x14ac:dyDescent="0.2">
      <c r="A38" s="23"/>
      <c r="B38" s="15"/>
      <c r="C38" s="33"/>
      <c r="D38" s="15"/>
      <c r="E38" s="1"/>
      <c r="F38" s="3"/>
      <c r="G38" s="3"/>
      <c r="H38" s="14"/>
    </row>
    <row r="39" spans="1:10" x14ac:dyDescent="0.2">
      <c r="A39" s="35" t="s">
        <v>48</v>
      </c>
      <c r="B39" s="3">
        <f>SUM(B40:B40)</f>
        <v>6717070</v>
      </c>
      <c r="C39" s="3">
        <f>SUM(C40:C40)</f>
        <v>0</v>
      </c>
      <c r="D39" s="3">
        <f>SUM(D40:D40)</f>
        <v>6717070</v>
      </c>
      <c r="E39" s="1"/>
      <c r="F39" s="3"/>
      <c r="G39" s="3"/>
      <c r="H39" s="14"/>
    </row>
    <row r="40" spans="1:10" x14ac:dyDescent="0.2">
      <c r="A40" s="32" t="s">
        <v>49</v>
      </c>
      <c r="B40" s="15">
        <v>6717070</v>
      </c>
      <c r="C40" s="33"/>
      <c r="D40" s="15">
        <f>SUM(B40:C40)</f>
        <v>6717070</v>
      </c>
      <c r="E40" s="1"/>
      <c r="F40" s="3"/>
      <c r="G40" s="3"/>
      <c r="H40" s="14"/>
    </row>
    <row r="41" spans="1:10" x14ac:dyDescent="0.2">
      <c r="A41" s="23"/>
      <c r="B41" s="15"/>
      <c r="C41" s="33"/>
      <c r="D41" s="15"/>
      <c r="E41" s="51" t="s">
        <v>5</v>
      </c>
      <c r="F41" s="3">
        <f>SUM(F42:F44)</f>
        <v>271503</v>
      </c>
      <c r="G41" s="3">
        <f>SUM(G42:G44)</f>
        <v>0</v>
      </c>
      <c r="H41" s="14">
        <f>SUM(H42:H44)</f>
        <v>271503</v>
      </c>
    </row>
    <row r="42" spans="1:10" x14ac:dyDescent="0.2">
      <c r="A42" s="35" t="s">
        <v>50</v>
      </c>
      <c r="B42" s="3">
        <f>SUM(B43)</f>
        <v>0</v>
      </c>
      <c r="C42" s="16">
        <f>SUM(C43)</f>
        <v>30000</v>
      </c>
      <c r="D42" s="3">
        <f>SUM(D43)</f>
        <v>30000</v>
      </c>
      <c r="E42" s="52" t="s">
        <v>9</v>
      </c>
      <c r="F42" s="2">
        <v>209003</v>
      </c>
      <c r="G42" s="2"/>
      <c r="H42" s="31">
        <f>SUM(F42:G42)</f>
        <v>209003</v>
      </c>
    </row>
    <row r="43" spans="1:10" x14ac:dyDescent="0.2">
      <c r="A43" s="23" t="s">
        <v>51</v>
      </c>
      <c r="B43" s="15"/>
      <c r="C43" s="33">
        <v>30000</v>
      </c>
      <c r="D43" s="15">
        <f>SUM(B43:C43)</f>
        <v>30000</v>
      </c>
      <c r="E43" s="52" t="s">
        <v>10</v>
      </c>
      <c r="F43" s="2">
        <v>19000</v>
      </c>
      <c r="G43" s="2"/>
      <c r="H43" s="31">
        <f>SUM(F43:G43)</f>
        <v>19000</v>
      </c>
    </row>
    <row r="44" spans="1:10" x14ac:dyDescent="0.2">
      <c r="A44" s="24"/>
      <c r="B44" s="3"/>
      <c r="C44" s="16"/>
      <c r="D44" s="3"/>
      <c r="E44" s="52" t="s">
        <v>11</v>
      </c>
      <c r="F44" s="2">
        <v>43500</v>
      </c>
      <c r="G44" s="2"/>
      <c r="H44" s="31">
        <f>SUM(F44:G44)</f>
        <v>43500</v>
      </c>
    </row>
    <row r="45" spans="1:10" x14ac:dyDescent="0.2">
      <c r="A45" s="35" t="s">
        <v>52</v>
      </c>
      <c r="B45" s="3">
        <f>SUM(B46)</f>
        <v>0</v>
      </c>
      <c r="C45" s="16">
        <f>SUM(C46)</f>
        <v>4521</v>
      </c>
      <c r="D45" s="3">
        <f>SUM(D46)</f>
        <v>4521</v>
      </c>
      <c r="E45" s="43"/>
      <c r="F45" s="2"/>
      <c r="G45" s="2"/>
      <c r="H45" s="14"/>
    </row>
    <row r="46" spans="1:10" x14ac:dyDescent="0.2">
      <c r="A46" s="23" t="s">
        <v>53</v>
      </c>
      <c r="B46" s="15"/>
      <c r="C46" s="33">
        <v>4521</v>
      </c>
      <c r="D46" s="15">
        <f>SUM(B46:C46)</f>
        <v>4521</v>
      </c>
      <c r="E46" s="43"/>
      <c r="F46" s="2"/>
      <c r="G46" s="2"/>
      <c r="H46" s="14"/>
    </row>
    <row r="47" spans="1:10" x14ac:dyDescent="0.2">
      <c r="A47" s="1"/>
      <c r="B47" s="2"/>
      <c r="C47" s="2"/>
      <c r="D47" s="3"/>
      <c r="E47" s="43"/>
      <c r="F47" s="2"/>
      <c r="G47" s="2"/>
      <c r="H47" s="14"/>
    </row>
    <row r="48" spans="1:10" ht="12.75" customHeight="1" x14ac:dyDescent="0.2">
      <c r="A48" s="7" t="s">
        <v>18</v>
      </c>
      <c r="B48" s="8">
        <f>SUM(B7,B12,B15,B27,B39,B42,B45)</f>
        <v>14284144</v>
      </c>
      <c r="C48" s="8">
        <f>SUM(C7,C12,C15,C27,C39,C42,C45)</f>
        <v>41670</v>
      </c>
      <c r="D48" s="8">
        <f>SUM(D7,D12,D15,D27,D39,D42,D45)</f>
        <v>14325814</v>
      </c>
      <c r="E48" s="4" t="s">
        <v>21</v>
      </c>
      <c r="F48" s="6">
        <f>SUM(F7,F9,F11,F15,F17,F23,F27,F29,F41)</f>
        <v>11529393</v>
      </c>
      <c r="G48" s="6">
        <f>SUM(G7,G9,G11,G15,G17,G23,G27,G29,G41)</f>
        <v>1450188</v>
      </c>
      <c r="H48" s="6">
        <f>SUM(H7,H9,H11,H15,H17,H23,H27,H29,H41)</f>
        <v>12979581</v>
      </c>
    </row>
    <row r="49" spans="1:9" x14ac:dyDescent="0.2">
      <c r="A49" s="17" t="s">
        <v>19</v>
      </c>
      <c r="B49" s="3">
        <f>SUM(B50,B53:B54)</f>
        <v>2004846</v>
      </c>
      <c r="C49" s="3">
        <f>SUM(C50,C53:C54)</f>
        <v>0</v>
      </c>
      <c r="D49" s="3">
        <f>SUM(D50,D53:D54)</f>
        <v>2004846</v>
      </c>
      <c r="E49" s="43" t="s">
        <v>59</v>
      </c>
      <c r="F49" s="11">
        <f>SUM(F50,F53:F54)</f>
        <v>766940</v>
      </c>
      <c r="G49" s="11">
        <f>SUM(G50,G53:G54)</f>
        <v>0</v>
      </c>
      <c r="H49" s="11">
        <f>SUM(H50,H53:H54)</f>
        <v>766940</v>
      </c>
    </row>
    <row r="50" spans="1:9" x14ac:dyDescent="0.2">
      <c r="A50" s="26" t="s">
        <v>64</v>
      </c>
      <c r="B50" s="65">
        <f>SUM(B51:B52)</f>
        <v>1504846</v>
      </c>
      <c r="C50" s="65">
        <f>SUM(C51:C52)</f>
        <v>0</v>
      </c>
      <c r="D50" s="65">
        <f>SUM(D51:D52)</f>
        <v>1504846</v>
      </c>
      <c r="E50" s="66" t="s">
        <v>65</v>
      </c>
      <c r="F50" s="65">
        <f>SUM(F51:F52)</f>
        <v>232891</v>
      </c>
      <c r="G50" s="65">
        <f>SUM(G51:G52)</f>
        <v>0</v>
      </c>
      <c r="H50" s="65">
        <f>SUM(H51:H52)</f>
        <v>232891</v>
      </c>
    </row>
    <row r="51" spans="1:9" x14ac:dyDescent="0.2">
      <c r="A51" s="82" t="s">
        <v>83</v>
      </c>
      <c r="B51" s="83">
        <v>270679</v>
      </c>
      <c r="C51" s="83"/>
      <c r="D51" s="83">
        <f>SUM(B51:C51)</f>
        <v>270679</v>
      </c>
      <c r="E51" s="82" t="s">
        <v>85</v>
      </c>
      <c r="F51" s="83">
        <v>69798</v>
      </c>
      <c r="G51" s="84"/>
      <c r="H51" s="83">
        <f>SUM(F51:G51)</f>
        <v>69798</v>
      </c>
    </row>
    <row r="52" spans="1:9" x14ac:dyDescent="0.2">
      <c r="A52" s="82" t="s">
        <v>84</v>
      </c>
      <c r="B52" s="83">
        <v>1234167</v>
      </c>
      <c r="C52" s="83"/>
      <c r="D52" s="83">
        <f>SUM(B52:C52)</f>
        <v>1234167</v>
      </c>
      <c r="E52" s="82" t="s">
        <v>86</v>
      </c>
      <c r="F52" s="83">
        <v>163093</v>
      </c>
      <c r="G52" s="84"/>
      <c r="H52" s="83">
        <f>SUM(F52:G52)</f>
        <v>163093</v>
      </c>
    </row>
    <row r="53" spans="1:9" ht="12.75" customHeight="1" x14ac:dyDescent="0.2">
      <c r="A53" s="26" t="s">
        <v>69</v>
      </c>
      <c r="B53" s="65">
        <v>500000</v>
      </c>
      <c r="C53" s="65"/>
      <c r="D53" s="65">
        <f>SUM(B53:C53)</f>
        <v>500000</v>
      </c>
      <c r="E53" s="67" t="s">
        <v>70</v>
      </c>
      <c r="F53" s="65">
        <v>500000</v>
      </c>
      <c r="G53" s="64"/>
      <c r="H53" s="65">
        <f>SUM(F53:G53)</f>
        <v>500000</v>
      </c>
    </row>
    <row r="54" spans="1:9" x14ac:dyDescent="0.2">
      <c r="A54" s="26" t="s">
        <v>62</v>
      </c>
      <c r="B54" s="59"/>
      <c r="C54" s="59"/>
      <c r="D54" s="59">
        <f>SUM(B54:C54)</f>
        <v>0</v>
      </c>
      <c r="E54" s="62" t="s">
        <v>68</v>
      </c>
      <c r="F54" s="63">
        <v>34049</v>
      </c>
      <c r="G54" s="64"/>
      <c r="H54" s="65">
        <f>SUM(F54:G54)</f>
        <v>34049</v>
      </c>
    </row>
    <row r="55" spans="1:9" x14ac:dyDescent="0.2">
      <c r="A55" s="13" t="s">
        <v>20</v>
      </c>
      <c r="B55" s="5">
        <f>SUM(B48,B49)</f>
        <v>16288990</v>
      </c>
      <c r="C55" s="5">
        <f>SUM(C48,C49)</f>
        <v>41670</v>
      </c>
      <c r="D55" s="5">
        <f>SUM(D48,D49)</f>
        <v>16330660</v>
      </c>
      <c r="E55" s="4" t="s">
        <v>23</v>
      </c>
      <c r="F55" s="5">
        <f>SUM(F48,F49)</f>
        <v>12296333</v>
      </c>
      <c r="G55" s="5">
        <f>SUM(G48,G49)</f>
        <v>1450188</v>
      </c>
      <c r="H55" s="5">
        <f>SUM(H48,H49)</f>
        <v>13746521</v>
      </c>
    </row>
    <row r="56" spans="1:9" x14ac:dyDescent="0.2">
      <c r="A56" s="18"/>
      <c r="B56" s="16"/>
      <c r="C56" s="16"/>
      <c r="D56" s="16"/>
      <c r="E56" s="18"/>
      <c r="F56" s="16"/>
      <c r="G56" s="16"/>
      <c r="H56" s="16"/>
    </row>
    <row r="57" spans="1:9" x14ac:dyDescent="0.2">
      <c r="H57" s="19"/>
    </row>
    <row r="58" spans="1:9" x14ac:dyDescent="0.2">
      <c r="A58" s="85" t="s">
        <v>74</v>
      </c>
      <c r="B58" s="85"/>
      <c r="C58" s="85"/>
      <c r="D58" s="85"/>
      <c r="E58" s="85"/>
      <c r="F58" s="85"/>
      <c r="G58" s="85"/>
      <c r="H58" s="85"/>
    </row>
    <row r="59" spans="1:9" x14ac:dyDescent="0.2">
      <c r="H59" s="28" t="s">
        <v>15</v>
      </c>
      <c r="I59" s="12"/>
    </row>
    <row r="60" spans="1:9" ht="36" customHeight="1" x14ac:dyDescent="0.2">
      <c r="A60" s="86" t="s">
        <v>0</v>
      </c>
      <c r="B60" s="89" t="s">
        <v>77</v>
      </c>
      <c r="C60" s="90"/>
      <c r="D60" s="91"/>
      <c r="E60" s="86" t="s">
        <v>1</v>
      </c>
      <c r="F60" s="89" t="s">
        <v>78</v>
      </c>
      <c r="G60" s="90"/>
      <c r="H60" s="91"/>
    </row>
    <row r="61" spans="1:9" ht="12.75" customHeight="1" x14ac:dyDescent="0.2">
      <c r="A61" s="87"/>
      <c r="B61" s="92" t="s">
        <v>12</v>
      </c>
      <c r="C61" s="92" t="s">
        <v>13</v>
      </c>
      <c r="D61" s="92" t="s">
        <v>88</v>
      </c>
      <c r="E61" s="87"/>
      <c r="F61" s="92" t="s">
        <v>12</v>
      </c>
      <c r="G61" s="92" t="s">
        <v>13</v>
      </c>
      <c r="H61" s="92" t="s">
        <v>88</v>
      </c>
    </row>
    <row r="62" spans="1:9" ht="33" customHeight="1" x14ac:dyDescent="0.2">
      <c r="A62" s="88"/>
      <c r="B62" s="93"/>
      <c r="C62" s="93"/>
      <c r="D62" s="93"/>
      <c r="E62" s="88"/>
      <c r="F62" s="93"/>
      <c r="G62" s="93"/>
      <c r="H62" s="93"/>
    </row>
    <row r="63" spans="1:9" x14ac:dyDescent="0.2">
      <c r="A63" s="24" t="s">
        <v>60</v>
      </c>
      <c r="B63" s="11">
        <f>SUM(B64:B65)</f>
        <v>160000</v>
      </c>
      <c r="C63" s="16">
        <f>SUM(C64:C65)</f>
        <v>0</v>
      </c>
      <c r="D63" s="11">
        <f>SUM(D64:D65)</f>
        <v>160000</v>
      </c>
      <c r="E63" s="22" t="s">
        <v>2</v>
      </c>
      <c r="F63" s="11">
        <v>1239945</v>
      </c>
      <c r="G63" s="11">
        <v>14037</v>
      </c>
      <c r="H63" s="30">
        <f>SUM(F63:G63)</f>
        <v>1253982</v>
      </c>
    </row>
    <row r="64" spans="1:9" x14ac:dyDescent="0.2">
      <c r="A64" s="32" t="s">
        <v>28</v>
      </c>
      <c r="B64" s="2"/>
      <c r="C64" s="38"/>
      <c r="D64" s="15">
        <f>SUM(B64:C64)</f>
        <v>0</v>
      </c>
      <c r="E64" s="23"/>
      <c r="F64" s="2"/>
      <c r="G64" s="2"/>
      <c r="H64" s="14"/>
    </row>
    <row r="65" spans="1:8" x14ac:dyDescent="0.2">
      <c r="A65" s="23" t="s">
        <v>29</v>
      </c>
      <c r="B65" s="2">
        <v>160000</v>
      </c>
      <c r="C65" s="38"/>
      <c r="D65" s="15">
        <f>SUM(B65:C65)</f>
        <v>160000</v>
      </c>
      <c r="E65" s="24" t="s">
        <v>14</v>
      </c>
      <c r="F65" s="3">
        <v>222058</v>
      </c>
      <c r="G65" s="3">
        <v>2457</v>
      </c>
      <c r="H65" s="14">
        <f>SUM(F65:G65)</f>
        <v>224515</v>
      </c>
    </row>
    <row r="66" spans="1:8" x14ac:dyDescent="0.2">
      <c r="A66" s="53" t="s">
        <v>71</v>
      </c>
      <c r="B66" s="36">
        <v>160000</v>
      </c>
      <c r="C66" s="37"/>
      <c r="D66" s="36">
        <f>SUM(B66:C66)</f>
        <v>160000</v>
      </c>
      <c r="E66" s="23"/>
      <c r="F66" s="2"/>
      <c r="G66" s="2"/>
      <c r="H66" s="14"/>
    </row>
    <row r="67" spans="1:8" x14ac:dyDescent="0.2">
      <c r="A67" s="24"/>
      <c r="B67" s="2"/>
      <c r="C67" s="38"/>
      <c r="D67" s="15"/>
      <c r="E67" s="24" t="s">
        <v>24</v>
      </c>
      <c r="F67" s="3">
        <v>383940</v>
      </c>
      <c r="G67" s="3">
        <v>5603</v>
      </c>
      <c r="H67" s="14">
        <f>SUM(F67:G67)</f>
        <v>389543</v>
      </c>
    </row>
    <row r="68" spans="1:8" x14ac:dyDescent="0.2">
      <c r="A68" s="24" t="s">
        <v>61</v>
      </c>
      <c r="B68" s="3">
        <f>SUM(B69)</f>
        <v>0</v>
      </c>
      <c r="C68" s="16">
        <f>SUM(C69)</f>
        <v>0</v>
      </c>
      <c r="D68" s="3">
        <f>SUM(D69)</f>
        <v>0</v>
      </c>
      <c r="E68" s="23" t="s">
        <v>66</v>
      </c>
      <c r="F68" s="2"/>
      <c r="G68" s="2"/>
      <c r="H68" s="14"/>
    </row>
    <row r="69" spans="1:8" x14ac:dyDescent="0.2">
      <c r="A69" s="23" t="s">
        <v>73</v>
      </c>
      <c r="B69" s="2"/>
      <c r="C69" s="38"/>
      <c r="D69" s="15"/>
      <c r="E69" s="23"/>
      <c r="F69" s="2"/>
      <c r="G69" s="2"/>
      <c r="H69" s="31">
        <f>SUM(F69:G69)</f>
        <v>0</v>
      </c>
    </row>
    <row r="70" spans="1:8" x14ac:dyDescent="0.2">
      <c r="A70" s="23"/>
      <c r="B70" s="2"/>
      <c r="C70" s="38"/>
      <c r="D70" s="15"/>
      <c r="E70" s="24"/>
      <c r="F70" s="3"/>
      <c r="G70" s="3"/>
      <c r="H70" s="14"/>
    </row>
    <row r="71" spans="1:8" x14ac:dyDescent="0.2">
      <c r="A71" s="24" t="s">
        <v>17</v>
      </c>
      <c r="B71" s="3">
        <f>SUM(B72:B81)</f>
        <v>0</v>
      </c>
      <c r="C71" s="3">
        <f>SUM(C72:C81)</f>
        <v>0</v>
      </c>
      <c r="D71" s="3">
        <f>SUM(D72:D81)</f>
        <v>0</v>
      </c>
      <c r="E71" s="24" t="s">
        <v>25</v>
      </c>
      <c r="F71" s="3"/>
      <c r="G71" s="3"/>
      <c r="H71" s="14">
        <f>SUM(F71:G71)</f>
        <v>0</v>
      </c>
    </row>
    <row r="72" spans="1:8" x14ac:dyDescent="0.2">
      <c r="A72" s="23" t="s">
        <v>31</v>
      </c>
      <c r="B72" s="2"/>
      <c r="C72" s="38"/>
      <c r="D72" s="15"/>
      <c r="E72" s="23"/>
      <c r="F72" s="2"/>
      <c r="G72" s="2"/>
      <c r="H72" s="31"/>
    </row>
    <row r="73" spans="1:8" x14ac:dyDescent="0.2">
      <c r="A73" s="23" t="s">
        <v>32</v>
      </c>
      <c r="B73" s="2"/>
      <c r="C73" s="38"/>
      <c r="D73" s="15"/>
      <c r="E73" s="24" t="s">
        <v>26</v>
      </c>
      <c r="F73" s="3">
        <f>SUM(F74:F76)</f>
        <v>0</v>
      </c>
      <c r="G73" s="3">
        <f>SUM(G74:G76)</f>
        <v>0</v>
      </c>
      <c r="H73" s="14">
        <f>SUM(H74:H76)</f>
        <v>0</v>
      </c>
    </row>
    <row r="74" spans="1:8" x14ac:dyDescent="0.2">
      <c r="A74" s="23" t="s">
        <v>33</v>
      </c>
      <c r="B74" s="3"/>
      <c r="C74" s="16"/>
      <c r="D74" s="3"/>
      <c r="E74" t="s">
        <v>72</v>
      </c>
      <c r="F74" s="2"/>
      <c r="G74" s="2"/>
      <c r="H74" s="31">
        <f>SUM(F74:G74)</f>
        <v>0</v>
      </c>
    </row>
    <row r="75" spans="1:8" x14ac:dyDescent="0.2">
      <c r="A75" s="23" t="s">
        <v>34</v>
      </c>
      <c r="B75" s="15"/>
      <c r="C75" s="33"/>
      <c r="D75" s="15"/>
      <c r="E75" s="1" t="s">
        <v>54</v>
      </c>
      <c r="F75" s="2"/>
      <c r="G75" s="2"/>
      <c r="H75" s="31"/>
    </row>
    <row r="76" spans="1:8" x14ac:dyDescent="0.2">
      <c r="A76" s="23" t="s">
        <v>35</v>
      </c>
      <c r="B76" s="2"/>
      <c r="C76" s="38"/>
      <c r="D76" s="2"/>
      <c r="E76" s="1" t="s">
        <v>67</v>
      </c>
      <c r="F76" s="15"/>
      <c r="G76" s="15"/>
      <c r="H76" s="31">
        <f>SUM(F76:G76)</f>
        <v>0</v>
      </c>
    </row>
    <row r="77" spans="1:8" x14ac:dyDescent="0.2">
      <c r="A77" s="23" t="s">
        <v>36</v>
      </c>
      <c r="B77" s="2"/>
      <c r="C77" s="38"/>
      <c r="D77" s="15"/>
      <c r="E77" s="1" t="s">
        <v>55</v>
      </c>
      <c r="F77" s="3"/>
      <c r="G77" s="3"/>
      <c r="H77" s="14"/>
    </row>
    <row r="78" spans="1:8" x14ac:dyDescent="0.2">
      <c r="A78" s="23" t="s">
        <v>8</v>
      </c>
      <c r="B78" s="2"/>
      <c r="C78" s="38"/>
      <c r="D78" s="15"/>
      <c r="E78" s="1"/>
      <c r="F78" s="3"/>
      <c r="G78" s="3"/>
      <c r="H78" s="14"/>
    </row>
    <row r="79" spans="1:8" x14ac:dyDescent="0.2">
      <c r="A79" s="23" t="s">
        <v>37</v>
      </c>
      <c r="B79" s="2"/>
      <c r="C79" s="38"/>
      <c r="D79" s="15"/>
      <c r="E79" s="43" t="s">
        <v>4</v>
      </c>
      <c r="F79" s="3">
        <v>62798</v>
      </c>
      <c r="G79" s="3"/>
      <c r="H79" s="14">
        <f>SUM(F79:G79)</f>
        <v>62798</v>
      </c>
    </row>
    <row r="80" spans="1:8" x14ac:dyDescent="0.2">
      <c r="A80" s="23" t="s">
        <v>7</v>
      </c>
      <c r="B80" s="2"/>
      <c r="C80" s="38"/>
      <c r="D80" s="15"/>
      <c r="E80" s="42" t="s">
        <v>56</v>
      </c>
      <c r="F80" s="3"/>
      <c r="G80" s="3"/>
      <c r="H80" s="31"/>
    </row>
    <row r="81" spans="1:8" x14ac:dyDescent="0.2">
      <c r="A81" s="1" t="s">
        <v>63</v>
      </c>
      <c r="B81" s="2"/>
      <c r="C81" s="38"/>
      <c r="D81" s="15"/>
      <c r="E81" s="1"/>
      <c r="F81" s="3"/>
      <c r="G81" s="3"/>
      <c r="H81" s="31"/>
    </row>
    <row r="82" spans="1:8" x14ac:dyDescent="0.2">
      <c r="A82" s="23"/>
      <c r="B82" s="2"/>
      <c r="C82" s="38"/>
      <c r="D82" s="15"/>
      <c r="E82" s="1"/>
      <c r="F82" s="3"/>
      <c r="G82" s="3"/>
      <c r="H82" s="14"/>
    </row>
    <row r="83" spans="1:8" x14ac:dyDescent="0.2">
      <c r="A83" s="24" t="s">
        <v>38</v>
      </c>
      <c r="B83" s="3">
        <f>SUM(B84:B93)</f>
        <v>50637</v>
      </c>
      <c r="C83" s="16">
        <f>SUM(C84:C93)</f>
        <v>0</v>
      </c>
      <c r="D83" s="3">
        <f>SUM(D84:D93)</f>
        <v>50637</v>
      </c>
      <c r="E83" s="43" t="s">
        <v>3</v>
      </c>
      <c r="F83" s="3"/>
      <c r="G83" s="3"/>
      <c r="H83" s="14">
        <f>SUM(F83:G83)</f>
        <v>0</v>
      </c>
    </row>
    <row r="84" spans="1:8" x14ac:dyDescent="0.2">
      <c r="A84" s="23" t="s">
        <v>39</v>
      </c>
      <c r="B84" s="2"/>
      <c r="C84" s="38"/>
      <c r="D84" s="15">
        <f>SUM(B84:C84)</f>
        <v>0</v>
      </c>
      <c r="E84" s="1"/>
      <c r="F84" s="3"/>
      <c r="G84" s="3"/>
      <c r="H84" s="3"/>
    </row>
    <row r="85" spans="1:8" x14ac:dyDescent="0.2">
      <c r="A85" s="23" t="s">
        <v>6</v>
      </c>
      <c r="B85" s="2">
        <v>48900</v>
      </c>
      <c r="C85" s="38"/>
      <c r="D85" s="15">
        <f>SUM(B85:C85)</f>
        <v>48900</v>
      </c>
      <c r="E85" s="43" t="s">
        <v>27</v>
      </c>
      <c r="F85" s="3"/>
      <c r="G85" s="3"/>
      <c r="H85" s="14">
        <f>SUM(F85:G85)</f>
        <v>0</v>
      </c>
    </row>
    <row r="86" spans="1:8" x14ac:dyDescent="0.2">
      <c r="A86" s="23" t="s">
        <v>40</v>
      </c>
      <c r="B86" s="2">
        <v>1500</v>
      </c>
      <c r="C86" s="38"/>
      <c r="D86" s="2">
        <f>SUM(B86:C86)</f>
        <v>1500</v>
      </c>
      <c r="E86" s="1" t="s">
        <v>57</v>
      </c>
      <c r="F86" s="15"/>
      <c r="G86" s="15"/>
      <c r="H86" s="31">
        <f>SUM(F86:G86)</f>
        <v>0</v>
      </c>
    </row>
    <row r="87" spans="1:8" x14ac:dyDescent="0.2">
      <c r="A87" s="23" t="s">
        <v>41</v>
      </c>
      <c r="B87" s="2"/>
      <c r="C87" s="38"/>
      <c r="D87" s="2">
        <f t="shared" ref="D87:D93" si="2">SUM(B87:C87)</f>
        <v>0</v>
      </c>
      <c r="E87" s="1" t="s">
        <v>58</v>
      </c>
      <c r="F87" s="3"/>
      <c r="G87" s="3"/>
      <c r="H87" s="31">
        <f>SUM(F87:G87)</f>
        <v>0</v>
      </c>
    </row>
    <row r="88" spans="1:8" x14ac:dyDescent="0.2">
      <c r="A88" s="23" t="s">
        <v>42</v>
      </c>
      <c r="B88" s="2"/>
      <c r="C88" s="38"/>
      <c r="D88" s="2">
        <f t="shared" si="2"/>
        <v>0</v>
      </c>
      <c r="E88" s="25"/>
      <c r="F88" s="21"/>
      <c r="G88" s="21"/>
      <c r="H88" s="31"/>
    </row>
    <row r="89" spans="1:8" x14ac:dyDescent="0.2">
      <c r="A89" s="32" t="s">
        <v>43</v>
      </c>
      <c r="B89" s="15">
        <v>176</v>
      </c>
      <c r="C89" s="16"/>
      <c r="D89" s="2">
        <f t="shared" si="2"/>
        <v>176</v>
      </c>
      <c r="E89" s="23"/>
      <c r="F89" s="3"/>
      <c r="G89" s="3"/>
      <c r="H89" s="14"/>
    </row>
    <row r="90" spans="1:8" x14ac:dyDescent="0.2">
      <c r="A90" s="34" t="s">
        <v>44</v>
      </c>
      <c r="B90" s="2"/>
      <c r="C90" s="38"/>
      <c r="D90" s="2">
        <f t="shared" si="2"/>
        <v>0</v>
      </c>
      <c r="E90" s="23"/>
      <c r="F90" s="3"/>
      <c r="G90" s="3"/>
      <c r="H90" s="14"/>
    </row>
    <row r="91" spans="1:8" x14ac:dyDescent="0.2">
      <c r="A91" s="34" t="s">
        <v>45</v>
      </c>
      <c r="B91" s="2">
        <v>61</v>
      </c>
      <c r="C91" s="38"/>
      <c r="D91" s="2">
        <f t="shared" si="2"/>
        <v>61</v>
      </c>
      <c r="E91" s="24"/>
      <c r="F91" s="15"/>
      <c r="G91" s="3"/>
      <c r="H91" s="14"/>
    </row>
    <row r="92" spans="1:8" x14ac:dyDescent="0.2">
      <c r="A92" s="32" t="s">
        <v>46</v>
      </c>
      <c r="B92" s="3"/>
      <c r="C92" s="16"/>
      <c r="D92" s="2">
        <f t="shared" si="2"/>
        <v>0</v>
      </c>
      <c r="E92" s="24"/>
      <c r="F92" s="3"/>
      <c r="G92" s="3"/>
      <c r="H92" s="14"/>
    </row>
    <row r="93" spans="1:8" x14ac:dyDescent="0.2">
      <c r="A93" s="34" t="s">
        <v>47</v>
      </c>
      <c r="B93" s="2"/>
      <c r="C93" s="38"/>
      <c r="D93" s="2">
        <f t="shared" si="2"/>
        <v>0</v>
      </c>
      <c r="E93" s="23"/>
      <c r="F93" s="3"/>
      <c r="G93" s="3"/>
      <c r="H93" s="14"/>
    </row>
    <row r="94" spans="1:8" x14ac:dyDescent="0.2">
      <c r="A94" s="23"/>
      <c r="B94" s="2"/>
      <c r="C94" s="38"/>
      <c r="D94" s="15"/>
      <c r="E94" s="23"/>
      <c r="F94" s="3"/>
      <c r="G94" s="3"/>
      <c r="H94" s="14"/>
    </row>
    <row r="95" spans="1:8" x14ac:dyDescent="0.2">
      <c r="A95" s="35" t="s">
        <v>48</v>
      </c>
      <c r="B95" s="3">
        <f>SUM(B96)</f>
        <v>0</v>
      </c>
      <c r="C95" s="16">
        <f>SUM(C96)</f>
        <v>0</v>
      </c>
      <c r="D95" s="3">
        <f>SUM(D96)</f>
        <v>0</v>
      </c>
      <c r="E95" s="23"/>
      <c r="F95" s="3"/>
      <c r="G95" s="3"/>
      <c r="H95" s="14"/>
    </row>
    <row r="96" spans="1:8" x14ac:dyDescent="0.2">
      <c r="A96" s="32" t="s">
        <v>49</v>
      </c>
      <c r="B96" s="2"/>
      <c r="C96" s="38"/>
      <c r="D96" s="15">
        <f>SUM(B96:C96)</f>
        <v>0</v>
      </c>
      <c r="E96" s="23"/>
      <c r="F96" s="3"/>
      <c r="G96" s="3"/>
      <c r="H96" s="14"/>
    </row>
    <row r="97" spans="1:8" x14ac:dyDescent="0.2">
      <c r="A97" s="23"/>
      <c r="B97" s="3"/>
      <c r="C97" s="16"/>
      <c r="D97" s="3"/>
      <c r="E97" s="17" t="s">
        <v>5</v>
      </c>
      <c r="F97" s="3">
        <f>SUM(F98:F100)</f>
        <v>0</v>
      </c>
      <c r="G97" s="3">
        <f>SUM(G98:G100)</f>
        <v>0</v>
      </c>
      <c r="H97" s="14">
        <f>SUM(H98:H100)</f>
        <v>0</v>
      </c>
    </row>
    <row r="98" spans="1:8" x14ac:dyDescent="0.2">
      <c r="A98" s="35" t="s">
        <v>50</v>
      </c>
      <c r="B98" s="3">
        <f>SUM(A99)</f>
        <v>0</v>
      </c>
      <c r="C98" s="16">
        <f>SUM(B99)</f>
        <v>0</v>
      </c>
      <c r="D98" s="3">
        <f>SUM(C99)</f>
        <v>0</v>
      </c>
      <c r="E98" s="26" t="s">
        <v>9</v>
      </c>
      <c r="F98" s="2"/>
      <c r="G98" s="2"/>
      <c r="H98" s="31">
        <f>SUM(F98:G98)</f>
        <v>0</v>
      </c>
    </row>
    <row r="99" spans="1:8" x14ac:dyDescent="0.2">
      <c r="A99" s="23" t="s">
        <v>51</v>
      </c>
      <c r="B99" s="2"/>
      <c r="C99" s="38"/>
      <c r="D99" s="15"/>
      <c r="E99" s="26" t="s">
        <v>10</v>
      </c>
      <c r="F99" s="2"/>
      <c r="G99" s="2"/>
      <c r="H99" s="31">
        <f>SUM(F99:G99)</f>
        <v>0</v>
      </c>
    </row>
    <row r="100" spans="1:8" x14ac:dyDescent="0.2">
      <c r="A100" s="24"/>
      <c r="B100" s="1"/>
      <c r="C100" s="38"/>
      <c r="D100" s="15"/>
      <c r="E100" s="26" t="s">
        <v>11</v>
      </c>
      <c r="F100" s="2"/>
      <c r="G100" s="2"/>
      <c r="H100" s="31">
        <f>SUM(F100:G100)</f>
        <v>0</v>
      </c>
    </row>
    <row r="101" spans="1:8" x14ac:dyDescent="0.2">
      <c r="A101" s="35" t="s">
        <v>52</v>
      </c>
      <c r="B101" s="3">
        <f>SUM(B102)</f>
        <v>0</v>
      </c>
      <c r="C101" s="16">
        <f>SUM(C102)</f>
        <v>0</v>
      </c>
      <c r="D101" s="3">
        <f>SUM(D102)</f>
        <v>0</v>
      </c>
      <c r="E101" s="24"/>
      <c r="F101" s="2"/>
      <c r="G101" s="2"/>
      <c r="H101" s="14"/>
    </row>
    <row r="102" spans="1:8" x14ac:dyDescent="0.2">
      <c r="A102" s="23" t="s">
        <v>53</v>
      </c>
      <c r="B102" s="20"/>
      <c r="C102" s="33"/>
      <c r="D102" s="15">
        <f>SUM(B102:C102)</f>
        <v>0</v>
      </c>
      <c r="E102" s="24"/>
      <c r="F102" s="2"/>
      <c r="G102" s="2"/>
      <c r="H102" s="14"/>
    </row>
    <row r="103" spans="1:8" x14ac:dyDescent="0.2">
      <c r="A103" s="23"/>
      <c r="B103" s="39"/>
      <c r="C103" s="38"/>
      <c r="D103" s="40"/>
      <c r="E103" s="24"/>
      <c r="F103" s="2"/>
      <c r="G103" s="2"/>
      <c r="H103" s="14"/>
    </row>
    <row r="104" spans="1:8" x14ac:dyDescent="0.2">
      <c r="A104" s="7" t="s">
        <v>18</v>
      </c>
      <c r="B104" s="8">
        <f>SUM(B63,B68,B71,B83,B95,B98,B101)</f>
        <v>210637</v>
      </c>
      <c r="C104" s="8">
        <f>SUM(C63,C74,C89,C92,C97,C101,)</f>
        <v>0</v>
      </c>
      <c r="D104" s="8">
        <f>SUM(B104:C104)</f>
        <v>210637</v>
      </c>
      <c r="E104" s="10" t="s">
        <v>21</v>
      </c>
      <c r="F104" s="6">
        <f>SUM(F63,F65,F67,F71,F73,F79,F83,F85,F97)</f>
        <v>1908741</v>
      </c>
      <c r="G104" s="6">
        <f>SUM(G63,G65,G67,G71,G73,G79,G83,G85,G97)</f>
        <v>22097</v>
      </c>
      <c r="H104" s="6">
        <f>SUM(H63,H65,H67,H71,H73,H79,H83,H85,H97)</f>
        <v>1930838</v>
      </c>
    </row>
    <row r="105" spans="1:8" x14ac:dyDescent="0.2">
      <c r="A105" s="17" t="s">
        <v>19</v>
      </c>
      <c r="B105" s="3"/>
      <c r="C105" s="3"/>
      <c r="D105" s="3"/>
      <c r="E105" s="49" t="s">
        <v>59</v>
      </c>
      <c r="F105" s="11"/>
      <c r="G105" s="16"/>
      <c r="H105" s="3"/>
    </row>
    <row r="106" spans="1:8" ht="12.75" customHeight="1" x14ac:dyDescent="0.2">
      <c r="A106" s="26" t="s">
        <v>64</v>
      </c>
      <c r="B106" s="3"/>
      <c r="C106" s="3"/>
      <c r="D106" s="3"/>
      <c r="E106" s="52" t="s">
        <v>65</v>
      </c>
      <c r="F106" s="3"/>
      <c r="G106" s="16"/>
      <c r="H106" s="3"/>
    </row>
    <row r="107" spans="1:8" ht="12.75" customHeight="1" x14ac:dyDescent="0.2">
      <c r="A107" s="82" t="s">
        <v>83</v>
      </c>
      <c r="B107" s="3"/>
      <c r="C107" s="3"/>
      <c r="D107" s="3"/>
      <c r="E107" s="82" t="s">
        <v>85</v>
      </c>
      <c r="F107" s="3"/>
      <c r="G107" s="16"/>
      <c r="H107" s="3"/>
    </row>
    <row r="108" spans="1:8" ht="12.75" customHeight="1" x14ac:dyDescent="0.2">
      <c r="A108" s="82" t="s">
        <v>84</v>
      </c>
      <c r="B108" s="3"/>
      <c r="C108" s="3"/>
      <c r="D108" s="3"/>
      <c r="E108" s="82" t="s">
        <v>86</v>
      </c>
      <c r="F108" s="3"/>
      <c r="G108" s="16"/>
      <c r="H108" s="3"/>
    </row>
    <row r="109" spans="1:8" ht="12.75" customHeight="1" x14ac:dyDescent="0.2">
      <c r="A109" s="26" t="s">
        <v>69</v>
      </c>
      <c r="B109" s="3"/>
      <c r="C109" s="3"/>
      <c r="D109" s="3"/>
      <c r="E109" s="26" t="s">
        <v>70</v>
      </c>
      <c r="F109" s="3"/>
      <c r="G109" s="16"/>
      <c r="H109" s="3"/>
    </row>
    <row r="110" spans="1:8" ht="12.75" customHeight="1" x14ac:dyDescent="0.2">
      <c r="A110" s="26" t="s">
        <v>62</v>
      </c>
      <c r="B110" s="59"/>
      <c r="C110" s="59"/>
      <c r="D110" s="59"/>
      <c r="E110" s="20" t="s">
        <v>68</v>
      </c>
      <c r="F110" s="40"/>
      <c r="G110" s="16"/>
      <c r="H110" s="3"/>
    </row>
    <row r="111" spans="1:8" x14ac:dyDescent="0.2">
      <c r="A111" s="13" t="s">
        <v>20</v>
      </c>
      <c r="B111" s="5">
        <f>SUM(B104:B110)</f>
        <v>210637</v>
      </c>
      <c r="C111" s="5">
        <f>SUM(C104:C110)</f>
        <v>0</v>
      </c>
      <c r="D111" s="5">
        <f>SUM(D104:D110)</f>
        <v>210637</v>
      </c>
      <c r="E111" s="10" t="s">
        <v>23</v>
      </c>
      <c r="F111" s="5">
        <f>SUM(F104:F110)</f>
        <v>1908741</v>
      </c>
      <c r="G111" s="5">
        <f>SUM(G104:G110)</f>
        <v>22097</v>
      </c>
      <c r="H111" s="5">
        <f>SUM(H104:H110)</f>
        <v>1930838</v>
      </c>
    </row>
    <row r="112" spans="1:8" ht="12.75" customHeight="1" x14ac:dyDescent="0.2">
      <c r="H112" s="19"/>
    </row>
    <row r="113" spans="1:8" x14ac:dyDescent="0.2">
      <c r="A113" s="85" t="s">
        <v>74</v>
      </c>
      <c r="B113" s="85"/>
      <c r="C113" s="85"/>
      <c r="D113" s="85"/>
      <c r="E113" s="85"/>
      <c r="F113" s="85"/>
      <c r="G113" s="85"/>
      <c r="H113" s="85"/>
    </row>
    <row r="114" spans="1:8" x14ac:dyDescent="0.2">
      <c r="G114" s="27"/>
      <c r="H114" s="28" t="s">
        <v>15</v>
      </c>
    </row>
    <row r="115" spans="1:8" ht="25.5" customHeight="1" x14ac:dyDescent="0.2">
      <c r="A115" s="96" t="s">
        <v>0</v>
      </c>
      <c r="B115" s="97" t="s">
        <v>79</v>
      </c>
      <c r="C115" s="97"/>
      <c r="D115" s="97"/>
      <c r="E115" s="86" t="s">
        <v>1</v>
      </c>
      <c r="F115" s="97" t="s">
        <v>80</v>
      </c>
      <c r="G115" s="97"/>
      <c r="H115" s="97"/>
    </row>
    <row r="116" spans="1:8" ht="12.75" customHeight="1" x14ac:dyDescent="0.2">
      <c r="A116" s="96"/>
      <c r="B116" s="95" t="s">
        <v>12</v>
      </c>
      <c r="C116" s="95" t="s">
        <v>13</v>
      </c>
      <c r="D116" s="92" t="s">
        <v>88</v>
      </c>
      <c r="E116" s="87"/>
      <c r="F116" s="92" t="s">
        <v>12</v>
      </c>
      <c r="G116" s="92" t="s">
        <v>13</v>
      </c>
      <c r="H116" s="92" t="s">
        <v>88</v>
      </c>
    </row>
    <row r="117" spans="1:8" ht="33" customHeight="1" x14ac:dyDescent="0.2">
      <c r="A117" s="96"/>
      <c r="B117" s="95"/>
      <c r="C117" s="95"/>
      <c r="D117" s="93"/>
      <c r="E117" s="88"/>
      <c r="F117" s="93"/>
      <c r="G117" s="93"/>
      <c r="H117" s="93"/>
    </row>
    <row r="118" spans="1:8" x14ac:dyDescent="0.2">
      <c r="A118" s="41" t="s">
        <v>60</v>
      </c>
      <c r="B118" s="11">
        <f>SUM(B119:B120)</f>
        <v>0</v>
      </c>
      <c r="C118" s="16">
        <f>SUM(C119:C120)</f>
        <v>0</v>
      </c>
      <c r="D118" s="11">
        <f>SUM(D119:D120)</f>
        <v>0</v>
      </c>
      <c r="E118" s="22" t="s">
        <v>2</v>
      </c>
      <c r="F118" s="11">
        <v>612914</v>
      </c>
      <c r="G118" s="11">
        <v>1000</v>
      </c>
      <c r="H118" s="30">
        <f>SUM(F118:G118)</f>
        <v>613914</v>
      </c>
    </row>
    <row r="119" spans="1:8" x14ac:dyDescent="0.2">
      <c r="A119" s="20" t="s">
        <v>28</v>
      </c>
      <c r="B119" s="2"/>
      <c r="C119" s="38"/>
      <c r="D119" s="15">
        <f t="shared" ref="D119:D139" si="3">SUM(B119:C119)</f>
        <v>0</v>
      </c>
      <c r="E119" s="23"/>
      <c r="F119" s="2"/>
      <c r="G119" s="2"/>
      <c r="H119" s="14"/>
    </row>
    <row r="120" spans="1:8" x14ac:dyDescent="0.2">
      <c r="A120" s="1" t="s">
        <v>29</v>
      </c>
      <c r="B120" s="2"/>
      <c r="C120" s="38"/>
      <c r="D120" s="15">
        <f t="shared" si="3"/>
        <v>0</v>
      </c>
      <c r="E120" s="24" t="s">
        <v>14</v>
      </c>
      <c r="F120" s="3">
        <v>116395</v>
      </c>
      <c r="G120" s="3">
        <v>488</v>
      </c>
      <c r="H120" s="14">
        <f>SUM(F120:G120)</f>
        <v>116883</v>
      </c>
    </row>
    <row r="121" spans="1:8" x14ac:dyDescent="0.2">
      <c r="A121" s="42" t="s">
        <v>30</v>
      </c>
      <c r="B121" s="36"/>
      <c r="C121" s="37"/>
      <c r="D121" s="36">
        <f t="shared" si="3"/>
        <v>0</v>
      </c>
      <c r="E121" s="23"/>
      <c r="F121" s="2"/>
      <c r="G121" s="2"/>
      <c r="H121" s="14"/>
    </row>
    <row r="122" spans="1:8" x14ac:dyDescent="0.2">
      <c r="A122" s="43"/>
      <c r="B122" s="2"/>
      <c r="C122" s="38"/>
      <c r="D122" s="15">
        <f t="shared" si="3"/>
        <v>0</v>
      </c>
      <c r="E122" s="24" t="s">
        <v>24</v>
      </c>
      <c r="F122" s="3">
        <v>132894</v>
      </c>
      <c r="G122" s="3">
        <v>270</v>
      </c>
      <c r="H122" s="14">
        <f>SUM(F122:G122)</f>
        <v>133164</v>
      </c>
    </row>
    <row r="123" spans="1:8" x14ac:dyDescent="0.2">
      <c r="A123" s="43" t="s">
        <v>61</v>
      </c>
      <c r="B123" s="3">
        <f>SUM(B124)</f>
        <v>0</v>
      </c>
      <c r="C123" s="16">
        <f>SUM(C124)</f>
        <v>0</v>
      </c>
      <c r="D123" s="3">
        <f>SUM(D124)</f>
        <v>0</v>
      </c>
      <c r="E123" s="23" t="s">
        <v>66</v>
      </c>
      <c r="F123" s="2"/>
      <c r="G123" s="2"/>
      <c r="H123" s="14"/>
    </row>
    <row r="124" spans="1:8" x14ac:dyDescent="0.2">
      <c r="A124" s="23" t="s">
        <v>73</v>
      </c>
      <c r="B124" s="2"/>
      <c r="C124" s="38"/>
      <c r="D124" s="15">
        <f t="shared" si="3"/>
        <v>0</v>
      </c>
      <c r="E124" s="23"/>
      <c r="F124" s="2"/>
      <c r="G124" s="2"/>
      <c r="H124" s="31">
        <f>SUM(F124:G124)</f>
        <v>0</v>
      </c>
    </row>
    <row r="125" spans="1:8" x14ac:dyDescent="0.2">
      <c r="A125" s="1"/>
      <c r="B125" s="2"/>
      <c r="C125" s="38"/>
      <c r="D125" s="15"/>
      <c r="E125" s="24"/>
      <c r="F125" s="3"/>
      <c r="G125" s="3"/>
      <c r="H125" s="14"/>
    </row>
    <row r="126" spans="1:8" x14ac:dyDescent="0.2">
      <c r="A126" s="43" t="s">
        <v>17</v>
      </c>
      <c r="B126" s="3">
        <f>SUM(B127:B136)</f>
        <v>0</v>
      </c>
      <c r="C126" s="3">
        <f>SUM(C127:C136)</f>
        <v>0</v>
      </c>
      <c r="D126" s="3">
        <f>SUM(D127:D136)</f>
        <v>0</v>
      </c>
      <c r="E126" s="24" t="s">
        <v>25</v>
      </c>
      <c r="F126" s="3"/>
      <c r="G126" s="3"/>
      <c r="H126" s="14">
        <f>SUM(F126:G126)</f>
        <v>0</v>
      </c>
    </row>
    <row r="127" spans="1:8" x14ac:dyDescent="0.2">
      <c r="A127" s="1" t="s">
        <v>31</v>
      </c>
      <c r="B127" s="2"/>
      <c r="C127" s="38"/>
      <c r="D127" s="15">
        <f t="shared" si="3"/>
        <v>0</v>
      </c>
      <c r="E127" s="23"/>
      <c r="F127" s="2"/>
      <c r="G127" s="2"/>
      <c r="H127" s="31"/>
    </row>
    <row r="128" spans="1:8" x14ac:dyDescent="0.2">
      <c r="A128" s="1" t="s">
        <v>32</v>
      </c>
      <c r="B128" s="2"/>
      <c r="C128" s="38"/>
      <c r="D128" s="15">
        <f t="shared" si="3"/>
        <v>0</v>
      </c>
      <c r="E128" s="24" t="s">
        <v>26</v>
      </c>
      <c r="F128" s="3">
        <f>SUM(F129:F131)</f>
        <v>0</v>
      </c>
      <c r="G128" s="3">
        <f>SUM(G129:G131)</f>
        <v>0</v>
      </c>
      <c r="H128" s="14">
        <f>SUM(H129:H131)</f>
        <v>0</v>
      </c>
    </row>
    <row r="129" spans="1:8" x14ac:dyDescent="0.2">
      <c r="A129" s="1" t="s">
        <v>33</v>
      </c>
      <c r="B129" s="3"/>
      <c r="C129" s="16"/>
      <c r="D129" s="15">
        <f t="shared" si="3"/>
        <v>0</v>
      </c>
      <c r="E129" t="s">
        <v>72</v>
      </c>
      <c r="F129" s="2"/>
      <c r="G129" s="2"/>
      <c r="H129" s="31">
        <f>SUM(F129:G129)</f>
        <v>0</v>
      </c>
    </row>
    <row r="130" spans="1:8" x14ac:dyDescent="0.2">
      <c r="A130" s="1" t="s">
        <v>34</v>
      </c>
      <c r="B130" s="15"/>
      <c r="C130" s="33"/>
      <c r="D130" s="15">
        <f t="shared" si="3"/>
        <v>0</v>
      </c>
      <c r="E130" s="1" t="s">
        <v>54</v>
      </c>
      <c r="F130" s="2"/>
      <c r="G130" s="2"/>
      <c r="H130" s="31"/>
    </row>
    <row r="131" spans="1:8" x14ac:dyDescent="0.2">
      <c r="A131" s="1" t="s">
        <v>35</v>
      </c>
      <c r="B131" s="2"/>
      <c r="C131" s="38"/>
      <c r="D131" s="15">
        <f t="shared" si="3"/>
        <v>0</v>
      </c>
      <c r="E131" s="1" t="s">
        <v>67</v>
      </c>
      <c r="F131" s="15"/>
      <c r="G131" s="15"/>
      <c r="H131" s="31"/>
    </row>
    <row r="132" spans="1:8" x14ac:dyDescent="0.2">
      <c r="A132" s="1" t="s">
        <v>36</v>
      </c>
      <c r="B132" s="2"/>
      <c r="C132" s="38"/>
      <c r="D132" s="15">
        <f t="shared" si="3"/>
        <v>0</v>
      </c>
      <c r="E132" s="1" t="s">
        <v>55</v>
      </c>
      <c r="F132" s="3"/>
      <c r="G132" s="3"/>
      <c r="H132" s="14"/>
    </row>
    <row r="133" spans="1:8" x14ac:dyDescent="0.2">
      <c r="A133" s="1" t="s">
        <v>8</v>
      </c>
      <c r="B133" s="2"/>
      <c r="C133" s="38"/>
      <c r="D133" s="15">
        <f t="shared" si="3"/>
        <v>0</v>
      </c>
      <c r="E133" s="1"/>
      <c r="F133" s="3"/>
      <c r="G133" s="3"/>
      <c r="H133" s="14"/>
    </row>
    <row r="134" spans="1:8" x14ac:dyDescent="0.2">
      <c r="A134" s="1" t="s">
        <v>37</v>
      </c>
      <c r="B134" s="2"/>
      <c r="C134" s="38"/>
      <c r="D134" s="15">
        <f t="shared" si="3"/>
        <v>0</v>
      </c>
      <c r="E134" s="43" t="s">
        <v>4</v>
      </c>
      <c r="F134" s="3">
        <v>12830</v>
      </c>
      <c r="G134" s="3"/>
      <c r="H134" s="14">
        <f>SUM(F134:G134)</f>
        <v>12830</v>
      </c>
    </row>
    <row r="135" spans="1:8" x14ac:dyDescent="0.2">
      <c r="A135" s="1" t="s">
        <v>7</v>
      </c>
      <c r="B135" s="2"/>
      <c r="C135" s="38"/>
      <c r="D135" s="15">
        <f t="shared" si="3"/>
        <v>0</v>
      </c>
      <c r="E135" s="42" t="s">
        <v>56</v>
      </c>
      <c r="F135" s="15"/>
      <c r="G135" s="15"/>
      <c r="H135" s="31"/>
    </row>
    <row r="136" spans="1:8" x14ac:dyDescent="0.2">
      <c r="A136" s="1" t="s">
        <v>63</v>
      </c>
      <c r="B136" s="2"/>
      <c r="C136" s="38"/>
      <c r="D136" s="15">
        <f t="shared" si="3"/>
        <v>0</v>
      </c>
      <c r="E136" s="1"/>
      <c r="F136" s="15"/>
      <c r="G136" s="15"/>
      <c r="H136" s="31"/>
    </row>
    <row r="137" spans="1:8" x14ac:dyDescent="0.2">
      <c r="A137" s="1"/>
      <c r="B137" s="2"/>
      <c r="C137" s="38"/>
      <c r="D137" s="15"/>
      <c r="E137" s="1"/>
      <c r="F137" s="3"/>
      <c r="G137" s="3"/>
      <c r="H137" s="14"/>
    </row>
    <row r="138" spans="1:8" x14ac:dyDescent="0.2">
      <c r="A138" s="43" t="s">
        <v>38</v>
      </c>
      <c r="B138" s="3">
        <f>SUM(B139:B148)</f>
        <v>12853</v>
      </c>
      <c r="C138" s="16">
        <f>SUM(C139:C148)</f>
        <v>0</v>
      </c>
      <c r="D138" s="3">
        <f>SUM(D139:D148)</f>
        <v>12853</v>
      </c>
      <c r="E138" s="43" t="s">
        <v>3</v>
      </c>
      <c r="F138" s="3"/>
      <c r="G138" s="3"/>
      <c r="H138" s="14">
        <f>SUM(F138:G138)</f>
        <v>0</v>
      </c>
    </row>
    <row r="139" spans="1:8" x14ac:dyDescent="0.2">
      <c r="A139" s="1" t="s">
        <v>39</v>
      </c>
      <c r="B139" s="2"/>
      <c r="C139" s="38"/>
      <c r="D139" s="15">
        <f t="shared" si="3"/>
        <v>0</v>
      </c>
      <c r="E139" s="1"/>
      <c r="F139" s="3"/>
      <c r="G139" s="3"/>
      <c r="H139" s="3"/>
    </row>
    <row r="140" spans="1:8" x14ac:dyDescent="0.2">
      <c r="A140" s="1" t="s">
        <v>6</v>
      </c>
      <c r="B140" s="2">
        <v>210</v>
      </c>
      <c r="C140" s="38"/>
      <c r="D140" s="15">
        <f>SUM(B140:C140)</f>
        <v>210</v>
      </c>
      <c r="E140" s="43" t="s">
        <v>27</v>
      </c>
      <c r="F140" s="3"/>
      <c r="G140" s="3"/>
      <c r="H140" s="14">
        <f>SUM(F140:G140)</f>
        <v>0</v>
      </c>
    </row>
    <row r="141" spans="1:8" x14ac:dyDescent="0.2">
      <c r="A141" s="1" t="s">
        <v>40</v>
      </c>
      <c r="B141" s="2">
        <v>8573</v>
      </c>
      <c r="C141" s="38"/>
      <c r="D141" s="15">
        <f t="shared" ref="D141:D157" si="4">SUM(B141:C141)</f>
        <v>8573</v>
      </c>
      <c r="E141" s="1" t="s">
        <v>57</v>
      </c>
      <c r="F141" s="15"/>
      <c r="G141" s="15"/>
      <c r="H141" s="31">
        <f>SUM(F141:G141)</f>
        <v>0</v>
      </c>
    </row>
    <row r="142" spans="1:8" x14ac:dyDescent="0.2">
      <c r="A142" s="1" t="s">
        <v>41</v>
      </c>
      <c r="B142" s="2"/>
      <c r="C142" s="38"/>
      <c r="D142" s="15">
        <f t="shared" si="4"/>
        <v>0</v>
      </c>
      <c r="E142" s="1" t="s">
        <v>58</v>
      </c>
      <c r="F142" s="3"/>
      <c r="G142" s="3"/>
      <c r="H142" s="31">
        <f>SUM(F142:G142)</f>
        <v>0</v>
      </c>
    </row>
    <row r="143" spans="1:8" x14ac:dyDescent="0.2">
      <c r="A143" s="1" t="s">
        <v>42</v>
      </c>
      <c r="B143" s="2"/>
      <c r="C143" s="38"/>
      <c r="D143" s="15">
        <f t="shared" si="4"/>
        <v>0</v>
      </c>
      <c r="E143" s="25"/>
      <c r="F143" s="21"/>
      <c r="G143" s="21"/>
      <c r="H143" s="31"/>
    </row>
    <row r="144" spans="1:8" x14ac:dyDescent="0.2">
      <c r="A144" s="20" t="s">
        <v>43</v>
      </c>
      <c r="B144" s="15">
        <v>2315</v>
      </c>
      <c r="C144" s="33"/>
      <c r="D144" s="15">
        <f t="shared" si="4"/>
        <v>2315</v>
      </c>
      <c r="E144" s="23"/>
      <c r="F144" s="3"/>
      <c r="G144" s="3"/>
      <c r="H144" s="14"/>
    </row>
    <row r="145" spans="1:8" x14ac:dyDescent="0.2">
      <c r="A145" s="44" t="s">
        <v>44</v>
      </c>
      <c r="B145" s="15">
        <v>1755</v>
      </c>
      <c r="C145" s="33"/>
      <c r="D145" s="15">
        <f t="shared" si="4"/>
        <v>1755</v>
      </c>
      <c r="E145" s="23"/>
      <c r="F145" s="3"/>
      <c r="G145" s="3"/>
      <c r="H145" s="14"/>
    </row>
    <row r="146" spans="1:8" x14ac:dyDescent="0.2">
      <c r="A146" s="44" t="s">
        <v>45</v>
      </c>
      <c r="B146" s="15"/>
      <c r="C146" s="33"/>
      <c r="D146" s="15">
        <f t="shared" si="4"/>
        <v>0</v>
      </c>
      <c r="E146" s="24"/>
      <c r="F146" s="15"/>
      <c r="G146" s="3"/>
      <c r="H146" s="14"/>
    </row>
    <row r="147" spans="1:8" x14ac:dyDescent="0.2">
      <c r="A147" s="20" t="s">
        <v>46</v>
      </c>
      <c r="B147" s="15"/>
      <c r="C147" s="33"/>
      <c r="D147" s="15">
        <f t="shared" si="4"/>
        <v>0</v>
      </c>
      <c r="E147" s="24"/>
      <c r="F147" s="3"/>
      <c r="G147" s="3"/>
      <c r="H147" s="14"/>
    </row>
    <row r="148" spans="1:8" x14ac:dyDescent="0.2">
      <c r="A148" s="44" t="s">
        <v>47</v>
      </c>
      <c r="B148" s="15"/>
      <c r="C148" s="33"/>
      <c r="D148" s="15">
        <f t="shared" si="4"/>
        <v>0</v>
      </c>
      <c r="E148" s="23"/>
      <c r="F148" s="3"/>
      <c r="G148" s="3"/>
      <c r="H148" s="14"/>
    </row>
    <row r="149" spans="1:8" x14ac:dyDescent="0.2">
      <c r="A149" s="1"/>
      <c r="B149" s="15"/>
      <c r="C149" s="33"/>
      <c r="D149" s="15"/>
      <c r="E149" s="23"/>
      <c r="F149" s="3"/>
      <c r="G149" s="3"/>
      <c r="H149" s="14"/>
    </row>
    <row r="150" spans="1:8" x14ac:dyDescent="0.2">
      <c r="A150" s="45" t="s">
        <v>48</v>
      </c>
      <c r="B150" s="3">
        <f>SUM(B151)</f>
        <v>0</v>
      </c>
      <c r="C150" s="16">
        <f>SUM(C151)</f>
        <v>0</v>
      </c>
      <c r="D150" s="3">
        <f>SUM(D151)</f>
        <v>0</v>
      </c>
      <c r="E150" s="23"/>
      <c r="F150" s="3"/>
      <c r="G150" s="3"/>
      <c r="H150" s="14"/>
    </row>
    <row r="151" spans="1:8" x14ac:dyDescent="0.2">
      <c r="A151" s="20" t="s">
        <v>49</v>
      </c>
      <c r="B151" s="15"/>
      <c r="C151" s="33"/>
      <c r="D151" s="15">
        <f t="shared" si="4"/>
        <v>0</v>
      </c>
      <c r="E151" s="23"/>
      <c r="F151" s="3"/>
      <c r="G151" s="3"/>
      <c r="H151" s="14"/>
    </row>
    <row r="152" spans="1:8" x14ac:dyDescent="0.2">
      <c r="A152" s="1"/>
      <c r="B152" s="15"/>
      <c r="C152" s="33"/>
      <c r="D152" s="15"/>
      <c r="E152" s="17" t="s">
        <v>5</v>
      </c>
      <c r="F152" s="3">
        <f>SUM(F153:F155)</f>
        <v>0</v>
      </c>
      <c r="G152" s="3">
        <f>SUM(G153:G155)</f>
        <v>0</v>
      </c>
      <c r="H152" s="14">
        <f>SUM(H153:H155)</f>
        <v>0</v>
      </c>
    </row>
    <row r="153" spans="1:8" x14ac:dyDescent="0.2">
      <c r="A153" s="45" t="s">
        <v>50</v>
      </c>
      <c r="B153" s="3">
        <f>SUM(B154)</f>
        <v>0</v>
      </c>
      <c r="C153" s="16">
        <f>SUM(C154)</f>
        <v>0</v>
      </c>
      <c r="D153" s="3">
        <f>SUM(D154)</f>
        <v>0</v>
      </c>
      <c r="E153" s="26" t="s">
        <v>9</v>
      </c>
      <c r="F153" s="2"/>
      <c r="G153" s="2"/>
      <c r="H153" s="31">
        <f>SUM(F153:G153)</f>
        <v>0</v>
      </c>
    </row>
    <row r="154" spans="1:8" x14ac:dyDescent="0.2">
      <c r="A154" s="1" t="s">
        <v>51</v>
      </c>
      <c r="B154" s="15"/>
      <c r="C154" s="33"/>
      <c r="D154" s="15">
        <f t="shared" si="4"/>
        <v>0</v>
      </c>
      <c r="E154" s="26" t="s">
        <v>10</v>
      </c>
      <c r="F154" s="2"/>
      <c r="G154" s="2"/>
      <c r="H154" s="31">
        <f>SUM(F154:G154)</f>
        <v>0</v>
      </c>
    </row>
    <row r="155" spans="1:8" x14ac:dyDescent="0.2">
      <c r="A155" s="43"/>
      <c r="B155" s="20"/>
      <c r="C155" s="33"/>
      <c r="D155" s="15"/>
      <c r="E155" s="26" t="s">
        <v>11</v>
      </c>
      <c r="F155" s="2"/>
      <c r="G155" s="2"/>
      <c r="H155" s="31">
        <f>SUM(F155:G155)</f>
        <v>0</v>
      </c>
    </row>
    <row r="156" spans="1:8" x14ac:dyDescent="0.2">
      <c r="A156" s="45" t="s">
        <v>52</v>
      </c>
      <c r="B156" s="3">
        <f>SUM(B157)</f>
        <v>0</v>
      </c>
      <c r="C156" s="16">
        <f>SUM(C157)</f>
        <v>0</v>
      </c>
      <c r="D156" s="3">
        <f>SUM(D157)</f>
        <v>0</v>
      </c>
      <c r="E156" s="24"/>
      <c r="F156" s="2"/>
      <c r="G156" s="2"/>
      <c r="H156" s="14"/>
    </row>
    <row r="157" spans="1:8" x14ac:dyDescent="0.2">
      <c r="A157" s="1" t="s">
        <v>53</v>
      </c>
      <c r="B157" s="1"/>
      <c r="C157" s="38"/>
      <c r="D157" s="15">
        <f t="shared" si="4"/>
        <v>0</v>
      </c>
      <c r="E157" s="24"/>
      <c r="F157" s="2"/>
      <c r="G157" s="2"/>
      <c r="H157" s="14"/>
    </row>
    <row r="158" spans="1:8" x14ac:dyDescent="0.2">
      <c r="A158" s="39"/>
      <c r="B158" s="39"/>
      <c r="C158" s="38"/>
      <c r="D158" s="46"/>
      <c r="E158" s="24"/>
      <c r="F158" s="2"/>
      <c r="G158" s="2"/>
      <c r="H158" s="14"/>
    </row>
    <row r="159" spans="1:8" x14ac:dyDescent="0.2">
      <c r="A159" s="7" t="s">
        <v>18</v>
      </c>
      <c r="B159" s="8">
        <f>SUM(B118,B123,B126,B138,B150,B153,B156)</f>
        <v>12853</v>
      </c>
      <c r="C159" s="8">
        <f>SUM(C118,C123,C126,C138,C150,C153,C156)</f>
        <v>0</v>
      </c>
      <c r="D159" s="8">
        <f>SUM(D118,D123,D126,D138,D150,D153,D156)</f>
        <v>12853</v>
      </c>
      <c r="E159" s="4" t="s">
        <v>21</v>
      </c>
      <c r="F159" s="6">
        <f>SUM(F118,F120,F122,F126,F128,F134,F138,F140,F152)</f>
        <v>875033</v>
      </c>
      <c r="G159" s="6">
        <f>SUM(G118,G120,G122,G126,G128,G134,G138,G140,G152)</f>
        <v>1758</v>
      </c>
      <c r="H159" s="6">
        <f>SUM(H118,H120,H122,H126,H128,H134,H138,H140,H152)</f>
        <v>876791</v>
      </c>
    </row>
    <row r="160" spans="1:8" x14ac:dyDescent="0.2">
      <c r="A160" s="48" t="s">
        <v>19</v>
      </c>
      <c r="B160" s="11"/>
      <c r="C160" s="3"/>
      <c r="D160" s="9"/>
      <c r="E160" s="48" t="s">
        <v>22</v>
      </c>
      <c r="F160" s="11"/>
      <c r="G160" s="16"/>
      <c r="H160" s="3">
        <f>SUM(F160:G160)</f>
        <v>0</v>
      </c>
    </row>
    <row r="161" spans="1:8" x14ac:dyDescent="0.2">
      <c r="A161" s="26" t="s">
        <v>64</v>
      </c>
      <c r="B161" s="3"/>
      <c r="C161" s="3"/>
      <c r="D161" s="9"/>
      <c r="E161" s="52" t="s">
        <v>65</v>
      </c>
      <c r="F161" s="3"/>
      <c r="G161" s="16"/>
      <c r="H161" s="3"/>
    </row>
    <row r="162" spans="1:8" x14ac:dyDescent="0.2">
      <c r="A162" s="82" t="s">
        <v>83</v>
      </c>
      <c r="B162" s="3"/>
      <c r="C162" s="3"/>
      <c r="D162" s="9"/>
      <c r="E162" s="82" t="s">
        <v>85</v>
      </c>
      <c r="F162" s="3"/>
      <c r="G162" s="16"/>
      <c r="H162" s="3"/>
    </row>
    <row r="163" spans="1:8" x14ac:dyDescent="0.2">
      <c r="A163" s="82" t="s">
        <v>84</v>
      </c>
      <c r="B163" s="3"/>
      <c r="C163" s="3"/>
      <c r="D163" s="9"/>
      <c r="E163" s="82" t="s">
        <v>86</v>
      </c>
      <c r="F163" s="3"/>
      <c r="G163" s="16"/>
      <c r="H163" s="3"/>
    </row>
    <row r="164" spans="1:8" ht="12.75" customHeight="1" x14ac:dyDescent="0.2">
      <c r="A164" s="26" t="s">
        <v>69</v>
      </c>
      <c r="B164" s="3"/>
      <c r="C164" s="3"/>
      <c r="D164" s="9"/>
      <c r="E164" s="26" t="s">
        <v>70</v>
      </c>
      <c r="F164" s="3"/>
      <c r="G164" s="16"/>
      <c r="H164" s="3"/>
    </row>
    <row r="165" spans="1:8" x14ac:dyDescent="0.2">
      <c r="A165" s="26" t="s">
        <v>62</v>
      </c>
      <c r="B165" s="58"/>
      <c r="C165" s="59"/>
      <c r="D165" s="60">
        <f>SUM(B165:C165)</f>
        <v>0</v>
      </c>
      <c r="E165" s="20" t="s">
        <v>68</v>
      </c>
      <c r="F165" s="40"/>
      <c r="G165" s="16"/>
      <c r="H165" s="3"/>
    </row>
    <row r="166" spans="1:8" x14ac:dyDescent="0.2">
      <c r="A166" s="13" t="s">
        <v>20</v>
      </c>
      <c r="B166" s="6">
        <f>SUM(B159:B165)</f>
        <v>12853</v>
      </c>
      <c r="C166" s="6">
        <f>SUM(C159:C165)</f>
        <v>0</v>
      </c>
      <c r="D166" s="6">
        <f>SUM(D159:D165)</f>
        <v>12853</v>
      </c>
      <c r="E166" s="13" t="s">
        <v>23</v>
      </c>
      <c r="F166" s="6">
        <f>SUM(F159:F165)</f>
        <v>875033</v>
      </c>
      <c r="G166" s="6">
        <f>SUM(G159:G165)</f>
        <v>1758</v>
      </c>
      <c r="H166" s="6">
        <f>SUM(H159:H165)</f>
        <v>876791</v>
      </c>
    </row>
    <row r="167" spans="1:8" x14ac:dyDescent="0.2">
      <c r="H167" s="19"/>
    </row>
    <row r="168" spans="1:8" x14ac:dyDescent="0.2">
      <c r="A168" s="85" t="s">
        <v>74</v>
      </c>
      <c r="B168" s="85"/>
      <c r="C168" s="85"/>
      <c r="D168" s="85"/>
      <c r="E168" s="85"/>
      <c r="F168" s="85"/>
      <c r="G168" s="85"/>
      <c r="H168" s="85"/>
    </row>
    <row r="169" spans="1:8" x14ac:dyDescent="0.2">
      <c r="H169" s="28" t="s">
        <v>15</v>
      </c>
    </row>
    <row r="170" spans="1:8" ht="25.5" customHeight="1" x14ac:dyDescent="0.2">
      <c r="A170" s="86" t="s">
        <v>0</v>
      </c>
      <c r="B170" s="89" t="s">
        <v>81</v>
      </c>
      <c r="C170" s="90"/>
      <c r="D170" s="91"/>
      <c r="E170" s="86" t="s">
        <v>1</v>
      </c>
      <c r="F170" s="89" t="s">
        <v>82</v>
      </c>
      <c r="G170" s="90"/>
      <c r="H170" s="91"/>
    </row>
    <row r="171" spans="1:8" ht="12.75" customHeight="1" x14ac:dyDescent="0.2">
      <c r="A171" s="87"/>
      <c r="B171" s="94" t="s">
        <v>12</v>
      </c>
      <c r="C171" s="94" t="s">
        <v>13</v>
      </c>
      <c r="D171" s="92" t="s">
        <v>88</v>
      </c>
      <c r="E171" s="87"/>
      <c r="F171" s="92" t="s">
        <v>12</v>
      </c>
      <c r="G171" s="92" t="s">
        <v>13</v>
      </c>
      <c r="H171" s="92" t="s">
        <v>88</v>
      </c>
    </row>
    <row r="172" spans="1:8" ht="33" customHeight="1" x14ac:dyDescent="0.2">
      <c r="A172" s="87"/>
      <c r="B172" s="93"/>
      <c r="C172" s="93"/>
      <c r="D172" s="93"/>
      <c r="E172" s="88"/>
      <c r="F172" s="93"/>
      <c r="G172" s="93"/>
      <c r="H172" s="93"/>
    </row>
    <row r="173" spans="1:8" x14ac:dyDescent="0.2">
      <c r="A173" s="22" t="s">
        <v>60</v>
      </c>
      <c r="B173" s="11">
        <f t="shared" ref="B173:D192" si="5">SUM(B7,B63,B118)</f>
        <v>1046274</v>
      </c>
      <c r="C173" s="11">
        <f t="shared" si="5"/>
        <v>6610</v>
      </c>
      <c r="D173" s="11">
        <f t="shared" si="5"/>
        <v>1052884</v>
      </c>
      <c r="E173" s="70" t="s">
        <v>2</v>
      </c>
      <c r="F173" s="11">
        <f t="shared" ref="F173:H192" si="6">SUM(F7,F63,F118)</f>
        <v>2010044</v>
      </c>
      <c r="G173" s="11">
        <f t="shared" si="6"/>
        <v>126096</v>
      </c>
      <c r="H173" s="30">
        <f t="shared" si="6"/>
        <v>2136140</v>
      </c>
    </row>
    <row r="174" spans="1:8" x14ac:dyDescent="0.2">
      <c r="A174" s="32" t="s">
        <v>28</v>
      </c>
      <c r="B174" s="2">
        <f t="shared" si="5"/>
        <v>870092</v>
      </c>
      <c r="C174" s="2">
        <f t="shared" si="5"/>
        <v>0</v>
      </c>
      <c r="D174" s="15">
        <f t="shared" si="5"/>
        <v>870092</v>
      </c>
      <c r="E174" s="71"/>
      <c r="F174" s="2">
        <f t="shared" si="6"/>
        <v>0</v>
      </c>
      <c r="G174" s="2">
        <f t="shared" si="6"/>
        <v>0</v>
      </c>
      <c r="H174" s="31">
        <f t="shared" si="6"/>
        <v>0</v>
      </c>
    </row>
    <row r="175" spans="1:8" x14ac:dyDescent="0.2">
      <c r="A175" s="23" t="s">
        <v>29</v>
      </c>
      <c r="B175" s="2">
        <f t="shared" si="5"/>
        <v>176182</v>
      </c>
      <c r="C175" s="2">
        <f t="shared" si="5"/>
        <v>6610</v>
      </c>
      <c r="D175" s="15">
        <f t="shared" si="5"/>
        <v>182792</v>
      </c>
      <c r="E175" s="72" t="s">
        <v>14</v>
      </c>
      <c r="F175" s="3">
        <f t="shared" si="6"/>
        <v>362795</v>
      </c>
      <c r="G175" s="3">
        <f t="shared" si="6"/>
        <v>38597</v>
      </c>
      <c r="H175" s="14">
        <f t="shared" si="6"/>
        <v>401392</v>
      </c>
    </row>
    <row r="176" spans="1:8" x14ac:dyDescent="0.2">
      <c r="A176" s="53" t="s">
        <v>71</v>
      </c>
      <c r="B176" s="54">
        <f t="shared" si="5"/>
        <v>160000</v>
      </c>
      <c r="C176" s="54">
        <f t="shared" si="5"/>
        <v>0</v>
      </c>
      <c r="D176" s="54">
        <f t="shared" si="5"/>
        <v>160000</v>
      </c>
      <c r="E176" s="71"/>
      <c r="F176" s="2">
        <f t="shared" si="6"/>
        <v>0</v>
      </c>
      <c r="G176" s="2">
        <f t="shared" si="6"/>
        <v>0</v>
      </c>
      <c r="H176" s="31">
        <f t="shared" si="6"/>
        <v>0</v>
      </c>
    </row>
    <row r="177" spans="1:8" x14ac:dyDescent="0.2">
      <c r="A177" s="24"/>
      <c r="B177" s="2">
        <f t="shared" si="5"/>
        <v>0</v>
      </c>
      <c r="C177" s="2">
        <f t="shared" si="5"/>
        <v>0</v>
      </c>
      <c r="D177" s="15">
        <f t="shared" si="5"/>
        <v>0</v>
      </c>
      <c r="E177" s="72" t="s">
        <v>24</v>
      </c>
      <c r="F177" s="3">
        <f t="shared" si="6"/>
        <v>4405742</v>
      </c>
      <c r="G177" s="3">
        <f t="shared" si="6"/>
        <v>55050</v>
      </c>
      <c r="H177" s="14">
        <f t="shared" si="6"/>
        <v>4460792</v>
      </c>
    </row>
    <row r="178" spans="1:8" x14ac:dyDescent="0.2">
      <c r="A178" s="24" t="s">
        <v>61</v>
      </c>
      <c r="B178" s="3">
        <f t="shared" si="5"/>
        <v>557625</v>
      </c>
      <c r="C178" s="3">
        <f t="shared" si="5"/>
        <v>0</v>
      </c>
      <c r="D178" s="3">
        <f t="shared" si="5"/>
        <v>557625</v>
      </c>
      <c r="E178" s="71" t="s">
        <v>66</v>
      </c>
      <c r="F178" s="2">
        <f t="shared" si="6"/>
        <v>1813609</v>
      </c>
      <c r="G178" s="2">
        <f t="shared" si="6"/>
        <v>0</v>
      </c>
      <c r="H178" s="31">
        <f t="shared" si="6"/>
        <v>1813609</v>
      </c>
    </row>
    <row r="179" spans="1:8" x14ac:dyDescent="0.2">
      <c r="A179" s="23" t="s">
        <v>73</v>
      </c>
      <c r="B179" s="2">
        <f t="shared" si="5"/>
        <v>557625</v>
      </c>
      <c r="C179" s="2">
        <f t="shared" si="5"/>
        <v>0</v>
      </c>
      <c r="D179" s="15">
        <f t="shared" si="5"/>
        <v>557625</v>
      </c>
      <c r="E179" s="71"/>
      <c r="F179" s="2">
        <f t="shared" si="6"/>
        <v>0</v>
      </c>
      <c r="G179" s="2">
        <f t="shared" si="6"/>
        <v>0</v>
      </c>
      <c r="H179" s="31">
        <f t="shared" si="6"/>
        <v>0</v>
      </c>
    </row>
    <row r="180" spans="1:8" x14ac:dyDescent="0.2">
      <c r="A180" s="23"/>
      <c r="B180" s="2">
        <f t="shared" si="5"/>
        <v>0</v>
      </c>
      <c r="C180" s="2">
        <f t="shared" si="5"/>
        <v>0</v>
      </c>
      <c r="D180" s="15">
        <f t="shared" si="5"/>
        <v>0</v>
      </c>
      <c r="E180" s="72"/>
      <c r="F180" s="2">
        <f t="shared" si="6"/>
        <v>0</v>
      </c>
      <c r="G180" s="2">
        <f t="shared" si="6"/>
        <v>0</v>
      </c>
      <c r="H180" s="31">
        <f t="shared" si="6"/>
        <v>0</v>
      </c>
    </row>
    <row r="181" spans="1:8" x14ac:dyDescent="0.2">
      <c r="A181" s="24" t="s">
        <v>17</v>
      </c>
      <c r="B181" s="3">
        <f t="shared" si="5"/>
        <v>3679820</v>
      </c>
      <c r="C181" s="3">
        <f t="shared" si="5"/>
        <v>0</v>
      </c>
      <c r="D181" s="3">
        <f t="shared" si="5"/>
        <v>3679820</v>
      </c>
      <c r="E181" s="72" t="s">
        <v>25</v>
      </c>
      <c r="F181" s="3">
        <f t="shared" si="6"/>
        <v>32850</v>
      </c>
      <c r="G181" s="3">
        <f t="shared" si="6"/>
        <v>172089</v>
      </c>
      <c r="H181" s="14">
        <f t="shared" si="6"/>
        <v>204939</v>
      </c>
    </row>
    <row r="182" spans="1:8" x14ac:dyDescent="0.2">
      <c r="A182" s="23" t="s">
        <v>31</v>
      </c>
      <c r="B182" s="2">
        <f t="shared" si="5"/>
        <v>120</v>
      </c>
      <c r="C182" s="2">
        <f t="shared" si="5"/>
        <v>0</v>
      </c>
      <c r="D182" s="15">
        <f t="shared" si="5"/>
        <v>120</v>
      </c>
      <c r="E182" s="71"/>
      <c r="F182" s="2">
        <f t="shared" si="6"/>
        <v>0</v>
      </c>
      <c r="G182" s="2">
        <f t="shared" si="6"/>
        <v>0</v>
      </c>
      <c r="H182" s="31">
        <f t="shared" si="6"/>
        <v>0</v>
      </c>
    </row>
    <row r="183" spans="1:8" x14ac:dyDescent="0.2">
      <c r="A183" s="23" t="s">
        <v>32</v>
      </c>
      <c r="B183" s="2">
        <f t="shared" si="5"/>
        <v>300000</v>
      </c>
      <c r="C183" s="2">
        <f t="shared" si="5"/>
        <v>0</v>
      </c>
      <c r="D183" s="15">
        <f t="shared" si="5"/>
        <v>300000</v>
      </c>
      <c r="E183" s="72" t="s">
        <v>26</v>
      </c>
      <c r="F183" s="3">
        <f t="shared" si="6"/>
        <v>1556179</v>
      </c>
      <c r="G183" s="3">
        <f t="shared" si="6"/>
        <v>978082</v>
      </c>
      <c r="H183" s="14">
        <f t="shared" si="6"/>
        <v>2534261</v>
      </c>
    </row>
    <row r="184" spans="1:8" x14ac:dyDescent="0.2">
      <c r="A184" s="23" t="s">
        <v>33</v>
      </c>
      <c r="B184" s="15">
        <f t="shared" si="5"/>
        <v>290000</v>
      </c>
      <c r="C184" s="15">
        <f t="shared" si="5"/>
        <v>0</v>
      </c>
      <c r="D184" s="15">
        <f t="shared" si="5"/>
        <v>290000</v>
      </c>
      <c r="E184" t="s">
        <v>72</v>
      </c>
      <c r="F184" s="2">
        <f t="shared" si="6"/>
        <v>187610</v>
      </c>
      <c r="G184" s="2">
        <f t="shared" si="6"/>
        <v>0</v>
      </c>
      <c r="H184" s="2">
        <f t="shared" si="6"/>
        <v>187610</v>
      </c>
    </row>
    <row r="185" spans="1:8" x14ac:dyDescent="0.2">
      <c r="A185" s="23" t="s">
        <v>34</v>
      </c>
      <c r="B185" s="2">
        <f t="shared" si="5"/>
        <v>3000000</v>
      </c>
      <c r="C185" s="2">
        <f t="shared" si="5"/>
        <v>0</v>
      </c>
      <c r="D185" s="15">
        <f t="shared" si="5"/>
        <v>3000000</v>
      </c>
      <c r="E185" s="71" t="s">
        <v>54</v>
      </c>
      <c r="F185" s="2">
        <f t="shared" si="6"/>
        <v>37069</v>
      </c>
      <c r="G185" s="2">
        <f t="shared" si="6"/>
        <v>76887</v>
      </c>
      <c r="H185" s="2">
        <f t="shared" si="6"/>
        <v>113956</v>
      </c>
    </row>
    <row r="186" spans="1:8" x14ac:dyDescent="0.2">
      <c r="A186" s="23" t="s">
        <v>35</v>
      </c>
      <c r="B186" s="2">
        <f t="shared" si="5"/>
        <v>70000</v>
      </c>
      <c r="C186" s="2">
        <f t="shared" si="5"/>
        <v>0</v>
      </c>
      <c r="D186" s="15">
        <f t="shared" si="5"/>
        <v>70000</v>
      </c>
      <c r="E186" s="71" t="s">
        <v>67</v>
      </c>
      <c r="F186" s="2">
        <f t="shared" si="6"/>
        <v>0</v>
      </c>
      <c r="G186" s="2">
        <f t="shared" si="6"/>
        <v>44164</v>
      </c>
      <c r="H186" s="2">
        <f t="shared" si="6"/>
        <v>44164</v>
      </c>
    </row>
    <row r="187" spans="1:8" x14ac:dyDescent="0.2">
      <c r="A187" s="23" t="s">
        <v>36</v>
      </c>
      <c r="B187" s="2">
        <f t="shared" si="5"/>
        <v>16000</v>
      </c>
      <c r="C187" s="2">
        <f t="shared" si="5"/>
        <v>0</v>
      </c>
      <c r="D187" s="15">
        <f t="shared" si="5"/>
        <v>16000</v>
      </c>
      <c r="E187" s="71" t="s">
        <v>55</v>
      </c>
      <c r="F187" s="2">
        <f t="shared" si="6"/>
        <v>1331500</v>
      </c>
      <c r="G187" s="2">
        <f t="shared" si="6"/>
        <v>857031</v>
      </c>
      <c r="H187" s="2">
        <f t="shared" si="6"/>
        <v>2188531</v>
      </c>
    </row>
    <row r="188" spans="1:8" x14ac:dyDescent="0.2">
      <c r="A188" s="23" t="s">
        <v>8</v>
      </c>
      <c r="B188" s="2">
        <f t="shared" si="5"/>
        <v>1700</v>
      </c>
      <c r="C188" s="2">
        <f t="shared" si="5"/>
        <v>0</v>
      </c>
      <c r="D188" s="15">
        <f t="shared" si="5"/>
        <v>1700</v>
      </c>
      <c r="E188" s="71"/>
      <c r="F188" s="2">
        <f t="shared" si="6"/>
        <v>0</v>
      </c>
      <c r="G188" s="2">
        <f t="shared" si="6"/>
        <v>0</v>
      </c>
      <c r="H188" s="2">
        <f t="shared" si="6"/>
        <v>0</v>
      </c>
    </row>
    <row r="189" spans="1:8" x14ac:dyDescent="0.2">
      <c r="A189" s="23" t="s">
        <v>37</v>
      </c>
      <c r="B189" s="2">
        <f t="shared" si="5"/>
        <v>0</v>
      </c>
      <c r="C189" s="2">
        <f t="shared" si="5"/>
        <v>0</v>
      </c>
      <c r="D189" s="15">
        <f t="shared" si="5"/>
        <v>0</v>
      </c>
      <c r="E189" s="72" t="s">
        <v>4</v>
      </c>
      <c r="F189" s="3">
        <f t="shared" si="6"/>
        <v>5463718</v>
      </c>
      <c r="G189" s="3">
        <f t="shared" si="6"/>
        <v>3325</v>
      </c>
      <c r="H189" s="3">
        <f t="shared" si="6"/>
        <v>5467043</v>
      </c>
    </row>
    <row r="190" spans="1:8" x14ac:dyDescent="0.2">
      <c r="A190" s="23" t="s">
        <v>7</v>
      </c>
      <c r="B190" s="2">
        <f t="shared" si="5"/>
        <v>2000</v>
      </c>
      <c r="C190" s="2">
        <f t="shared" si="5"/>
        <v>0</v>
      </c>
      <c r="D190" s="15">
        <f t="shared" si="5"/>
        <v>2000</v>
      </c>
      <c r="E190" s="73" t="s">
        <v>56</v>
      </c>
      <c r="F190" s="36">
        <f t="shared" si="6"/>
        <v>0</v>
      </c>
      <c r="G190" s="36">
        <f t="shared" si="6"/>
        <v>0</v>
      </c>
      <c r="H190" s="36">
        <f t="shared" si="6"/>
        <v>0</v>
      </c>
    </row>
    <row r="191" spans="1:8" x14ac:dyDescent="0.2">
      <c r="A191" s="23" t="s">
        <v>63</v>
      </c>
      <c r="B191" s="2">
        <f t="shared" si="5"/>
        <v>0</v>
      </c>
      <c r="C191" s="2">
        <f t="shared" si="5"/>
        <v>0</v>
      </c>
      <c r="D191" s="2">
        <f t="shared" si="5"/>
        <v>0</v>
      </c>
      <c r="E191" s="71"/>
      <c r="F191" s="15">
        <f t="shared" si="6"/>
        <v>0</v>
      </c>
      <c r="G191" s="15">
        <f t="shared" si="6"/>
        <v>0</v>
      </c>
      <c r="H191" s="15">
        <f t="shared" si="6"/>
        <v>0</v>
      </c>
    </row>
    <row r="192" spans="1:8" x14ac:dyDescent="0.2">
      <c r="A192" s="23"/>
      <c r="B192" s="2">
        <f t="shared" si="5"/>
        <v>0</v>
      </c>
      <c r="C192" s="2">
        <f t="shared" si="5"/>
        <v>0</v>
      </c>
      <c r="D192" s="15">
        <f t="shared" si="5"/>
        <v>0</v>
      </c>
      <c r="E192" s="71"/>
      <c r="F192" s="15">
        <f t="shared" si="6"/>
        <v>0</v>
      </c>
      <c r="G192" s="15">
        <f t="shared" si="6"/>
        <v>0</v>
      </c>
      <c r="H192" s="15">
        <f t="shared" si="6"/>
        <v>0</v>
      </c>
    </row>
    <row r="193" spans="1:8" x14ac:dyDescent="0.2">
      <c r="A193" s="24" t="s">
        <v>38</v>
      </c>
      <c r="B193" s="3">
        <f t="shared" ref="B193:D207" si="7">SUM(B27,B83,B138)</f>
        <v>2506845</v>
      </c>
      <c r="C193" s="3">
        <f t="shared" si="7"/>
        <v>539</v>
      </c>
      <c r="D193" s="3">
        <f t="shared" si="7"/>
        <v>2507384</v>
      </c>
      <c r="E193" s="72" t="s">
        <v>3</v>
      </c>
      <c r="F193" s="3">
        <f t="shared" ref="F193:H212" si="8">SUM(F27,F83,F138)</f>
        <v>178005</v>
      </c>
      <c r="G193" s="3">
        <f t="shared" si="8"/>
        <v>0</v>
      </c>
      <c r="H193" s="3">
        <f t="shared" si="8"/>
        <v>178005</v>
      </c>
    </row>
    <row r="194" spans="1:8" x14ac:dyDescent="0.2">
      <c r="A194" s="23" t="s">
        <v>39</v>
      </c>
      <c r="B194" s="2">
        <f t="shared" si="7"/>
        <v>0</v>
      </c>
      <c r="C194" s="2">
        <f t="shared" si="7"/>
        <v>0</v>
      </c>
      <c r="D194" s="15">
        <f t="shared" si="7"/>
        <v>0</v>
      </c>
      <c r="E194" s="71"/>
      <c r="F194" s="15">
        <f t="shared" si="8"/>
        <v>0</v>
      </c>
      <c r="G194" s="15">
        <f t="shared" si="8"/>
        <v>0</v>
      </c>
      <c r="H194" s="15">
        <f t="shared" si="8"/>
        <v>0</v>
      </c>
    </row>
    <row r="195" spans="1:8" x14ac:dyDescent="0.2">
      <c r="A195" s="23" t="s">
        <v>6</v>
      </c>
      <c r="B195" s="2">
        <f t="shared" si="7"/>
        <v>104500</v>
      </c>
      <c r="C195" s="2">
        <f t="shared" si="7"/>
        <v>485</v>
      </c>
      <c r="D195" s="15">
        <f t="shared" si="7"/>
        <v>104985</v>
      </c>
      <c r="E195" s="72" t="s">
        <v>27</v>
      </c>
      <c r="F195" s="3">
        <f t="shared" si="8"/>
        <v>32331</v>
      </c>
      <c r="G195" s="3">
        <f t="shared" si="8"/>
        <v>100804</v>
      </c>
      <c r="H195" s="3">
        <f t="shared" si="8"/>
        <v>133135</v>
      </c>
    </row>
    <row r="196" spans="1:8" x14ac:dyDescent="0.2">
      <c r="A196" s="23" t="s">
        <v>40</v>
      </c>
      <c r="B196" s="2">
        <f t="shared" si="7"/>
        <v>18333</v>
      </c>
      <c r="C196" s="2">
        <f t="shared" si="7"/>
        <v>0</v>
      </c>
      <c r="D196" s="15">
        <f t="shared" si="7"/>
        <v>18333</v>
      </c>
      <c r="E196" s="71" t="s">
        <v>57</v>
      </c>
      <c r="F196" s="15">
        <f t="shared" si="8"/>
        <v>0</v>
      </c>
      <c r="G196" s="15">
        <f t="shared" si="8"/>
        <v>0</v>
      </c>
      <c r="H196" s="15">
        <f t="shared" si="8"/>
        <v>0</v>
      </c>
    </row>
    <row r="197" spans="1:8" x14ac:dyDescent="0.2">
      <c r="A197" s="23" t="s">
        <v>41</v>
      </c>
      <c r="B197" s="2">
        <f t="shared" si="7"/>
        <v>186418</v>
      </c>
      <c r="C197" s="2">
        <f t="shared" si="7"/>
        <v>0</v>
      </c>
      <c r="D197" s="15">
        <f t="shared" si="7"/>
        <v>186418</v>
      </c>
      <c r="E197" s="71" t="s">
        <v>58</v>
      </c>
      <c r="F197" s="15">
        <f t="shared" si="8"/>
        <v>32331</v>
      </c>
      <c r="G197" s="15">
        <f t="shared" si="8"/>
        <v>100804</v>
      </c>
      <c r="H197" s="15">
        <f t="shared" si="8"/>
        <v>133135</v>
      </c>
    </row>
    <row r="198" spans="1:8" x14ac:dyDescent="0.2">
      <c r="A198" s="23" t="s">
        <v>42</v>
      </c>
      <c r="B198" s="2">
        <f t="shared" si="7"/>
        <v>161486</v>
      </c>
      <c r="C198" s="2">
        <f t="shared" si="7"/>
        <v>0</v>
      </c>
      <c r="D198" s="15">
        <f t="shared" si="7"/>
        <v>161486</v>
      </c>
      <c r="E198" s="74"/>
      <c r="F198" s="15">
        <f t="shared" si="8"/>
        <v>0</v>
      </c>
      <c r="G198" s="15">
        <f t="shared" si="8"/>
        <v>0</v>
      </c>
      <c r="H198" s="15">
        <f t="shared" si="8"/>
        <v>0</v>
      </c>
    </row>
    <row r="199" spans="1:8" x14ac:dyDescent="0.2">
      <c r="A199" s="32" t="s">
        <v>43</v>
      </c>
      <c r="B199" s="15">
        <f t="shared" si="7"/>
        <v>1893105</v>
      </c>
      <c r="C199" s="15">
        <f t="shared" si="7"/>
        <v>54</v>
      </c>
      <c r="D199" s="15">
        <f t="shared" si="7"/>
        <v>1893159</v>
      </c>
      <c r="E199" s="71"/>
      <c r="F199" s="15">
        <f t="shared" si="8"/>
        <v>0</v>
      </c>
      <c r="G199" s="15">
        <f t="shared" si="8"/>
        <v>0</v>
      </c>
      <c r="H199" s="15">
        <f t="shared" si="8"/>
        <v>0</v>
      </c>
    </row>
    <row r="200" spans="1:8" x14ac:dyDescent="0.2">
      <c r="A200" s="34" t="s">
        <v>44</v>
      </c>
      <c r="B200" s="2">
        <f t="shared" si="7"/>
        <v>142892</v>
      </c>
      <c r="C200" s="2">
        <f t="shared" si="7"/>
        <v>0</v>
      </c>
      <c r="D200" s="15">
        <f t="shared" si="7"/>
        <v>142892</v>
      </c>
      <c r="E200" s="71"/>
      <c r="F200" s="15">
        <f t="shared" si="8"/>
        <v>0</v>
      </c>
      <c r="G200" s="15">
        <f t="shared" si="8"/>
        <v>0</v>
      </c>
      <c r="H200" s="15">
        <f t="shared" si="8"/>
        <v>0</v>
      </c>
    </row>
    <row r="201" spans="1:8" x14ac:dyDescent="0.2">
      <c r="A201" s="34" t="s">
        <v>45</v>
      </c>
      <c r="B201" s="2">
        <f t="shared" si="7"/>
        <v>111</v>
      </c>
      <c r="C201" s="2">
        <f t="shared" si="7"/>
        <v>0</v>
      </c>
      <c r="D201" s="15">
        <f t="shared" si="7"/>
        <v>111</v>
      </c>
      <c r="E201" s="72"/>
      <c r="F201" s="15">
        <f t="shared" si="8"/>
        <v>0</v>
      </c>
      <c r="G201" s="15">
        <f t="shared" si="8"/>
        <v>0</v>
      </c>
      <c r="H201" s="15">
        <f t="shared" si="8"/>
        <v>0</v>
      </c>
    </row>
    <row r="202" spans="1:8" x14ac:dyDescent="0.2">
      <c r="A202" s="32" t="s">
        <v>46</v>
      </c>
      <c r="B202" s="15">
        <f t="shared" si="7"/>
        <v>0</v>
      </c>
      <c r="C202" s="15">
        <f t="shared" si="7"/>
        <v>0</v>
      </c>
      <c r="D202" s="15">
        <f t="shared" si="7"/>
        <v>0</v>
      </c>
      <c r="E202" s="72"/>
      <c r="F202" s="15">
        <f t="shared" si="8"/>
        <v>0</v>
      </c>
      <c r="G202" s="15">
        <f t="shared" si="8"/>
        <v>0</v>
      </c>
      <c r="H202" s="15">
        <f t="shared" si="8"/>
        <v>0</v>
      </c>
    </row>
    <row r="203" spans="1:8" x14ac:dyDescent="0.2">
      <c r="A203" s="34" t="s">
        <v>47</v>
      </c>
      <c r="B203" s="2">
        <f t="shared" si="7"/>
        <v>0</v>
      </c>
      <c r="C203" s="2">
        <f t="shared" si="7"/>
        <v>0</v>
      </c>
      <c r="D203" s="15">
        <f t="shared" si="7"/>
        <v>0</v>
      </c>
      <c r="E203" s="71"/>
      <c r="F203" s="15">
        <f t="shared" si="8"/>
        <v>0</v>
      </c>
      <c r="G203" s="15">
        <f t="shared" si="8"/>
        <v>0</v>
      </c>
      <c r="H203" s="15">
        <f t="shared" si="8"/>
        <v>0</v>
      </c>
    </row>
    <row r="204" spans="1:8" x14ac:dyDescent="0.2">
      <c r="A204" s="23"/>
      <c r="B204" s="2">
        <f t="shared" si="7"/>
        <v>0</v>
      </c>
      <c r="C204" s="2">
        <f t="shared" si="7"/>
        <v>0</v>
      </c>
      <c r="D204" s="15">
        <f t="shared" si="7"/>
        <v>0</v>
      </c>
      <c r="E204" s="71"/>
      <c r="F204" s="15">
        <f t="shared" si="8"/>
        <v>0</v>
      </c>
      <c r="G204" s="15">
        <f t="shared" si="8"/>
        <v>0</v>
      </c>
      <c r="H204" s="15">
        <f t="shared" si="8"/>
        <v>0</v>
      </c>
    </row>
    <row r="205" spans="1:8" x14ac:dyDescent="0.2">
      <c r="A205" s="35" t="s">
        <v>48</v>
      </c>
      <c r="B205" s="3">
        <f t="shared" si="7"/>
        <v>6717070</v>
      </c>
      <c r="C205" s="3">
        <f t="shared" si="7"/>
        <v>0</v>
      </c>
      <c r="D205" s="3">
        <f t="shared" si="7"/>
        <v>6717070</v>
      </c>
      <c r="E205" s="71"/>
      <c r="F205" s="15">
        <f t="shared" si="8"/>
        <v>0</v>
      </c>
      <c r="G205" s="15">
        <f t="shared" si="8"/>
        <v>0</v>
      </c>
      <c r="H205" s="15">
        <f t="shared" si="8"/>
        <v>0</v>
      </c>
    </row>
    <row r="206" spans="1:8" x14ac:dyDescent="0.2">
      <c r="A206" s="32" t="s">
        <v>49</v>
      </c>
      <c r="B206" s="2">
        <f t="shared" si="7"/>
        <v>6717070</v>
      </c>
      <c r="C206" s="2">
        <f t="shared" si="7"/>
        <v>0</v>
      </c>
      <c r="D206" s="15">
        <f t="shared" si="7"/>
        <v>6717070</v>
      </c>
      <c r="E206" s="71"/>
      <c r="F206" s="15">
        <f t="shared" si="8"/>
        <v>0</v>
      </c>
      <c r="G206" s="15">
        <f t="shared" si="8"/>
        <v>0</v>
      </c>
      <c r="H206" s="15">
        <f t="shared" si="8"/>
        <v>0</v>
      </c>
    </row>
    <row r="207" spans="1:8" x14ac:dyDescent="0.2">
      <c r="A207" s="23"/>
      <c r="B207" s="15">
        <f t="shared" si="7"/>
        <v>0</v>
      </c>
      <c r="C207" s="15">
        <f t="shared" si="7"/>
        <v>0</v>
      </c>
      <c r="D207" s="15">
        <f t="shared" si="7"/>
        <v>0</v>
      </c>
      <c r="E207" s="75" t="s">
        <v>5</v>
      </c>
      <c r="F207" s="3">
        <f t="shared" si="8"/>
        <v>271503</v>
      </c>
      <c r="G207" s="3">
        <f t="shared" si="8"/>
        <v>0</v>
      </c>
      <c r="H207" s="3">
        <f t="shared" si="8"/>
        <v>271503</v>
      </c>
    </row>
    <row r="208" spans="1:8" x14ac:dyDescent="0.2">
      <c r="A208" s="35" t="s">
        <v>50</v>
      </c>
      <c r="B208" s="3">
        <f>SUM(B42,C98,B153)</f>
        <v>0</v>
      </c>
      <c r="C208" s="3">
        <f t="shared" ref="C208:D216" si="9">SUM(C42,C98,C153)</f>
        <v>30000</v>
      </c>
      <c r="D208" s="3">
        <f t="shared" si="9"/>
        <v>30000</v>
      </c>
      <c r="E208" s="76" t="s">
        <v>9</v>
      </c>
      <c r="F208" s="15">
        <f t="shared" si="8"/>
        <v>209003</v>
      </c>
      <c r="G208" s="15">
        <f t="shared" si="8"/>
        <v>0</v>
      </c>
      <c r="H208" s="15">
        <f t="shared" si="8"/>
        <v>209003</v>
      </c>
    </row>
    <row r="209" spans="1:8" x14ac:dyDescent="0.2">
      <c r="A209" s="23" t="s">
        <v>51</v>
      </c>
      <c r="B209" s="2">
        <f t="shared" ref="B209:B216" si="10">SUM(B43,B99,B154)</f>
        <v>0</v>
      </c>
      <c r="C209" s="2">
        <f t="shared" si="9"/>
        <v>30000</v>
      </c>
      <c r="D209" s="15">
        <f t="shared" si="9"/>
        <v>30000</v>
      </c>
      <c r="E209" s="76" t="s">
        <v>10</v>
      </c>
      <c r="F209" s="15">
        <f t="shared" si="8"/>
        <v>19000</v>
      </c>
      <c r="G209" s="15">
        <f t="shared" si="8"/>
        <v>0</v>
      </c>
      <c r="H209" s="15">
        <f t="shared" si="8"/>
        <v>19000</v>
      </c>
    </row>
    <row r="210" spans="1:8" x14ac:dyDescent="0.2">
      <c r="A210" s="24"/>
      <c r="B210" s="2">
        <f t="shared" si="10"/>
        <v>0</v>
      </c>
      <c r="C210" s="2">
        <f t="shared" si="9"/>
        <v>0</v>
      </c>
      <c r="D210" s="15">
        <f t="shared" si="9"/>
        <v>0</v>
      </c>
      <c r="E210" s="76" t="s">
        <v>11</v>
      </c>
      <c r="F210" s="15">
        <f t="shared" si="8"/>
        <v>43500</v>
      </c>
      <c r="G210" s="15">
        <f t="shared" si="8"/>
        <v>0</v>
      </c>
      <c r="H210" s="15">
        <f t="shared" si="8"/>
        <v>43500</v>
      </c>
    </row>
    <row r="211" spans="1:8" x14ac:dyDescent="0.2">
      <c r="A211" s="35" t="s">
        <v>52</v>
      </c>
      <c r="B211" s="3">
        <f t="shared" si="10"/>
        <v>0</v>
      </c>
      <c r="C211" s="3">
        <f t="shared" si="9"/>
        <v>4521</v>
      </c>
      <c r="D211" s="3">
        <f t="shared" si="9"/>
        <v>4521</v>
      </c>
      <c r="E211" s="72"/>
      <c r="F211" s="15">
        <f t="shared" si="8"/>
        <v>0</v>
      </c>
      <c r="G211" s="15">
        <f t="shared" si="8"/>
        <v>0</v>
      </c>
      <c r="H211" s="15">
        <f t="shared" si="8"/>
        <v>0</v>
      </c>
    </row>
    <row r="212" spans="1:8" x14ac:dyDescent="0.2">
      <c r="A212" s="23" t="s">
        <v>53</v>
      </c>
      <c r="B212" s="2">
        <f t="shared" si="10"/>
        <v>0</v>
      </c>
      <c r="C212" s="2">
        <f t="shared" si="9"/>
        <v>4521</v>
      </c>
      <c r="D212" s="15">
        <f t="shared" si="9"/>
        <v>4521</v>
      </c>
      <c r="E212" s="72"/>
      <c r="F212" s="15">
        <f t="shared" si="8"/>
        <v>0</v>
      </c>
      <c r="G212" s="15">
        <f t="shared" si="8"/>
        <v>0</v>
      </c>
      <c r="H212" s="15">
        <f t="shared" si="8"/>
        <v>0</v>
      </c>
    </row>
    <row r="213" spans="1:8" x14ac:dyDescent="0.2">
      <c r="A213" s="56"/>
      <c r="B213" s="57">
        <f t="shared" si="10"/>
        <v>0</v>
      </c>
      <c r="C213" s="2">
        <f t="shared" si="9"/>
        <v>0</v>
      </c>
      <c r="D213" s="15">
        <f t="shared" si="9"/>
        <v>0</v>
      </c>
      <c r="E213" s="77"/>
      <c r="F213" s="15">
        <f t="shared" ref="F213:H216" si="11">SUM(F47,F103,F158)</f>
        <v>0</v>
      </c>
      <c r="G213" s="15">
        <f t="shared" si="11"/>
        <v>0</v>
      </c>
      <c r="H213" s="15">
        <f t="shared" si="11"/>
        <v>0</v>
      </c>
    </row>
    <row r="214" spans="1:8" x14ac:dyDescent="0.2">
      <c r="A214" s="7" t="s">
        <v>18</v>
      </c>
      <c r="B214" s="47">
        <f t="shared" si="10"/>
        <v>14507634</v>
      </c>
      <c r="C214" s="6">
        <f t="shared" si="9"/>
        <v>41670</v>
      </c>
      <c r="D214" s="6">
        <f t="shared" si="9"/>
        <v>14549304</v>
      </c>
      <c r="E214" s="10" t="s">
        <v>21</v>
      </c>
      <c r="F214" s="6">
        <f t="shared" si="11"/>
        <v>14313167</v>
      </c>
      <c r="G214" s="6">
        <f t="shared" si="11"/>
        <v>1474043</v>
      </c>
      <c r="H214" s="6">
        <f t="shared" si="11"/>
        <v>15787210</v>
      </c>
    </row>
    <row r="215" spans="1:8" x14ac:dyDescent="0.2">
      <c r="A215" s="48" t="s">
        <v>19</v>
      </c>
      <c r="B215" s="3">
        <f t="shared" si="10"/>
        <v>2004846</v>
      </c>
      <c r="C215" s="3">
        <f t="shared" si="9"/>
        <v>0</v>
      </c>
      <c r="D215" s="3">
        <f t="shared" si="9"/>
        <v>2004846</v>
      </c>
      <c r="E215" s="78" t="s">
        <v>22</v>
      </c>
      <c r="F215" s="3">
        <f t="shared" si="11"/>
        <v>766940</v>
      </c>
      <c r="G215" s="3">
        <f t="shared" si="11"/>
        <v>0</v>
      </c>
      <c r="H215" s="14">
        <f t="shared" si="11"/>
        <v>766940</v>
      </c>
    </row>
    <row r="216" spans="1:8" x14ac:dyDescent="0.2">
      <c r="A216" s="26" t="s">
        <v>64</v>
      </c>
      <c r="B216" s="15">
        <f t="shared" si="10"/>
        <v>1504846</v>
      </c>
      <c r="C216" s="15">
        <f t="shared" si="9"/>
        <v>0</v>
      </c>
      <c r="D216" s="15">
        <f t="shared" si="9"/>
        <v>1504846</v>
      </c>
      <c r="E216" s="76" t="s">
        <v>65</v>
      </c>
      <c r="F216" s="2">
        <f t="shared" si="11"/>
        <v>232891</v>
      </c>
      <c r="G216" s="2">
        <f t="shared" si="11"/>
        <v>0</v>
      </c>
      <c r="H216" s="2">
        <f t="shared" si="11"/>
        <v>232891</v>
      </c>
    </row>
    <row r="217" spans="1:8" x14ac:dyDescent="0.2">
      <c r="A217" s="82" t="s">
        <v>83</v>
      </c>
      <c r="B217" s="36">
        <f t="shared" ref="B217:D218" si="12">SUM(B51,B107,B162)</f>
        <v>270679</v>
      </c>
      <c r="C217" s="36">
        <f t="shared" si="12"/>
        <v>0</v>
      </c>
      <c r="D217" s="36">
        <f t="shared" si="12"/>
        <v>270679</v>
      </c>
      <c r="E217" s="82" t="s">
        <v>85</v>
      </c>
      <c r="F217" s="36">
        <f t="shared" ref="F217:H218" si="13">SUM(F51,F107,F162)</f>
        <v>69798</v>
      </c>
      <c r="G217" s="36">
        <f t="shared" si="13"/>
        <v>0</v>
      </c>
      <c r="H217" s="36">
        <f t="shared" si="13"/>
        <v>69798</v>
      </c>
    </row>
    <row r="218" spans="1:8" x14ac:dyDescent="0.2">
      <c r="A218" s="82" t="s">
        <v>84</v>
      </c>
      <c r="B218" s="36">
        <f t="shared" si="12"/>
        <v>1234167</v>
      </c>
      <c r="C218" s="36">
        <f t="shared" si="12"/>
        <v>0</v>
      </c>
      <c r="D218" s="36">
        <f t="shared" si="12"/>
        <v>1234167</v>
      </c>
      <c r="E218" s="82" t="s">
        <v>86</v>
      </c>
      <c r="F218" s="36">
        <f t="shared" si="13"/>
        <v>163093</v>
      </c>
      <c r="G218" s="36">
        <f t="shared" si="13"/>
        <v>0</v>
      </c>
      <c r="H218" s="36">
        <f t="shared" si="13"/>
        <v>163093</v>
      </c>
    </row>
    <row r="219" spans="1:8" ht="12.75" customHeight="1" x14ac:dyDescent="0.2">
      <c r="A219" s="26" t="s">
        <v>69</v>
      </c>
      <c r="B219" s="15">
        <f t="shared" ref="B219:D221" si="14">SUM(B53,B109,B164)</f>
        <v>500000</v>
      </c>
      <c r="C219" s="15">
        <f t="shared" si="14"/>
        <v>0</v>
      </c>
      <c r="D219" s="15">
        <f t="shared" si="14"/>
        <v>500000</v>
      </c>
      <c r="E219" s="79" t="s">
        <v>70</v>
      </c>
      <c r="F219" s="2">
        <f t="shared" ref="F219:H221" si="15">SUM(F53,F109,F164)</f>
        <v>500000</v>
      </c>
      <c r="G219" s="2">
        <f t="shared" si="15"/>
        <v>0</v>
      </c>
      <c r="H219" s="2">
        <f t="shared" si="15"/>
        <v>500000</v>
      </c>
    </row>
    <row r="220" spans="1:8" x14ac:dyDescent="0.2">
      <c r="A220" s="26" t="s">
        <v>62</v>
      </c>
      <c r="B220" s="59">
        <f t="shared" si="14"/>
        <v>0</v>
      </c>
      <c r="C220" s="61">
        <f t="shared" si="14"/>
        <v>0</v>
      </c>
      <c r="D220" s="59">
        <f t="shared" si="14"/>
        <v>0</v>
      </c>
      <c r="E220" s="80" t="s">
        <v>68</v>
      </c>
      <c r="F220" s="2">
        <f t="shared" si="15"/>
        <v>34049</v>
      </c>
      <c r="G220" s="2">
        <f t="shared" si="15"/>
        <v>0</v>
      </c>
      <c r="H220" s="31">
        <f t="shared" si="15"/>
        <v>34049</v>
      </c>
    </row>
    <row r="221" spans="1:8" x14ac:dyDescent="0.2">
      <c r="A221" s="13" t="s">
        <v>20</v>
      </c>
      <c r="B221" s="6">
        <f t="shared" si="14"/>
        <v>16512480</v>
      </c>
      <c r="C221" s="6">
        <f t="shared" si="14"/>
        <v>41670</v>
      </c>
      <c r="D221" s="6">
        <f t="shared" si="14"/>
        <v>16554150</v>
      </c>
      <c r="E221" s="81" t="s">
        <v>23</v>
      </c>
      <c r="F221" s="6">
        <f t="shared" si="15"/>
        <v>15080107</v>
      </c>
      <c r="G221" s="6">
        <f t="shared" si="15"/>
        <v>1474043</v>
      </c>
      <c r="H221" s="6">
        <f t="shared" si="15"/>
        <v>16554150</v>
      </c>
    </row>
    <row r="224" spans="1:8" x14ac:dyDescent="0.2">
      <c r="H224" s="29">
        <f>SUM(D221-H221)</f>
        <v>0</v>
      </c>
    </row>
  </sheetData>
  <mergeCells count="44">
    <mergeCell ref="A168:H168"/>
    <mergeCell ref="F116:F117"/>
    <mergeCell ref="A115:A117"/>
    <mergeCell ref="B115:D115"/>
    <mergeCell ref="E115:E117"/>
    <mergeCell ref="F115:H115"/>
    <mergeCell ref="C61:C62"/>
    <mergeCell ref="C116:C117"/>
    <mergeCell ref="G61:G62"/>
    <mergeCell ref="A113:H113"/>
    <mergeCell ref="B116:B117"/>
    <mergeCell ref="D116:D117"/>
    <mergeCell ref="G116:G117"/>
    <mergeCell ref="H116:H117"/>
    <mergeCell ref="A170:A172"/>
    <mergeCell ref="B170:D170"/>
    <mergeCell ref="E170:E172"/>
    <mergeCell ref="F170:H170"/>
    <mergeCell ref="B171:B172"/>
    <mergeCell ref="D171:D172"/>
    <mergeCell ref="F171:F172"/>
    <mergeCell ref="H171:H172"/>
    <mergeCell ref="C171:C172"/>
    <mergeCell ref="G171:G172"/>
    <mergeCell ref="G5:G6"/>
    <mergeCell ref="H5:H6"/>
    <mergeCell ref="A60:A62"/>
    <mergeCell ref="B60:D60"/>
    <mergeCell ref="E60:E62"/>
    <mergeCell ref="F60:H60"/>
    <mergeCell ref="B61:B62"/>
    <mergeCell ref="D61:D62"/>
    <mergeCell ref="F61:F62"/>
    <mergeCell ref="H61:H62"/>
    <mergeCell ref="A58:H58"/>
    <mergeCell ref="A2:H2"/>
    <mergeCell ref="A4:A6"/>
    <mergeCell ref="E4:E6"/>
    <mergeCell ref="F4:H4"/>
    <mergeCell ref="F5:F6"/>
    <mergeCell ref="D5:D6"/>
    <mergeCell ref="B4:D4"/>
    <mergeCell ref="B5:B6"/>
    <mergeCell ref="C5:C6"/>
  </mergeCells>
  <phoneticPr fontId="0" type="noConversion"/>
  <printOptions horizontalCentered="1"/>
  <pageMargins left="0.19685039370078741" right="0.19685039370078741" top="0.39370078740157483" bottom="0" header="0.51181102362204722" footer="0.51181102362204722"/>
  <pageSetup paperSize="9" scale="64" orientation="landscape" r:id="rId1"/>
  <headerFooter alignWithMargins="0">
    <oddFooter>&amp;C&amp;P</oddFooter>
  </headerFooter>
  <rowBreaks count="3" manualBreakCount="3">
    <brk id="55" max="16383" man="1"/>
    <brk id="111" max="16383" man="1"/>
    <brk id="1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2020-01-22T07:33:12Z</cp:lastPrinted>
  <dcterms:created xsi:type="dcterms:W3CDTF">1997-01-17T14:02:09Z</dcterms:created>
  <dcterms:modified xsi:type="dcterms:W3CDTF">2021-07-20T12:25:46Z</dcterms:modified>
</cp:coreProperties>
</file>