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rarosbarbara\Desktop\költségvetés mellékletei\"/>
    </mc:Choice>
  </mc:AlternateContent>
  <xr:revisionPtr revIDLastSave="0" documentId="8_{E682CD5D-2FA2-4071-81E2-5E6E22B17E2A}" xr6:coauthVersionLast="45" xr6:coauthVersionMax="45" xr10:uidLastSave="{00000000-0000-0000-0000-000000000000}"/>
  <bookViews>
    <workbookView xWindow="5925" yWindow="4215" windowWidth="21600" windowHeight="11385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3" i="1" l="1"/>
  <c r="G9" i="1"/>
  <c r="C11" i="1"/>
  <c r="D11" i="1"/>
  <c r="B9" i="1"/>
  <c r="B11" i="1"/>
  <c r="C118" i="1"/>
  <c r="C9" i="1" s="1"/>
  <c r="B118" i="1"/>
  <c r="D119" i="1"/>
  <c r="D118" i="1" s="1"/>
  <c r="D9" i="1" s="1"/>
  <c r="D12" i="1" l="1"/>
  <c r="C74" i="1" l="1"/>
  <c r="B81" i="1"/>
  <c r="B74" i="1"/>
  <c r="C81" i="1" l="1"/>
  <c r="B168" i="1" l="1"/>
  <c r="B166" i="1" s="1"/>
  <c r="C44" i="1"/>
  <c r="B44" i="1"/>
  <c r="D45" i="1"/>
  <c r="D44" i="1" s="1"/>
  <c r="C146" i="1" l="1"/>
  <c r="B146" i="1"/>
  <c r="D147" i="1"/>
  <c r="D146" i="1" s="1"/>
  <c r="D137" i="1"/>
  <c r="C136" i="1"/>
  <c r="B136" i="1"/>
  <c r="D51" i="1" l="1"/>
  <c r="B155" i="1" l="1"/>
  <c r="C130" i="1"/>
  <c r="B130" i="1"/>
  <c r="D36" i="1" l="1"/>
  <c r="D32" i="1"/>
  <c r="D56" i="1"/>
  <c r="D82" i="1"/>
  <c r="C125" i="1" l="1"/>
  <c r="B125" i="1"/>
  <c r="C90" i="1" l="1"/>
  <c r="B90" i="1"/>
  <c r="D91" i="1"/>
  <c r="D59" i="1" l="1"/>
  <c r="D75" i="1" l="1"/>
  <c r="D204" i="1" l="1"/>
  <c r="D200" i="1"/>
  <c r="D184" i="1"/>
  <c r="D183" i="1"/>
  <c r="D181" i="1"/>
  <c r="D192" i="1"/>
  <c r="D189" i="1"/>
  <c r="B95" i="1" l="1"/>
  <c r="C115" i="1" l="1"/>
  <c r="B115" i="1"/>
  <c r="D116" i="1"/>
  <c r="D115" i="1" s="1"/>
  <c r="C47" i="1"/>
  <c r="B47" i="1"/>
  <c r="D48" i="1"/>
  <c r="D95" i="1"/>
  <c r="D162" i="1"/>
  <c r="D47" i="1" l="1"/>
  <c r="D128" i="1"/>
  <c r="D109" i="1"/>
  <c r="D131" i="1"/>
  <c r="D130" i="1" s="1"/>
  <c r="D58" i="1"/>
  <c r="D37" i="1"/>
  <c r="D103" i="1"/>
  <c r="D157" i="1" l="1"/>
  <c r="B101" i="1" l="1"/>
  <c r="C101" i="1"/>
  <c r="C71" i="1"/>
  <c r="B71" i="1"/>
  <c r="D139" i="1" l="1"/>
  <c r="D144" i="1" l="1"/>
  <c r="C142" i="1"/>
  <c r="B142" i="1"/>
  <c r="C149" i="1"/>
  <c r="B149" i="1"/>
  <c r="D150" i="1"/>
  <c r="C93" i="1" l="1"/>
  <c r="B93" i="1"/>
  <c r="D105" i="1" l="1"/>
  <c r="D156" i="1" l="1"/>
  <c r="D158" i="1"/>
  <c r="C155" i="1"/>
  <c r="D113" i="1" l="1"/>
  <c r="C41" i="1" l="1"/>
  <c r="B41" i="1"/>
  <c r="B53" i="1" l="1"/>
  <c r="B152" i="1"/>
  <c r="D176" i="1"/>
  <c r="D112" i="1" l="1"/>
  <c r="D108" i="1" l="1"/>
  <c r="D110" i="1"/>
  <c r="D60" i="1"/>
  <c r="D63" i="1" l="1"/>
  <c r="D62" i="1"/>
  <c r="D85" i="1"/>
  <c r="D174" i="1" l="1"/>
  <c r="D175" i="1" l="1"/>
  <c r="C50" i="1" l="1"/>
  <c r="B50" i="1"/>
  <c r="D34" i="1" l="1"/>
  <c r="D16" i="1" l="1"/>
  <c r="B178" i="1" l="1"/>
  <c r="D24" i="1"/>
  <c r="D21" i="1" l="1"/>
  <c r="D35" i="1"/>
  <c r="D33" i="1"/>
  <c r="D31" i="1"/>
  <c r="D18" i="1"/>
  <c r="D20" i="1"/>
  <c r="C152" i="1" l="1"/>
  <c r="D68" i="1" l="1"/>
  <c r="D64" i="1" l="1"/>
  <c r="D170" i="1" l="1"/>
  <c r="D210" i="1" l="1"/>
  <c r="D209" i="1"/>
  <c r="D208" i="1"/>
  <c r="D206" i="1"/>
  <c r="D193" i="1"/>
  <c r="D180" i="1"/>
  <c r="D126" i="1" l="1"/>
  <c r="D164" i="1" l="1"/>
  <c r="D163" i="1" l="1"/>
  <c r="D143" i="1" l="1"/>
  <c r="D142" i="1" s="1"/>
  <c r="D111" i="1" l="1"/>
  <c r="B97" i="1"/>
  <c r="C97" i="1" l="1"/>
  <c r="D99" i="1"/>
  <c r="C133" i="1" l="1"/>
  <c r="B87" i="1"/>
  <c r="D138" i="1"/>
  <c r="B133" i="1"/>
  <c r="C87" i="1"/>
  <c r="D127" i="1" l="1"/>
  <c r="D38" i="1"/>
  <c r="D39" i="1"/>
  <c r="D50" i="1" l="1"/>
  <c r="D107" i="1"/>
  <c r="C78" i="1"/>
  <c r="B78" i="1"/>
  <c r="D79" i="1"/>
  <c r="D78" i="1" s="1"/>
  <c r="D69" i="1" l="1"/>
  <c r="D149" i="1" l="1"/>
  <c r="D153" i="1" l="1"/>
  <c r="D140" i="1"/>
  <c r="D136" i="1" s="1"/>
  <c r="D61" i="1" l="1"/>
  <c r="C168" i="1" l="1"/>
  <c r="C166" i="1" s="1"/>
  <c r="D173" i="1"/>
  <c r="D13" i="1" l="1"/>
  <c r="D14" i="1"/>
  <c r="D15" i="1"/>
  <c r="D17" i="1"/>
  <c r="D19" i="1"/>
  <c r="D22" i="1"/>
  <c r="D23" i="1"/>
  <c r="D25" i="1"/>
  <c r="D26" i="1"/>
  <c r="D27" i="1"/>
  <c r="D28" i="1"/>
  <c r="D29" i="1"/>
  <c r="D30" i="1"/>
  <c r="D159" i="1" l="1"/>
  <c r="D134" i="1" l="1"/>
  <c r="D133" i="1" s="1"/>
  <c r="D211" i="1"/>
  <c r="D182" i="1"/>
  <c r="D169" i="1"/>
  <c r="D104" i="1"/>
  <c r="D102" i="1"/>
  <c r="D98" i="1"/>
  <c r="D90" i="1"/>
  <c r="D42" i="1"/>
  <c r="D88" i="1"/>
  <c r="D87" i="1" s="1"/>
  <c r="D125" i="1"/>
  <c r="D84" i="1"/>
  <c r="D106" i="1"/>
  <c r="D76" i="1"/>
  <c r="D74" i="1" s="1"/>
  <c r="D57" i="1"/>
  <c r="D55" i="1"/>
  <c r="D160" i="1"/>
  <c r="C53" i="1"/>
  <c r="D161" i="1"/>
  <c r="D67" i="1"/>
  <c r="D72" i="1"/>
  <c r="D71" i="1" s="1"/>
  <c r="D83" i="1"/>
  <c r="D94" i="1"/>
  <c r="D172" i="1"/>
  <c r="C178" i="1"/>
  <c r="D205" i="1"/>
  <c r="D185" i="1"/>
  <c r="D186" i="1"/>
  <c r="D187" i="1"/>
  <c r="D188" i="1"/>
  <c r="D190" i="1"/>
  <c r="D191" i="1"/>
  <c r="D194" i="1"/>
  <c r="D195" i="1"/>
  <c r="D196" i="1"/>
  <c r="D197" i="1"/>
  <c r="D198" i="1"/>
  <c r="D199" i="1"/>
  <c r="D201" i="1"/>
  <c r="D202" i="1"/>
  <c r="D203" i="1"/>
  <c r="D207" i="1"/>
  <c r="D179" i="1"/>
  <c r="D81" i="1" l="1"/>
  <c r="D155" i="1"/>
  <c r="D101" i="1"/>
  <c r="D168" i="1"/>
  <c r="D166" i="1" s="1"/>
  <c r="D93" i="1"/>
  <c r="D41" i="1"/>
  <c r="D53" i="1"/>
  <c r="D152" i="1"/>
  <c r="D97" i="1"/>
  <c r="D178" i="1"/>
  <c r="B213" i="1"/>
  <c r="C213" i="1"/>
  <c r="D213" i="1" l="1"/>
</calcChain>
</file>

<file path=xl/sharedStrings.xml><?xml version="1.0" encoding="utf-8"?>
<sst xmlns="http://schemas.openxmlformats.org/spreadsheetml/2006/main" count="182" uniqueCount="174">
  <si>
    <t>Beruházás megnevezése</t>
  </si>
  <si>
    <t>Beruházási kiadások összesen</t>
  </si>
  <si>
    <t>Útépítések</t>
  </si>
  <si>
    <t>Járdaépítések</t>
  </si>
  <si>
    <t>Kötelező feladatok</t>
  </si>
  <si>
    <t>Önként vállalt feladatok</t>
  </si>
  <si>
    <t>E Ft</t>
  </si>
  <si>
    <t xml:space="preserve">Társadalmi munkás járdaépítés </t>
  </si>
  <si>
    <t>045120 Út, autópálya építése</t>
  </si>
  <si>
    <t>064010 Közvilágítás</t>
  </si>
  <si>
    <t>013350 Az önkormányzati vagyonnal való gazdálkodással kapcsolatos feladatok</t>
  </si>
  <si>
    <t>Komárom Város Önkormányzata összesen</t>
  </si>
  <si>
    <t>Kisértékű tárgyi eszköz beszerzés</t>
  </si>
  <si>
    <t>Gazdasági szervezettel működő intézmények összesen</t>
  </si>
  <si>
    <t>Gazdasági szervezettel nem rendelkező intézmények összesen</t>
  </si>
  <si>
    <t>091140 Óvodai nevelés, ellátás működési feladatai</t>
  </si>
  <si>
    <t>Járda tervezések</t>
  </si>
  <si>
    <t>Közvilágítás tervezések</t>
  </si>
  <si>
    <t>011130 Önkormányzatok és önkorm hivatalok jogalkotó és általános igazgatási tev</t>
  </si>
  <si>
    <t xml:space="preserve">Komárom Város Egészségügyi Alapellátási Szolgálata kisértékű tárgyi eszköz </t>
  </si>
  <si>
    <t>Komáromi Szivárvány Óvoda kisértékű tárgyi eszközök</t>
  </si>
  <si>
    <t>Komáromi Kistáltos Óvoda kisértékű tárgyi eszközök</t>
  </si>
  <si>
    <t>Komáromi Gesztenyés Óvoda kisértékű tárgyi eszközök</t>
  </si>
  <si>
    <t>Komáromi Napsugár Óvoda kisértékű tárgyi eszközök</t>
  </si>
  <si>
    <t>Komáromi Tóparti Óvoda kisértékű tárgyi eszközök</t>
  </si>
  <si>
    <t>Komáromi Szőnyi Színes Óvoda kisértékű tárgyi eszközök</t>
  </si>
  <si>
    <t>Komáromi Csillag Óvoda kisértékű tárgyi eszközök</t>
  </si>
  <si>
    <t>Komáromi Aprótalpak Bölcsőde kisértékű tárgyi eszközök</t>
  </si>
  <si>
    <t>Komárom Város Egyesített Szociális Intézménye kisértékű tárgyi eszköz</t>
  </si>
  <si>
    <t>Jókai Mór Városi Könyvtár kisértékű tárgyi eszköz</t>
  </si>
  <si>
    <t>Komáromi Klapka György Múzeum kisértékű tárgyi eszköz</t>
  </si>
  <si>
    <t>Komáromi Polgármesteri Hivatal:</t>
  </si>
  <si>
    <t>066020 Város-, községgazdálkodási egyéb szolgáltatások</t>
  </si>
  <si>
    <t>052080 Szennyvízcsatorna építése, fenntartása, üzemeltetése</t>
  </si>
  <si>
    <t>Komáromi Tám-Pont Család- és Gyermekjóléti Intézmény kisértékű tárgyi eszközök</t>
  </si>
  <si>
    <t>104031 Gyermekek bölcsődei ellátása</t>
  </si>
  <si>
    <t>082063 Múzeumi kiállítási tevékenység</t>
  </si>
  <si>
    <t>045161 Kerékpárutak üzemeltetése, fenntartása</t>
  </si>
  <si>
    <t>Kerékpárforgalmi hálózati terv készítése</t>
  </si>
  <si>
    <t>081071 Üdülői szálláshely szolgáltatás és étkeztetés</t>
  </si>
  <si>
    <t>047410 Ár- és belvízvédelemmel összefüggő tevékenységek</t>
  </si>
  <si>
    <t>066020 Város és községgazdálkodás</t>
  </si>
  <si>
    <t>066010 Zöldterület kezelés</t>
  </si>
  <si>
    <t>Vízrendezési tervek készítése</t>
  </si>
  <si>
    <t>Lengyár telep csapadékvíz elvezetés kiépítésének tervezése</t>
  </si>
  <si>
    <t>063080 Vízellátással kapcsolatos közmű építése, fenntartása üzemeltetése</t>
  </si>
  <si>
    <t>Közmű tervezések</t>
  </si>
  <si>
    <t>063020 Víztermelés, kezelés, ellátás</t>
  </si>
  <si>
    <t>Báthory utca levezető nyiltárok megvásárlása</t>
  </si>
  <si>
    <t>072111 Háziorvosi alapellátás</t>
  </si>
  <si>
    <t>Hardver beszerzés</t>
  </si>
  <si>
    <t>054020 Védett természeti területek és természeti értékek bemutatása, megőrzése és fenntartása</t>
  </si>
  <si>
    <t>Térfigyelő kamerák</t>
  </si>
  <si>
    <t>Koppánymonostori sportpálya körüli zöldterület parkosítás, zajvédő fasor, cserjesor telepítés</t>
  </si>
  <si>
    <t>Beruházási tervek</t>
  </si>
  <si>
    <t>Nonprofit szolgáltatóház kialakítása támogatási előlegből</t>
  </si>
  <si>
    <t>Elektromos töltőállomás kialakítása támogatásból</t>
  </si>
  <si>
    <t>Brigetio öröksége látogatóközpont kialakítása támogatási előlegből</t>
  </si>
  <si>
    <t>Hardver beszerzések</t>
  </si>
  <si>
    <t>kisértékű informatikai eszközök</t>
  </si>
  <si>
    <t>kisértékű egyéb gép, berendezés</t>
  </si>
  <si>
    <t>102023 Időskorúak bentlakásos ellátása</t>
  </si>
  <si>
    <t>Geotermikus hőellátó rendszer kiépítése önerő</t>
  </si>
  <si>
    <t>Jókai Mór Gimnázium energetiki korszerűsítése önerő</t>
  </si>
  <si>
    <t>096015 Gyermekétkeztetés köznevelési intézményben</t>
  </si>
  <si>
    <t>081030 Sportlétesítmények, edzőtáborok működtetése és fejlesztése</t>
  </si>
  <si>
    <t>Geotermikus hőellátó rendszer kiépítése támogatásból</t>
  </si>
  <si>
    <t>Helyi identitás és kohézió erősítése pályázati támogatásból eszközbeszerzés</t>
  </si>
  <si>
    <t>Humán szolgáltatások fejlesztése eszközbeszerzés támogatásból</t>
  </si>
  <si>
    <t>8. melléklet</t>
  </si>
  <si>
    <t>Pályázatok és azokhoz kapcsolódó feladatok</t>
  </si>
  <si>
    <t>Immateriális javak beszerzése</t>
  </si>
  <si>
    <t>Akadálymentesítés gyalogátkelőhelyeknél</t>
  </si>
  <si>
    <t>092120 Köznevelési intézmény 5-8 évfolyamán tanulók nevelésével, oktatásával kapcs műk feladatok</t>
  </si>
  <si>
    <t xml:space="preserve">Komáromi Szivárvány Óvoda udvar és játszótér </t>
  </si>
  <si>
    <t xml:space="preserve">Komáromi Tóparti Óvoda udvar és játszótér </t>
  </si>
  <si>
    <t>Minivár Bölcsőde udvar és játszótér</t>
  </si>
  <si>
    <t>051020 Nem veszélyes hulladék összetevőinek válogatása, elkülönített begyűjtése, szállítása, átrakása</t>
  </si>
  <si>
    <t>Komposztáló és hulladékudvar tervei</t>
  </si>
  <si>
    <t>LED villogóval ellátott gyalogátkelők kialakítása</t>
  </si>
  <si>
    <t>042220 Erdőgazdálkodás</t>
  </si>
  <si>
    <t>Elektromos töltőállomás kialakítása önerő</t>
  </si>
  <si>
    <t>Buszvárók vásárlása</t>
  </si>
  <si>
    <t>Bozsik József Iskola mellett sportpálya kútjának házi vízművessé alakítása</t>
  </si>
  <si>
    <t>086090 Egyéb szabadidős szolgáltatás</t>
  </si>
  <si>
    <t>Ipari park védőfasor telepítés</t>
  </si>
  <si>
    <t>Városi kamerarendszer fejlesztése</t>
  </si>
  <si>
    <t>Feszty Általános Iskola sportpálya aszfaltozás</t>
  </si>
  <si>
    <t xml:space="preserve">Út tervezések </t>
  </si>
  <si>
    <t>016080 Kiemelt állami és önkormányzati rendezvények</t>
  </si>
  <si>
    <t>Komáromi Kistáltos Óvoda fénymásoló</t>
  </si>
  <si>
    <t>Komárom Város Egyesített Szociális Intézménye számítógép</t>
  </si>
  <si>
    <t>Humán szolgáltatások fejlesztése önerő</t>
  </si>
  <si>
    <t>Kubinyi program önerő</t>
  </si>
  <si>
    <t xml:space="preserve">Jókai liget játszótér támogatásból </t>
  </si>
  <si>
    <t xml:space="preserve">Komarno Komárom közösségi közlekedés javítása támogatásból </t>
  </si>
  <si>
    <t>Nonprofit szolgáltatóház kialakítás önerő</t>
  </si>
  <si>
    <t>104035 Gyermekétkeztetés bölcsődében</t>
  </si>
  <si>
    <t>Kisértékű tárgyi eszközök</t>
  </si>
  <si>
    <t>Komarno Komárom közösségi közlekedés javítása önerő</t>
  </si>
  <si>
    <t>2020. évi előirányzat összesen</t>
  </si>
  <si>
    <t>Komárom Város 2020. évi beruházási kiadásainak előirányzata feladatonként (ÁFÁ-val)</t>
  </si>
  <si>
    <t>2 db villany meghajtású motorkerékpár közterület felügyelet részére</t>
  </si>
  <si>
    <t>MOL városrész Varga J. utca  parkolók, útburkolatok járdák tervezése</t>
  </si>
  <si>
    <t>Báthory utcai garázssor útépítése</t>
  </si>
  <si>
    <t xml:space="preserve">Ipari park KOIP állomáshoz útcsatlakozás kiépítése </t>
  </si>
  <si>
    <t>Gyanta, Toboz, Erdő utcák útépítésének tervezése</t>
  </si>
  <si>
    <t>Koppányvezér út páros oldal járda és kapubehajtók építésének tervezése</t>
  </si>
  <si>
    <t>Báthory utcai garázssor csapadékcsatorna építése</t>
  </si>
  <si>
    <t>Lenkei utca úttervezése</t>
  </si>
  <si>
    <t>Frigyes laktanya játszótér kialakítás</t>
  </si>
  <si>
    <t>Játszótér tervezések</t>
  </si>
  <si>
    <t>Berecz Dezső Sporttelep  villamos hálózat bővítés</t>
  </si>
  <si>
    <t>Defibrillátor</t>
  </si>
  <si>
    <t>Csereerdősítés (031/20 HRSZ)</t>
  </si>
  <si>
    <t>051020 Nem veszélyes (települési) hulladék összetevőinek válogatása, elkülönített begyűjtése</t>
  </si>
  <si>
    <t>Komáromhoz köthető hírességek fala</t>
  </si>
  <si>
    <t>Kamerarendszerhez kapcsolódó optikai kábel kiépítése</t>
  </si>
  <si>
    <t>Kutyaiskolába villany és vízbekötés kiépítése</t>
  </si>
  <si>
    <t>Idősek Otthona járda szélesítés</t>
  </si>
  <si>
    <t>Szőnyi Bozsik József Általános Iskola területén udvari tároló építés</t>
  </si>
  <si>
    <t>Komáromi Kistáltos Óvoda konyhára eszközbeszerzés</t>
  </si>
  <si>
    <t xml:space="preserve">Komáromi Szivárvány Óvoda pincéjében zsomp kialakítás, és a keletkező víz kiszivattyúzásához eszközök </t>
  </si>
  <si>
    <t>Komáromi Jókai Moziba vetítővászon</t>
  </si>
  <si>
    <t>Ipari park tájékoztató táblák</t>
  </si>
  <si>
    <t>1782/205 hrsz műfüves grund sportpálya talajelőkészítés önerő</t>
  </si>
  <si>
    <t>MOL városrész röplabda csarnok előtt akadálymentesítés, parkoló kialakítás</t>
  </si>
  <si>
    <t>Fenyves tábor kerítés építés</t>
  </si>
  <si>
    <t>Tájépítészeti terv Frigyes laktanya sportpálya melletti sportpark és játszótér</t>
  </si>
  <si>
    <t>Új fogyasztók bekapcsolási díja</t>
  </si>
  <si>
    <t>Közvilágítás tervezések 2019. évi számlák</t>
  </si>
  <si>
    <t>Karácsonyi díszítések</t>
  </si>
  <si>
    <t xml:space="preserve">Gyerekorvosi rendelőbe klíma </t>
  </si>
  <si>
    <t>Komáromi Gesztenyés Óvoda interaktív asztal</t>
  </si>
  <si>
    <t>Komáromi Gesztenyés Óvoda trambulin</t>
  </si>
  <si>
    <t>Komáromi Napsugár Óvoda napvitorla</t>
  </si>
  <si>
    <t>Komáromi Napsugár Óvoda klíma</t>
  </si>
  <si>
    <t>Komáromi Tóparti Óvoda multifunkcionális nyomtató</t>
  </si>
  <si>
    <t>Komáromi Csillag Óvoda napvitorla</t>
  </si>
  <si>
    <t>Komáromi Szivárvány Óvoda multifunkcionális nyomtató</t>
  </si>
  <si>
    <t>Komáromi Szivárvány Óvoda galéria</t>
  </si>
  <si>
    <t>Komáromi Szivárvány Óvoda hűtőszekrény</t>
  </si>
  <si>
    <t>Komáromi Szivárvány Óvoda beépített szekrény</t>
  </si>
  <si>
    <t>Komáromi Szivárvány Óvoda kamera rendszer</t>
  </si>
  <si>
    <t>Komárom Város Egészségügyi Alapellátási Szolgálata  3 db turbina</t>
  </si>
  <si>
    <t>Komárom Város Egészségügyi Alapellátási Szolgálata  2 db gyorsító kézidarab mikromotorhoz</t>
  </si>
  <si>
    <t>Komárom Város Egészségügyi Alapellátási Szolgálata hőlégsterilizáló</t>
  </si>
  <si>
    <t>Komárom Város Egészségügyi Alapellátási Szolgálata hallásvizsgáló készülék</t>
  </si>
  <si>
    <t>Komáromi Klapka György Múzeum 2 db számítógép</t>
  </si>
  <si>
    <t>Komáromi Tám-Pont Család- és Gyermekjóléti Intézmény nagyteljesítményű nyomtató</t>
  </si>
  <si>
    <t>Jókai Mór Városi Könyvtár 3 db számítógép</t>
  </si>
  <si>
    <t>Brigetio öröksége látogatóközpont kialakítása önerő</t>
  </si>
  <si>
    <t>Komárom, Szőny-Füzitői csatorna Szabadság úti közúti híd mederburkolatát kerülő kisvízi csatorna</t>
  </si>
  <si>
    <t>Fenyves utcai buszfordulónál buszöböl építés</t>
  </si>
  <si>
    <t>Szőlő köz csapadékvíz elvezetés</t>
  </si>
  <si>
    <t>Távhőszolgáltató vízbekötés kiváltása</t>
  </si>
  <si>
    <t>Jókai Mór Gimnázium energetiki korszerűsítése támogatásból</t>
  </si>
  <si>
    <t>Zöld város kialakítása támogatásból</t>
  </si>
  <si>
    <t>Zöld város kialakítása önerő</t>
  </si>
  <si>
    <t>LIMES pályázat támogatásból</t>
  </si>
  <si>
    <t>LIMES önerő</t>
  </si>
  <si>
    <t>Inkubátorházak fejlesztése támogatási előlegből</t>
  </si>
  <si>
    <t>Inkubátorházak fejlesztése önerő</t>
  </si>
  <si>
    <t>Ipari park e-on trafóállomáshoz vezető út</t>
  </si>
  <si>
    <t>Klímastratégia támogatásból</t>
  </si>
  <si>
    <t>Kubinyi program támogatásból</t>
  </si>
  <si>
    <t>Jókai liget játszótér önerő</t>
  </si>
  <si>
    <t>Komáromi Tóparti Óvoda fedett kerékpártároló</t>
  </si>
  <si>
    <t>Ipari park földterület kisajátítás</t>
  </si>
  <si>
    <t>Laptop építéshatóságra</t>
  </si>
  <si>
    <t>Komárom Város szennyvízelvezetésének és tisztításának fejlesztése támogatásból</t>
  </si>
  <si>
    <t>Mentősöknek orvosi eszközök</t>
  </si>
  <si>
    <t>072044 Mentés</t>
  </si>
  <si>
    <t>1/2020.(I.28.) önk.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</si>
</sst>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u/>
      <sz val="8"/>
      <name val="Arial CE"/>
      <charset val="238"/>
    </font>
    <font>
      <b/>
      <sz val="9"/>
      <name val="Arial CE"/>
      <charset val="238"/>
    </font>
    <font>
      <b/>
      <u/>
      <sz val="8"/>
      <name val="Arial CE"/>
      <charset val="238"/>
    </font>
    <font>
      <b/>
      <u/>
      <sz val="10"/>
      <name val="Arial CE"/>
      <charset val="238"/>
    </font>
    <font>
      <sz val="8"/>
      <color indexed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49" fontId="0" fillId="0" borderId="0" xfId="0" applyNumberFormat="1"/>
    <xf numFmtId="0" fontId="1" fillId="0" borderId="0" xfId="0" applyFont="1"/>
    <xf numFmtId="0" fontId="2" fillId="0" borderId="0" xfId="0" applyFont="1"/>
    <xf numFmtId="49" fontId="1" fillId="0" borderId="0" xfId="0" applyNumberFormat="1" applyFont="1" applyBorder="1"/>
    <xf numFmtId="49" fontId="2" fillId="0" borderId="0" xfId="0" applyNumberFormat="1" applyFont="1" applyBorder="1"/>
    <xf numFmtId="49" fontId="0" fillId="0" borderId="0" xfId="0" applyNumberFormat="1" applyBorder="1"/>
    <xf numFmtId="0" fontId="2" fillId="0" borderId="0" xfId="0" applyFont="1" applyBorder="1" applyAlignment="1">
      <alignment vertical="center" wrapText="1"/>
    </xf>
    <xf numFmtId="49" fontId="3" fillId="0" borderId="1" xfId="0" applyNumberFormat="1" applyFont="1" applyBorder="1"/>
    <xf numFmtId="3" fontId="3" fillId="0" borderId="1" xfId="0" applyNumberFormat="1" applyFont="1" applyBorder="1"/>
    <xf numFmtId="0" fontId="0" fillId="0" borderId="1" xfId="0" applyBorder="1"/>
    <xf numFmtId="49" fontId="4" fillId="0" borderId="1" xfId="0" applyNumberFormat="1" applyFont="1" applyBorder="1"/>
    <xf numFmtId="3" fontId="4" fillId="0" borderId="1" xfId="0" applyNumberFormat="1" applyFont="1" applyBorder="1"/>
    <xf numFmtId="3" fontId="4" fillId="0" borderId="1" xfId="0" applyNumberFormat="1" applyFont="1" applyFill="1" applyBorder="1"/>
    <xf numFmtId="49" fontId="5" fillId="0" borderId="1" xfId="0" applyNumberFormat="1" applyFont="1" applyBorder="1"/>
    <xf numFmtId="3" fontId="4" fillId="0" borderId="1" xfId="0" applyNumberFormat="1" applyFont="1" applyBorder="1" applyAlignment="1"/>
    <xf numFmtId="3" fontId="5" fillId="0" borderId="1" xfId="0" applyNumberFormat="1" applyFont="1" applyBorder="1" applyAlignment="1"/>
    <xf numFmtId="3" fontId="4" fillId="0" borderId="1" xfId="0" applyNumberFormat="1" applyFont="1" applyFill="1" applyBorder="1" applyAlignment="1"/>
    <xf numFmtId="0" fontId="0" fillId="0" borderId="0" xfId="0" applyAlignment="1">
      <alignment horizontal="right"/>
    </xf>
    <xf numFmtId="0" fontId="1" fillId="0" borderId="0" xfId="0" applyFont="1" applyFill="1"/>
    <xf numFmtId="0" fontId="0" fillId="0" borderId="0" xfId="0" applyFill="1"/>
    <xf numFmtId="3" fontId="3" fillId="0" borderId="1" xfId="0" applyNumberFormat="1" applyFont="1" applyFill="1" applyBorder="1"/>
    <xf numFmtId="0" fontId="2" fillId="0" borderId="0" xfId="0" applyFont="1" applyFill="1"/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8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/>
    <xf numFmtId="3" fontId="3" fillId="2" borderId="1" xfId="0" applyNumberFormat="1" applyFont="1" applyFill="1" applyBorder="1"/>
    <xf numFmtId="3" fontId="6" fillId="2" borderId="1" xfId="0" applyNumberFormat="1" applyFont="1" applyFill="1" applyBorder="1" applyAlignment="1">
      <alignment horizontal="right" vertical="center" wrapText="1"/>
    </xf>
    <xf numFmtId="2" fontId="8" fillId="3" borderId="1" xfId="0" applyNumberFormat="1" applyFont="1" applyFill="1" applyBorder="1" applyAlignment="1">
      <alignment horizontal="left" vertical="center" wrapText="1"/>
    </xf>
    <xf numFmtId="2" fontId="6" fillId="3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vertical="center" wrapText="1"/>
    </xf>
    <xf numFmtId="0" fontId="0" fillId="0" borderId="2" xfId="0" applyBorder="1" applyAlignment="1"/>
    <xf numFmtId="0" fontId="4" fillId="0" borderId="0" xfId="0" applyFont="1" applyFill="1"/>
    <xf numFmtId="3" fontId="3" fillId="0" borderId="1" xfId="0" applyNumberFormat="1" applyFont="1" applyFill="1" applyBorder="1" applyAlignment="1"/>
    <xf numFmtId="49" fontId="3" fillId="0" borderId="3" xfId="0" applyNumberFormat="1" applyFont="1" applyFill="1" applyBorder="1"/>
    <xf numFmtId="49" fontId="4" fillId="0" borderId="1" xfId="0" applyNumberFormat="1" applyFont="1" applyFill="1" applyBorder="1"/>
    <xf numFmtId="49" fontId="3" fillId="0" borderId="1" xfId="0" applyNumberFormat="1" applyFont="1" applyFill="1" applyBorder="1"/>
    <xf numFmtId="0" fontId="0" fillId="0" borderId="0" xfId="0" applyFont="1" applyFill="1"/>
    <xf numFmtId="49" fontId="7" fillId="0" borderId="1" xfId="0" applyNumberFormat="1" applyFont="1" applyBorder="1"/>
    <xf numFmtId="3" fontId="0" fillId="0" borderId="0" xfId="0" applyNumberFormat="1"/>
    <xf numFmtId="3" fontId="0" fillId="0" borderId="2" xfId="0" applyNumberFormat="1" applyBorder="1" applyAlignment="1"/>
    <xf numFmtId="3" fontId="1" fillId="0" borderId="0" xfId="0" applyNumberFormat="1" applyFont="1"/>
    <xf numFmtId="3" fontId="2" fillId="0" borderId="0" xfId="0" applyNumberFormat="1" applyFont="1" applyFill="1"/>
    <xf numFmtId="3" fontId="4" fillId="3" borderId="1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3" fontId="9" fillId="0" borderId="1" xfId="0" applyNumberFormat="1" applyFont="1" applyBorder="1" applyAlignment="1" applyProtection="1"/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right" vertical="center" wrapText="1"/>
    </xf>
    <xf numFmtId="3" fontId="0" fillId="4" borderId="0" xfId="0" applyNumberFormat="1" applyFill="1"/>
    <xf numFmtId="0" fontId="0" fillId="4" borderId="0" xfId="0" applyFill="1"/>
    <xf numFmtId="3" fontId="4" fillId="4" borderId="1" xfId="0" applyNumberFormat="1" applyFont="1" applyFill="1" applyBorder="1" applyAlignment="1"/>
    <xf numFmtId="49" fontId="4" fillId="4" borderId="1" xfId="0" applyNumberFormat="1" applyFont="1" applyFill="1" applyBorder="1"/>
    <xf numFmtId="3" fontId="4" fillId="4" borderId="1" xfId="0" applyNumberFormat="1" applyFont="1" applyFill="1" applyBorder="1"/>
    <xf numFmtId="3" fontId="3" fillId="4" borderId="1" xfId="0" applyNumberFormat="1" applyFont="1" applyFill="1" applyBorder="1" applyAlignment="1"/>
    <xf numFmtId="3" fontId="3" fillId="4" borderId="1" xfId="0" applyNumberFormat="1" applyFont="1" applyFill="1" applyBorder="1"/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0" borderId="0" xfId="0" applyBorder="1" applyAlignment="1"/>
    <xf numFmtId="3" fontId="2" fillId="0" borderId="0" xfId="0" applyNumberFormat="1" applyFont="1"/>
    <xf numFmtId="0" fontId="4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3"/>
  <sheetViews>
    <sheetView tabSelected="1" zoomScaleNormal="100" workbookViewId="0">
      <selection activeCell="C4" sqref="C4:D4"/>
    </sheetView>
  </sheetViews>
  <sheetFormatPr defaultRowHeight="12.75" x14ac:dyDescent="0.2"/>
  <cols>
    <col min="1" max="1" width="82.28515625" bestFit="1" customWidth="1"/>
    <col min="2" max="3" width="10.7109375" customWidth="1"/>
    <col min="4" max="4" width="11.85546875" customWidth="1"/>
    <col min="5" max="5" width="42.42578125" bestFit="1" customWidth="1"/>
  </cols>
  <sheetData>
    <row r="1" spans="1:9" ht="11.25" customHeight="1" x14ac:dyDescent="0.2">
      <c r="A1" s="64" t="s">
        <v>69</v>
      </c>
      <c r="B1" s="64"/>
      <c r="C1" s="64"/>
      <c r="D1" s="64"/>
    </row>
    <row r="2" spans="1:9" ht="12" customHeight="1" x14ac:dyDescent="0.2">
      <c r="A2" s="66" t="s">
        <v>101</v>
      </c>
      <c r="B2" s="66"/>
      <c r="C2" s="66"/>
      <c r="D2" s="66"/>
    </row>
    <row r="3" spans="1:9" ht="12" customHeight="1" x14ac:dyDescent="0.2">
      <c r="A3" s="34"/>
      <c r="C3" s="69"/>
      <c r="D3" s="69"/>
    </row>
    <row r="4" spans="1:9" ht="12" customHeight="1" x14ac:dyDescent="0.2">
      <c r="A4" s="32"/>
      <c r="C4" s="69" t="s">
        <v>173</v>
      </c>
      <c r="D4" s="69"/>
    </row>
    <row r="5" spans="1:9" x14ac:dyDescent="0.2">
      <c r="D5" s="18" t="s">
        <v>6</v>
      </c>
    </row>
    <row r="6" spans="1:9" ht="12" customHeight="1" x14ac:dyDescent="0.2">
      <c r="A6" s="68" t="s">
        <v>0</v>
      </c>
      <c r="B6" s="65" t="s">
        <v>4</v>
      </c>
      <c r="C6" s="65" t="s">
        <v>5</v>
      </c>
      <c r="D6" s="65" t="s">
        <v>100</v>
      </c>
      <c r="E6" s="20"/>
    </row>
    <row r="7" spans="1:9" ht="12" customHeight="1" x14ac:dyDescent="0.2">
      <c r="A7" s="68"/>
      <c r="B7" s="65"/>
      <c r="C7" s="65"/>
      <c r="D7" s="65"/>
    </row>
    <row r="8" spans="1:9" ht="11.25" customHeight="1" x14ac:dyDescent="0.2">
      <c r="A8" s="68"/>
      <c r="B8" s="65"/>
      <c r="C8" s="65"/>
      <c r="D8" s="65"/>
    </row>
    <row r="9" spans="1:9" ht="15" customHeight="1" x14ac:dyDescent="0.2">
      <c r="A9" s="26" t="s">
        <v>11</v>
      </c>
      <c r="B9" s="29">
        <f>SUM(B11,B41,B44,B47,B50,B53,B71,B74,B78,B90,B97,B101,B81,B87,B93,B115,B118,B125,B130,B133,B136,B142,B146,B149,B152,B155)</f>
        <v>5388090</v>
      </c>
      <c r="C9" s="29">
        <f t="shared" ref="C9:D9" si="0">SUM(C11,C41,C44,C47,C50,C53,C71,C74,C78,C90,C97,C101,C81,C87,C93,C115,C118,C125,C130,C133,C136,C142,C146,C149,C152,C155)</f>
        <v>3325</v>
      </c>
      <c r="D9" s="29">
        <f t="shared" si="0"/>
        <v>5391415</v>
      </c>
      <c r="F9" s="43"/>
      <c r="G9" s="43">
        <f>SUM(D12:D39,D42,D45,D48,D51,D55:D69,D72,D75:D76,D79,D82:D85,D88,D91,D94:D95,D98:D99,D102:D112,D113,D116,D119,D126:D128,D131,D134,D137:D140,D143:D144,D147,D150,D153,D156:D164)</f>
        <v>5391415</v>
      </c>
      <c r="I9" s="43"/>
    </row>
    <row r="10" spans="1:9" ht="12.75" customHeight="1" x14ac:dyDescent="0.2">
      <c r="A10" s="30"/>
      <c r="B10" s="31"/>
      <c r="C10" s="31"/>
      <c r="D10" s="31"/>
    </row>
    <row r="11" spans="1:9" ht="12.75" customHeight="1" x14ac:dyDescent="0.2">
      <c r="A11" s="8" t="s">
        <v>70</v>
      </c>
      <c r="B11" s="48">
        <f>SUM(B12:B39)</f>
        <v>4620969</v>
      </c>
      <c r="C11" s="48">
        <f t="shared" ref="C11:D11" si="1">SUM(C12:C39)</f>
        <v>0</v>
      </c>
      <c r="D11" s="48">
        <f t="shared" si="1"/>
        <v>4620969</v>
      </c>
    </row>
    <row r="12" spans="1:9" ht="12.75" customHeight="1" x14ac:dyDescent="0.2">
      <c r="A12" s="11" t="s">
        <v>170</v>
      </c>
      <c r="B12" s="47">
        <v>293502</v>
      </c>
      <c r="C12" s="47"/>
      <c r="D12" s="47">
        <f t="shared" ref="D12:D39" si="2">SUM(B12:C12)</f>
        <v>293502</v>
      </c>
    </row>
    <row r="13" spans="1:9" ht="12.75" customHeight="1" x14ac:dyDescent="0.2">
      <c r="A13" s="11" t="s">
        <v>66</v>
      </c>
      <c r="B13" s="47">
        <v>469888</v>
      </c>
      <c r="C13" s="47"/>
      <c r="D13" s="47">
        <f t="shared" si="2"/>
        <v>469888</v>
      </c>
    </row>
    <row r="14" spans="1:9" ht="12.75" customHeight="1" x14ac:dyDescent="0.2">
      <c r="A14" s="11" t="s">
        <v>62</v>
      </c>
      <c r="B14" s="47">
        <v>337599</v>
      </c>
      <c r="C14" s="47"/>
      <c r="D14" s="47">
        <f t="shared" si="2"/>
        <v>337599</v>
      </c>
      <c r="F14" s="53"/>
    </row>
    <row r="15" spans="1:9" ht="12.75" customHeight="1" x14ac:dyDescent="0.2">
      <c r="A15" s="11" t="s">
        <v>161</v>
      </c>
      <c r="B15" s="47">
        <v>346052</v>
      </c>
      <c r="C15" s="47"/>
      <c r="D15" s="47">
        <f t="shared" si="2"/>
        <v>346052</v>
      </c>
      <c r="F15" s="54"/>
    </row>
    <row r="16" spans="1:9" ht="12.75" customHeight="1" x14ac:dyDescent="0.2">
      <c r="A16" s="11" t="s">
        <v>162</v>
      </c>
      <c r="B16" s="47">
        <v>573982</v>
      </c>
      <c r="C16" s="47"/>
      <c r="D16" s="47">
        <f t="shared" si="2"/>
        <v>573982</v>
      </c>
      <c r="F16" s="54"/>
    </row>
    <row r="17" spans="1:6" ht="12.75" customHeight="1" x14ac:dyDescent="0.2">
      <c r="A17" s="11" t="s">
        <v>157</v>
      </c>
      <c r="B17" s="47">
        <v>164396</v>
      </c>
      <c r="C17" s="47"/>
      <c r="D17" s="47">
        <f t="shared" si="2"/>
        <v>164396</v>
      </c>
      <c r="F17" s="54"/>
    </row>
    <row r="18" spans="1:6" ht="12.75" customHeight="1" x14ac:dyDescent="0.2">
      <c r="A18" s="11" t="s">
        <v>158</v>
      </c>
      <c r="B18" s="47">
        <v>204488</v>
      </c>
      <c r="C18" s="47"/>
      <c r="D18" s="47">
        <f t="shared" si="2"/>
        <v>204488</v>
      </c>
      <c r="F18" s="53"/>
    </row>
    <row r="19" spans="1:6" ht="12.75" customHeight="1" x14ac:dyDescent="0.2">
      <c r="A19" s="15" t="s">
        <v>55</v>
      </c>
      <c r="B19" s="47">
        <v>335021</v>
      </c>
      <c r="C19" s="47"/>
      <c r="D19" s="47">
        <f t="shared" si="2"/>
        <v>335021</v>
      </c>
      <c r="F19" s="54"/>
    </row>
    <row r="20" spans="1:6" ht="12.75" customHeight="1" x14ac:dyDescent="0.2">
      <c r="A20" s="15" t="s">
        <v>96</v>
      </c>
      <c r="B20" s="47">
        <v>370389</v>
      </c>
      <c r="C20" s="47"/>
      <c r="D20" s="47">
        <f t="shared" si="2"/>
        <v>370389</v>
      </c>
      <c r="F20" s="53"/>
    </row>
    <row r="21" spans="1:6" ht="12.75" customHeight="1" x14ac:dyDescent="0.2">
      <c r="A21" s="15" t="s">
        <v>94</v>
      </c>
      <c r="B21" s="47">
        <v>54936</v>
      </c>
      <c r="C21" s="47"/>
      <c r="D21" s="47">
        <f t="shared" si="2"/>
        <v>54936</v>
      </c>
      <c r="F21" s="54"/>
    </row>
    <row r="22" spans="1:6" ht="12.75" customHeight="1" x14ac:dyDescent="0.2">
      <c r="A22" s="15" t="s">
        <v>166</v>
      </c>
      <c r="B22" s="52">
        <v>20</v>
      </c>
      <c r="C22" s="52"/>
      <c r="D22" s="52">
        <f t="shared" si="2"/>
        <v>20</v>
      </c>
      <c r="E22" s="54"/>
      <c r="F22" s="54"/>
    </row>
    <row r="23" spans="1:6" ht="12.75" customHeight="1" x14ac:dyDescent="0.2">
      <c r="A23" s="15" t="s">
        <v>95</v>
      </c>
      <c r="B23" s="47">
        <v>83412</v>
      </c>
      <c r="C23" s="47"/>
      <c r="D23" s="47">
        <f t="shared" si="2"/>
        <v>83412</v>
      </c>
      <c r="F23" s="54"/>
    </row>
    <row r="24" spans="1:6" ht="12.75" customHeight="1" x14ac:dyDescent="0.2">
      <c r="A24" s="15" t="s">
        <v>99</v>
      </c>
      <c r="B24" s="47">
        <v>4391</v>
      </c>
      <c r="C24" s="47"/>
      <c r="D24" s="47">
        <f t="shared" si="2"/>
        <v>4391</v>
      </c>
      <c r="F24" s="53"/>
    </row>
    <row r="25" spans="1:6" ht="12.75" customHeight="1" x14ac:dyDescent="0.2">
      <c r="A25" s="11" t="s">
        <v>57</v>
      </c>
      <c r="B25" s="47">
        <v>83286</v>
      </c>
      <c r="C25" s="47"/>
      <c r="D25" s="47">
        <f t="shared" si="2"/>
        <v>83286</v>
      </c>
      <c r="F25" s="54"/>
    </row>
    <row r="26" spans="1:6" ht="12.75" customHeight="1" x14ac:dyDescent="0.2">
      <c r="A26" s="11" t="s">
        <v>151</v>
      </c>
      <c r="B26" s="47">
        <v>880690</v>
      </c>
      <c r="C26" s="47"/>
      <c r="D26" s="47">
        <f t="shared" si="2"/>
        <v>880690</v>
      </c>
      <c r="E26" s="43"/>
      <c r="F26" s="54"/>
    </row>
    <row r="27" spans="1:6" ht="12.75" customHeight="1" x14ac:dyDescent="0.2">
      <c r="A27" s="11" t="s">
        <v>67</v>
      </c>
      <c r="B27" s="47">
        <v>2089</v>
      </c>
      <c r="C27" s="47"/>
      <c r="D27" s="52">
        <f t="shared" si="2"/>
        <v>2089</v>
      </c>
      <c r="F27" s="53"/>
    </row>
    <row r="28" spans="1:6" ht="12.75" customHeight="1" x14ac:dyDescent="0.2">
      <c r="A28" s="39" t="s">
        <v>156</v>
      </c>
      <c r="B28" s="47">
        <v>8389</v>
      </c>
      <c r="C28" s="47"/>
      <c r="D28" s="47">
        <f t="shared" si="2"/>
        <v>8389</v>
      </c>
      <c r="F28" s="54"/>
    </row>
    <row r="29" spans="1:6" ht="12.75" customHeight="1" x14ac:dyDescent="0.2">
      <c r="A29" s="39" t="s">
        <v>63</v>
      </c>
      <c r="B29" s="47">
        <v>94950</v>
      </c>
      <c r="C29" s="47"/>
      <c r="D29" s="47">
        <f t="shared" si="2"/>
        <v>94950</v>
      </c>
      <c r="F29" s="53"/>
    </row>
    <row r="30" spans="1:6" ht="12.75" customHeight="1" x14ac:dyDescent="0.2">
      <c r="A30" s="39" t="s">
        <v>68</v>
      </c>
      <c r="B30" s="47">
        <v>7028</v>
      </c>
      <c r="C30" s="47"/>
      <c r="D30" s="47">
        <f t="shared" si="2"/>
        <v>7028</v>
      </c>
      <c r="F30" s="54"/>
    </row>
    <row r="31" spans="1:6" ht="12.75" customHeight="1" x14ac:dyDescent="0.2">
      <c r="A31" s="39" t="s">
        <v>92</v>
      </c>
      <c r="B31" s="47">
        <v>1554</v>
      </c>
      <c r="C31" s="47"/>
      <c r="D31" s="47">
        <f t="shared" si="2"/>
        <v>1554</v>
      </c>
      <c r="F31" s="53"/>
    </row>
    <row r="32" spans="1:6" ht="12.75" customHeight="1" x14ac:dyDescent="0.2">
      <c r="A32" s="39" t="s">
        <v>164</v>
      </c>
      <c r="B32" s="47">
        <v>2907</v>
      </c>
      <c r="C32" s="47"/>
      <c r="D32" s="47">
        <f t="shared" si="2"/>
        <v>2907</v>
      </c>
      <c r="F32" s="53"/>
    </row>
    <row r="33" spans="1:6" ht="12.75" customHeight="1" x14ac:dyDescent="0.2">
      <c r="A33" s="39" t="s">
        <v>159</v>
      </c>
      <c r="B33" s="47">
        <v>226410</v>
      </c>
      <c r="C33" s="47"/>
      <c r="D33" s="47">
        <f t="shared" si="2"/>
        <v>226410</v>
      </c>
      <c r="F33" s="54"/>
    </row>
    <row r="34" spans="1:6" ht="12.75" customHeight="1" x14ac:dyDescent="0.2">
      <c r="A34" s="39" t="s">
        <v>160</v>
      </c>
      <c r="B34" s="13">
        <v>55356</v>
      </c>
      <c r="C34" s="13"/>
      <c r="D34" s="12">
        <f t="shared" si="2"/>
        <v>55356</v>
      </c>
      <c r="F34" s="53"/>
    </row>
    <row r="35" spans="1:6" ht="12.75" customHeight="1" x14ac:dyDescent="0.2">
      <c r="A35" s="39" t="s">
        <v>165</v>
      </c>
      <c r="B35" s="47">
        <v>8321</v>
      </c>
      <c r="C35" s="47"/>
      <c r="D35" s="47">
        <f t="shared" si="2"/>
        <v>8321</v>
      </c>
      <c r="F35" s="53"/>
    </row>
    <row r="36" spans="1:6" ht="12.75" customHeight="1" x14ac:dyDescent="0.2">
      <c r="A36" s="39" t="s">
        <v>93</v>
      </c>
      <c r="B36" s="47">
        <v>925</v>
      </c>
      <c r="C36" s="47"/>
      <c r="D36" s="47">
        <f t="shared" si="2"/>
        <v>925</v>
      </c>
      <c r="F36" s="53"/>
    </row>
    <row r="37" spans="1:6" ht="12.75" customHeight="1" x14ac:dyDescent="0.2">
      <c r="A37" s="15" t="s">
        <v>125</v>
      </c>
      <c r="B37" s="52">
        <v>3577</v>
      </c>
      <c r="C37" s="52"/>
      <c r="D37" s="52">
        <f t="shared" si="2"/>
        <v>3577</v>
      </c>
      <c r="E37" s="53"/>
      <c r="F37" s="53"/>
    </row>
    <row r="38" spans="1:6" ht="12.75" customHeight="1" x14ac:dyDescent="0.2">
      <c r="A38" s="15" t="s">
        <v>56</v>
      </c>
      <c r="B38" s="52">
        <v>3800</v>
      </c>
      <c r="C38" s="52"/>
      <c r="D38" s="52">
        <f t="shared" si="2"/>
        <v>3800</v>
      </c>
      <c r="E38" s="53"/>
      <c r="F38" s="54"/>
    </row>
    <row r="39" spans="1:6" ht="12.75" customHeight="1" x14ac:dyDescent="0.2">
      <c r="A39" s="15" t="s">
        <v>81</v>
      </c>
      <c r="B39" s="52">
        <v>3611</v>
      </c>
      <c r="C39" s="52"/>
      <c r="D39" s="52">
        <f t="shared" si="2"/>
        <v>3611</v>
      </c>
      <c r="E39" s="53"/>
      <c r="F39" s="53"/>
    </row>
    <row r="40" spans="1:6" ht="12.75" customHeight="1" x14ac:dyDescent="0.2">
      <c r="A40" s="15"/>
      <c r="B40" s="31"/>
      <c r="C40" s="31"/>
      <c r="D40" s="31"/>
    </row>
    <row r="41" spans="1:6" ht="12.75" customHeight="1" x14ac:dyDescent="0.2">
      <c r="A41" s="8" t="s">
        <v>18</v>
      </c>
      <c r="B41" s="9">
        <f>SUM(B42:B42)</f>
        <v>2500</v>
      </c>
      <c r="C41" s="9">
        <f>SUM(C42:C42)</f>
        <v>0</v>
      </c>
      <c r="D41" s="9">
        <f>SUM(D42:D42)</f>
        <v>2500</v>
      </c>
    </row>
    <row r="42" spans="1:6" ht="12.75" customHeight="1" x14ac:dyDescent="0.2">
      <c r="A42" s="11" t="s">
        <v>50</v>
      </c>
      <c r="B42" s="12">
        <v>2500</v>
      </c>
      <c r="C42" s="12"/>
      <c r="D42" s="12">
        <f>SUM(B42:C42)</f>
        <v>2500</v>
      </c>
    </row>
    <row r="43" spans="1:6" ht="12.75" customHeight="1" x14ac:dyDescent="0.2">
      <c r="A43" s="11"/>
      <c r="B43" s="12"/>
      <c r="C43" s="12"/>
      <c r="D43" s="12"/>
    </row>
    <row r="44" spans="1:6" ht="12.75" customHeight="1" x14ac:dyDescent="0.2">
      <c r="A44" s="8" t="s">
        <v>10</v>
      </c>
      <c r="B44" s="9">
        <f>SUM(B45)</f>
        <v>325013</v>
      </c>
      <c r="C44" s="9">
        <f t="shared" ref="C44:D44" si="3">SUM(C45)</f>
        <v>0</v>
      </c>
      <c r="D44" s="9">
        <f t="shared" si="3"/>
        <v>325013</v>
      </c>
    </row>
    <row r="45" spans="1:6" ht="12.75" customHeight="1" x14ac:dyDescent="0.2">
      <c r="A45" s="11" t="s">
        <v>168</v>
      </c>
      <c r="B45" s="12">
        <v>325013</v>
      </c>
      <c r="C45" s="12"/>
      <c r="D45" s="12">
        <f>SUM(B45:C45)</f>
        <v>325013</v>
      </c>
    </row>
    <row r="46" spans="1:6" ht="13.15" customHeight="1" x14ac:dyDescent="0.2">
      <c r="A46" s="11"/>
      <c r="B46" s="12"/>
      <c r="C46" s="12"/>
      <c r="D46" s="12"/>
      <c r="E46" s="41"/>
    </row>
    <row r="47" spans="1:6" ht="13.15" customHeight="1" x14ac:dyDescent="0.2">
      <c r="A47" s="58" t="s">
        <v>89</v>
      </c>
      <c r="B47" s="9">
        <f>SUM(B48:B48)</f>
        <v>11407</v>
      </c>
      <c r="C47" s="9">
        <f>SUM(C48:C48)</f>
        <v>0</v>
      </c>
      <c r="D47" s="9">
        <f>SUM(D48:D48)</f>
        <v>11407</v>
      </c>
      <c r="E47" s="41"/>
    </row>
    <row r="48" spans="1:6" ht="13.15" customHeight="1" x14ac:dyDescent="0.2">
      <c r="A48" s="11" t="s">
        <v>131</v>
      </c>
      <c r="B48" s="12">
        <v>11407</v>
      </c>
      <c r="C48" s="12"/>
      <c r="D48" s="12">
        <f>SUM(B48:C48)</f>
        <v>11407</v>
      </c>
      <c r="E48" s="41"/>
    </row>
    <row r="49" spans="1:5" ht="13.15" customHeight="1" x14ac:dyDescent="0.2">
      <c r="A49" s="11"/>
      <c r="B49" s="12"/>
      <c r="C49" s="12"/>
      <c r="D49" s="12"/>
      <c r="E49" s="41"/>
    </row>
    <row r="50" spans="1:5" ht="13.15" customHeight="1" x14ac:dyDescent="0.2">
      <c r="A50" s="8" t="s">
        <v>80</v>
      </c>
      <c r="B50" s="9">
        <f>SUM(Munka1!B51:B51)</f>
        <v>15000</v>
      </c>
      <c r="C50" s="9">
        <f>SUM(Munka1!C51:C51)</f>
        <v>0</v>
      </c>
      <c r="D50" s="9">
        <f>SUM(Munka1!D51:D51)</f>
        <v>15000</v>
      </c>
      <c r="E50" s="41"/>
    </row>
    <row r="51" spans="1:5" ht="13.15" customHeight="1" x14ac:dyDescent="0.2">
      <c r="A51" s="11" t="s">
        <v>114</v>
      </c>
      <c r="B51" s="12">
        <v>15000</v>
      </c>
      <c r="C51" s="12"/>
      <c r="D51" s="57">
        <f>SUM(B51:C51)</f>
        <v>15000</v>
      </c>
      <c r="E51" s="41"/>
    </row>
    <row r="52" spans="1:5" ht="13.15" customHeight="1" x14ac:dyDescent="0.2">
      <c r="A52" s="11"/>
      <c r="B52" s="12"/>
      <c r="C52" s="12"/>
      <c r="D52" s="57"/>
    </row>
    <row r="53" spans="1:5" ht="13.15" customHeight="1" x14ac:dyDescent="0.2">
      <c r="A53" s="8" t="s">
        <v>8</v>
      </c>
      <c r="B53" s="9">
        <f>SUM(B55:B69)</f>
        <v>86186</v>
      </c>
      <c r="C53" s="9">
        <f>SUM(C55:C69)</f>
        <v>0</v>
      </c>
      <c r="D53" s="59">
        <f>SUM(D55:D69)</f>
        <v>86186</v>
      </c>
    </row>
    <row r="54" spans="1:5" x14ac:dyDescent="0.2">
      <c r="A54" s="14" t="s">
        <v>2</v>
      </c>
      <c r="B54" s="9"/>
      <c r="C54" s="10"/>
      <c r="D54" s="61"/>
    </row>
    <row r="55" spans="1:5" x14ac:dyDescent="0.2">
      <c r="A55" s="17" t="s">
        <v>88</v>
      </c>
      <c r="B55" s="12">
        <v>6000</v>
      </c>
      <c r="C55" s="15"/>
      <c r="D55" s="55">
        <f t="shared" ref="D55:D64" si="4">SUM(B55:C55)</f>
        <v>6000</v>
      </c>
    </row>
    <row r="56" spans="1:5" x14ac:dyDescent="0.2">
      <c r="A56" s="17" t="s">
        <v>163</v>
      </c>
      <c r="B56" s="12">
        <v>7700</v>
      </c>
      <c r="C56" s="15"/>
      <c r="D56" s="55">
        <f t="shared" si="4"/>
        <v>7700</v>
      </c>
    </row>
    <row r="57" spans="1:5" x14ac:dyDescent="0.2">
      <c r="A57" s="11" t="s">
        <v>103</v>
      </c>
      <c r="B57" s="12">
        <v>3200</v>
      </c>
      <c r="C57" s="15"/>
      <c r="D57" s="55">
        <f t="shared" si="4"/>
        <v>3200</v>
      </c>
    </row>
    <row r="58" spans="1:5" x14ac:dyDescent="0.2">
      <c r="A58" s="11" t="s">
        <v>126</v>
      </c>
      <c r="B58" s="12">
        <v>4767</v>
      </c>
      <c r="C58" s="15"/>
      <c r="D58" s="55">
        <f t="shared" si="4"/>
        <v>4767</v>
      </c>
    </row>
    <row r="59" spans="1:5" x14ac:dyDescent="0.2">
      <c r="A59" s="11" t="s">
        <v>153</v>
      </c>
      <c r="B59" s="12">
        <v>2869</v>
      </c>
      <c r="C59" s="15"/>
      <c r="D59" s="55">
        <f t="shared" si="4"/>
        <v>2869</v>
      </c>
    </row>
    <row r="60" spans="1:5" x14ac:dyDescent="0.2">
      <c r="A60" s="12" t="s">
        <v>109</v>
      </c>
      <c r="B60" s="12">
        <v>800</v>
      </c>
      <c r="C60" s="15"/>
      <c r="D60" s="55">
        <f t="shared" si="4"/>
        <v>800</v>
      </c>
    </row>
    <row r="61" spans="1:5" ht="13.5" customHeight="1" x14ac:dyDescent="0.2">
      <c r="A61" s="12" t="s">
        <v>72</v>
      </c>
      <c r="B61" s="13">
        <v>3000</v>
      </c>
      <c r="C61" s="15"/>
      <c r="D61" s="55">
        <f t="shared" si="4"/>
        <v>3000</v>
      </c>
    </row>
    <row r="62" spans="1:5" ht="13.5" customHeight="1" x14ac:dyDescent="0.2">
      <c r="A62" s="12" t="s">
        <v>104</v>
      </c>
      <c r="B62" s="13">
        <v>32700</v>
      </c>
      <c r="C62" s="15"/>
      <c r="D62" s="55">
        <f t="shared" si="4"/>
        <v>32700</v>
      </c>
    </row>
    <row r="63" spans="1:5" ht="13.5" customHeight="1" x14ac:dyDescent="0.2">
      <c r="A63" s="12" t="s">
        <v>105</v>
      </c>
      <c r="B63" s="13">
        <v>8500</v>
      </c>
      <c r="C63" s="15"/>
      <c r="D63" s="55">
        <f t="shared" si="4"/>
        <v>8500</v>
      </c>
    </row>
    <row r="64" spans="1:5" x14ac:dyDescent="0.2">
      <c r="A64" s="12" t="s">
        <v>106</v>
      </c>
      <c r="B64" s="12">
        <v>2650</v>
      </c>
      <c r="C64" s="15"/>
      <c r="D64" s="55">
        <f t="shared" si="4"/>
        <v>2650</v>
      </c>
    </row>
    <row r="65" spans="1:4" x14ac:dyDescent="0.2">
      <c r="A65" s="17"/>
      <c r="B65" s="12"/>
      <c r="C65" s="15"/>
      <c r="D65" s="55"/>
    </row>
    <row r="66" spans="1:4" x14ac:dyDescent="0.2">
      <c r="A66" s="16" t="s">
        <v>3</v>
      </c>
      <c r="B66" s="12"/>
      <c r="C66" s="15"/>
      <c r="D66" s="15"/>
    </row>
    <row r="67" spans="1:4" x14ac:dyDescent="0.2">
      <c r="A67" s="15" t="s">
        <v>7</v>
      </c>
      <c r="B67" s="12">
        <v>2000</v>
      </c>
      <c r="C67" s="15"/>
      <c r="D67" s="55">
        <f>SUM(B67:C67)</f>
        <v>2000</v>
      </c>
    </row>
    <row r="68" spans="1:4" x14ac:dyDescent="0.2">
      <c r="A68" s="12" t="s">
        <v>16</v>
      </c>
      <c r="B68" s="12">
        <v>7500</v>
      </c>
      <c r="C68" s="15"/>
      <c r="D68" s="55">
        <f>SUM(B68:C68)</f>
        <v>7500</v>
      </c>
    </row>
    <row r="69" spans="1:4" x14ac:dyDescent="0.2">
      <c r="A69" s="12" t="s">
        <v>107</v>
      </c>
      <c r="B69" s="12">
        <v>4500</v>
      </c>
      <c r="C69" s="15"/>
      <c r="D69" s="55">
        <f>SUM(B69:C69)</f>
        <v>4500</v>
      </c>
    </row>
    <row r="70" spans="1:4" x14ac:dyDescent="0.2">
      <c r="A70" s="15"/>
      <c r="B70" s="12"/>
      <c r="C70" s="15"/>
      <c r="D70" s="55"/>
    </row>
    <row r="71" spans="1:4" x14ac:dyDescent="0.2">
      <c r="A71" s="25" t="s">
        <v>37</v>
      </c>
      <c r="B71" s="9">
        <f>SUM(B72)</f>
        <v>5000</v>
      </c>
      <c r="C71" s="9">
        <f>SUM(C72)</f>
        <v>0</v>
      </c>
      <c r="D71" s="9">
        <f>SUM(D72)</f>
        <v>5000</v>
      </c>
    </row>
    <row r="72" spans="1:4" x14ac:dyDescent="0.2">
      <c r="A72" s="15" t="s">
        <v>38</v>
      </c>
      <c r="B72" s="12">
        <v>5000</v>
      </c>
      <c r="C72" s="15"/>
      <c r="D72" s="55">
        <f>SUM(B72:C72)</f>
        <v>5000</v>
      </c>
    </row>
    <row r="73" spans="1:4" x14ac:dyDescent="0.2">
      <c r="A73" s="15"/>
      <c r="B73" s="12"/>
      <c r="C73" s="15"/>
      <c r="D73" s="15"/>
    </row>
    <row r="74" spans="1:4" x14ac:dyDescent="0.2">
      <c r="A74" s="25" t="s">
        <v>40</v>
      </c>
      <c r="B74" s="9">
        <f>SUM(B75:B76)</f>
        <v>11480</v>
      </c>
      <c r="C74" s="9">
        <f t="shared" ref="C74:D74" si="5">SUM(C75:C76)</f>
        <v>0</v>
      </c>
      <c r="D74" s="9">
        <f t="shared" si="5"/>
        <v>11480</v>
      </c>
    </row>
    <row r="75" spans="1:4" x14ac:dyDescent="0.2">
      <c r="A75" s="11" t="s">
        <v>152</v>
      </c>
      <c r="B75" s="12">
        <v>4780</v>
      </c>
      <c r="C75" s="12"/>
      <c r="D75" s="57">
        <f>SUM(B75:C75)</f>
        <v>4780</v>
      </c>
    </row>
    <row r="76" spans="1:4" x14ac:dyDescent="0.2">
      <c r="A76" s="15" t="s">
        <v>43</v>
      </c>
      <c r="B76" s="12">
        <v>6700</v>
      </c>
      <c r="C76" s="10"/>
      <c r="D76" s="55">
        <f>SUM(B76:C76)</f>
        <v>6700</v>
      </c>
    </row>
    <row r="77" spans="1:4" x14ac:dyDescent="0.2">
      <c r="A77" s="15"/>
      <c r="B77" s="12"/>
      <c r="C77" s="10"/>
      <c r="D77" s="55"/>
    </row>
    <row r="78" spans="1:4" x14ac:dyDescent="0.2">
      <c r="A78" s="25" t="s">
        <v>77</v>
      </c>
      <c r="B78" s="9">
        <f>SUM(B79)</f>
        <v>14500</v>
      </c>
      <c r="C78" s="9">
        <f>SUM(C79)</f>
        <v>0</v>
      </c>
      <c r="D78" s="59">
        <f>SUM(D79)</f>
        <v>14500</v>
      </c>
    </row>
    <row r="79" spans="1:4" x14ac:dyDescent="0.2">
      <c r="A79" s="15" t="s">
        <v>78</v>
      </c>
      <c r="B79" s="12">
        <v>14500</v>
      </c>
      <c r="C79" s="10"/>
      <c r="D79" s="55">
        <f>SUM(B79:C79)</f>
        <v>14500</v>
      </c>
    </row>
    <row r="80" spans="1:4" x14ac:dyDescent="0.2">
      <c r="A80" s="15"/>
      <c r="B80" s="12"/>
      <c r="C80" s="15"/>
      <c r="D80" s="55"/>
    </row>
    <row r="81" spans="1:6" x14ac:dyDescent="0.2">
      <c r="A81" s="8" t="s">
        <v>33</v>
      </c>
      <c r="B81" s="9">
        <f>SUM(B82:B85)</f>
        <v>40157</v>
      </c>
      <c r="C81" s="9">
        <f t="shared" ref="C81:D81" si="6">SUM(C82:C85)</f>
        <v>0</v>
      </c>
      <c r="D81" s="9">
        <f t="shared" si="6"/>
        <v>40157</v>
      </c>
      <c r="E81" s="19"/>
      <c r="F81" s="19"/>
    </row>
    <row r="82" spans="1:6" x14ac:dyDescent="0.2">
      <c r="A82" s="11" t="s">
        <v>154</v>
      </c>
      <c r="B82" s="12">
        <v>1807</v>
      </c>
      <c r="C82" s="12"/>
      <c r="D82" s="57">
        <f>SUM(B82:C82)</f>
        <v>1807</v>
      </c>
      <c r="E82" s="19"/>
      <c r="F82" s="19"/>
    </row>
    <row r="83" spans="1:6" x14ac:dyDescent="0.2">
      <c r="A83" s="15" t="s">
        <v>44</v>
      </c>
      <c r="B83" s="12">
        <v>3500</v>
      </c>
      <c r="C83" s="12"/>
      <c r="D83" s="57">
        <f>SUM(B83:C83)</f>
        <v>3500</v>
      </c>
      <c r="E83" s="19"/>
      <c r="F83" s="19"/>
    </row>
    <row r="84" spans="1:6" x14ac:dyDescent="0.2">
      <c r="A84" s="12" t="s">
        <v>108</v>
      </c>
      <c r="B84" s="12">
        <v>29850</v>
      </c>
      <c r="C84" s="12"/>
      <c r="D84" s="57">
        <f>SUM(B84:C84)</f>
        <v>29850</v>
      </c>
      <c r="E84" s="19"/>
      <c r="F84" s="19"/>
    </row>
    <row r="85" spans="1:6" x14ac:dyDescent="0.2">
      <c r="A85" s="12" t="s">
        <v>46</v>
      </c>
      <c r="B85" s="12">
        <v>5000</v>
      </c>
      <c r="C85" s="12"/>
      <c r="D85" s="57">
        <f>SUM(B85:C85)</f>
        <v>5000</v>
      </c>
      <c r="E85" s="19"/>
      <c r="F85" s="19"/>
    </row>
    <row r="86" spans="1:6" x14ac:dyDescent="0.2">
      <c r="A86" s="15"/>
      <c r="B86" s="12"/>
      <c r="C86" s="12"/>
      <c r="D86" s="57"/>
      <c r="E86" s="19"/>
      <c r="F86" s="19"/>
    </row>
    <row r="87" spans="1:6" x14ac:dyDescent="0.2">
      <c r="A87" s="25" t="s">
        <v>47</v>
      </c>
      <c r="B87" s="9">
        <f>SUM(B88:B88)</f>
        <v>4000</v>
      </c>
      <c r="C87" s="9">
        <f>SUM(C88:C88)</f>
        <v>0</v>
      </c>
      <c r="D87" s="9">
        <f>SUM(D88:D88)</f>
        <v>4000</v>
      </c>
      <c r="E87" s="19"/>
      <c r="F87" s="19"/>
    </row>
    <row r="88" spans="1:6" x14ac:dyDescent="0.2">
      <c r="A88" s="15" t="s">
        <v>48</v>
      </c>
      <c r="B88" s="12">
        <v>4000</v>
      </c>
      <c r="C88" s="12"/>
      <c r="D88" s="57">
        <f>SUM(B88:C88)</f>
        <v>4000</v>
      </c>
      <c r="E88" s="19"/>
      <c r="F88" s="19"/>
    </row>
    <row r="89" spans="1:6" x14ac:dyDescent="0.2">
      <c r="A89" s="15"/>
      <c r="B89" s="12"/>
      <c r="C89" s="12"/>
      <c r="D89" s="57"/>
      <c r="E89" s="19"/>
      <c r="F89" s="19"/>
    </row>
    <row r="90" spans="1:6" x14ac:dyDescent="0.2">
      <c r="A90" s="25" t="s">
        <v>45</v>
      </c>
      <c r="B90" s="9">
        <f>SUM(B91:B91)</f>
        <v>31660</v>
      </c>
      <c r="C90" s="9">
        <f>SUM(C91:C91)</f>
        <v>0</v>
      </c>
      <c r="D90" s="9">
        <f>SUM(D91:D91)</f>
        <v>31660</v>
      </c>
      <c r="E90" s="19"/>
      <c r="F90" s="19"/>
    </row>
    <row r="91" spans="1:6" x14ac:dyDescent="0.2">
      <c r="A91" s="15" t="s">
        <v>155</v>
      </c>
      <c r="B91" s="12">
        <v>31660</v>
      </c>
      <c r="C91" s="12"/>
      <c r="D91" s="57">
        <f>SUM(B91:C91)</f>
        <v>31660</v>
      </c>
      <c r="E91" s="41"/>
      <c r="F91" s="19"/>
    </row>
    <row r="92" spans="1:6" x14ac:dyDescent="0.2">
      <c r="A92" s="15"/>
      <c r="B92" s="12"/>
      <c r="C92" s="12"/>
      <c r="D92" s="57"/>
      <c r="E92" s="19"/>
      <c r="F92" s="19"/>
    </row>
    <row r="93" spans="1:6" x14ac:dyDescent="0.2">
      <c r="A93" s="8" t="s">
        <v>9</v>
      </c>
      <c r="B93" s="9">
        <f>SUM(B94:B95)</f>
        <v>10557</v>
      </c>
      <c r="C93" s="9">
        <f>SUM(C94:C95)</f>
        <v>0</v>
      </c>
      <c r="D93" s="9">
        <f>SUM(D94:D95)</f>
        <v>10557</v>
      </c>
      <c r="E93" s="19"/>
      <c r="F93" s="19"/>
    </row>
    <row r="94" spans="1:6" x14ac:dyDescent="0.2">
      <c r="A94" s="11" t="s">
        <v>17</v>
      </c>
      <c r="B94" s="12">
        <v>6500</v>
      </c>
      <c r="C94" s="12"/>
      <c r="D94" s="55">
        <f>SUM(B94:C94)</f>
        <v>6500</v>
      </c>
    </row>
    <row r="95" spans="1:6" x14ac:dyDescent="0.2">
      <c r="A95" s="11" t="s">
        <v>130</v>
      </c>
      <c r="B95" s="12">
        <f>3263+794</f>
        <v>4057</v>
      </c>
      <c r="C95" s="12"/>
      <c r="D95" s="55">
        <f>SUM(B95:C95)</f>
        <v>4057</v>
      </c>
    </row>
    <row r="96" spans="1:6" x14ac:dyDescent="0.2">
      <c r="A96" s="11"/>
      <c r="B96" s="12"/>
      <c r="C96" s="12"/>
      <c r="D96" s="15"/>
    </row>
    <row r="97" spans="1:4" x14ac:dyDescent="0.2">
      <c r="A97" s="8" t="s">
        <v>42</v>
      </c>
      <c r="B97" s="9">
        <f>SUM(B98:B99)</f>
        <v>12000</v>
      </c>
      <c r="C97" s="9">
        <f>SUM(C98:C99)</f>
        <v>0</v>
      </c>
      <c r="D97" s="9">
        <f>SUM(D98:D99)</f>
        <v>12000</v>
      </c>
    </row>
    <row r="98" spans="1:4" x14ac:dyDescent="0.2">
      <c r="A98" s="11" t="s">
        <v>53</v>
      </c>
      <c r="B98" s="12">
        <v>5000</v>
      </c>
      <c r="C98" s="12"/>
      <c r="D98" s="55">
        <f>SUM(B98:C98)</f>
        <v>5000</v>
      </c>
    </row>
    <row r="99" spans="1:4" x14ac:dyDescent="0.2">
      <c r="A99" s="11" t="s">
        <v>85</v>
      </c>
      <c r="B99" s="12">
        <v>7000</v>
      </c>
      <c r="C99" s="12"/>
      <c r="D99" s="55">
        <f>SUM(B99:C99)</f>
        <v>7000</v>
      </c>
    </row>
    <row r="100" spans="1:4" x14ac:dyDescent="0.2">
      <c r="A100" s="11"/>
      <c r="B100" s="12"/>
      <c r="C100" s="12"/>
      <c r="D100" s="55"/>
    </row>
    <row r="101" spans="1:4" x14ac:dyDescent="0.2">
      <c r="A101" s="25" t="s">
        <v>32</v>
      </c>
      <c r="B101" s="9">
        <f>SUM(B102:B113)</f>
        <v>77223</v>
      </c>
      <c r="C101" s="9">
        <f>SUM(C102:C113)</f>
        <v>0</v>
      </c>
      <c r="D101" s="9">
        <f>SUM(D102:D113)</f>
        <v>77223</v>
      </c>
    </row>
    <row r="102" spans="1:4" x14ac:dyDescent="0.2">
      <c r="A102" s="15" t="s">
        <v>54</v>
      </c>
      <c r="B102" s="12">
        <v>5000</v>
      </c>
      <c r="C102" s="12"/>
      <c r="D102" s="57">
        <f t="shared" ref="D102:D113" si="7">SUM(B102:C102)</f>
        <v>5000</v>
      </c>
    </row>
    <row r="103" spans="1:4" x14ac:dyDescent="0.2">
      <c r="A103" s="15" t="s">
        <v>124</v>
      </c>
      <c r="B103" s="12">
        <v>2883</v>
      </c>
      <c r="C103" s="12"/>
      <c r="D103" s="57">
        <f t="shared" si="7"/>
        <v>2883</v>
      </c>
    </row>
    <row r="104" spans="1:4" x14ac:dyDescent="0.2">
      <c r="A104" s="15" t="s">
        <v>52</v>
      </c>
      <c r="B104" s="12">
        <v>6000</v>
      </c>
      <c r="C104" s="12"/>
      <c r="D104" s="57">
        <f t="shared" si="7"/>
        <v>6000</v>
      </c>
    </row>
    <row r="105" spans="1:4" x14ac:dyDescent="0.2">
      <c r="A105" s="15" t="s">
        <v>117</v>
      </c>
      <c r="B105" s="12">
        <v>400</v>
      </c>
      <c r="C105" s="12"/>
      <c r="D105" s="57">
        <f t="shared" si="7"/>
        <v>400</v>
      </c>
    </row>
    <row r="106" spans="1:4" x14ac:dyDescent="0.2">
      <c r="A106" s="15" t="s">
        <v>82</v>
      </c>
      <c r="B106" s="12">
        <v>6000</v>
      </c>
      <c r="C106" s="15"/>
      <c r="D106" s="55">
        <f t="shared" si="7"/>
        <v>6000</v>
      </c>
    </row>
    <row r="107" spans="1:4" x14ac:dyDescent="0.2">
      <c r="A107" s="15" t="s">
        <v>79</v>
      </c>
      <c r="B107" s="12">
        <v>5000</v>
      </c>
      <c r="C107" s="15"/>
      <c r="D107" s="55">
        <f t="shared" si="7"/>
        <v>5000</v>
      </c>
    </row>
    <row r="108" spans="1:4" x14ac:dyDescent="0.2">
      <c r="A108" s="11" t="s">
        <v>110</v>
      </c>
      <c r="B108" s="49">
        <v>31750</v>
      </c>
      <c r="C108" s="15"/>
      <c r="D108" s="55">
        <f t="shared" si="7"/>
        <v>31750</v>
      </c>
    </row>
    <row r="109" spans="1:4" x14ac:dyDescent="0.2">
      <c r="A109" s="11" t="s">
        <v>128</v>
      </c>
      <c r="B109" s="49">
        <v>610</v>
      </c>
      <c r="C109" s="15"/>
      <c r="D109" s="55">
        <f t="shared" si="7"/>
        <v>610</v>
      </c>
    </row>
    <row r="110" spans="1:4" x14ac:dyDescent="0.2">
      <c r="A110" s="11" t="s">
        <v>111</v>
      </c>
      <c r="B110" s="49">
        <v>3500</v>
      </c>
      <c r="C110" s="15"/>
      <c r="D110" s="55">
        <f t="shared" si="7"/>
        <v>3500</v>
      </c>
    </row>
    <row r="111" spans="1:4" x14ac:dyDescent="0.2">
      <c r="A111" s="12" t="s">
        <v>86</v>
      </c>
      <c r="B111" s="12">
        <v>635</v>
      </c>
      <c r="C111" s="15"/>
      <c r="D111" s="55">
        <f t="shared" si="7"/>
        <v>635</v>
      </c>
    </row>
    <row r="112" spans="1:4" x14ac:dyDescent="0.2">
      <c r="A112" s="11" t="s">
        <v>118</v>
      </c>
      <c r="B112" s="12">
        <v>11000</v>
      </c>
      <c r="C112" s="12"/>
      <c r="D112" s="55">
        <f t="shared" si="7"/>
        <v>11000</v>
      </c>
    </row>
    <row r="113" spans="1:10" x14ac:dyDescent="0.2">
      <c r="A113" s="11" t="s">
        <v>116</v>
      </c>
      <c r="B113" s="12">
        <v>4445</v>
      </c>
      <c r="C113" s="12"/>
      <c r="D113" s="55">
        <f t="shared" si="7"/>
        <v>4445</v>
      </c>
    </row>
    <row r="114" spans="1:10" x14ac:dyDescent="0.2">
      <c r="A114" s="15"/>
      <c r="B114" s="12"/>
      <c r="C114" s="15"/>
      <c r="D114" s="55"/>
    </row>
    <row r="115" spans="1:10" x14ac:dyDescent="0.2">
      <c r="A115" s="25" t="s">
        <v>49</v>
      </c>
      <c r="B115" s="9">
        <f>SUM(B116)</f>
        <v>350</v>
      </c>
      <c r="C115" s="9">
        <f>SUM(C116)</f>
        <v>0</v>
      </c>
      <c r="D115" s="9">
        <f>SUM(D116)</f>
        <v>350</v>
      </c>
    </row>
    <row r="116" spans="1:10" x14ac:dyDescent="0.2">
      <c r="A116" s="15" t="s">
        <v>132</v>
      </c>
      <c r="B116" s="12">
        <v>350</v>
      </c>
      <c r="C116" s="12"/>
      <c r="D116" s="12">
        <f>SUM(B116:C116)</f>
        <v>350</v>
      </c>
    </row>
    <row r="117" spans="1:10" x14ac:dyDescent="0.2">
      <c r="A117" s="15"/>
      <c r="B117" s="12"/>
      <c r="C117" s="12"/>
      <c r="D117" s="12"/>
    </row>
    <row r="118" spans="1:10" x14ac:dyDescent="0.2">
      <c r="A118" s="25" t="s">
        <v>172</v>
      </c>
      <c r="B118" s="9">
        <f>B119</f>
        <v>0</v>
      </c>
      <c r="C118" s="9">
        <f t="shared" ref="C118:D118" si="8">C119</f>
        <v>425</v>
      </c>
      <c r="D118" s="9">
        <f t="shared" si="8"/>
        <v>425</v>
      </c>
    </row>
    <row r="119" spans="1:10" x14ac:dyDescent="0.2">
      <c r="A119" s="15" t="s">
        <v>171</v>
      </c>
      <c r="B119" s="12"/>
      <c r="C119" s="15">
        <v>425</v>
      </c>
      <c r="D119" s="17">
        <f>SUM(B119:C119)</f>
        <v>425</v>
      </c>
    </row>
    <row r="120" spans="1:10" x14ac:dyDescent="0.2">
      <c r="J120" s="20"/>
    </row>
    <row r="121" spans="1:10" ht="12.75" customHeight="1" x14ac:dyDescent="0.2">
      <c r="A121" s="68" t="s">
        <v>0</v>
      </c>
      <c r="B121" s="65" t="s">
        <v>4</v>
      </c>
      <c r="C121" s="65" t="s">
        <v>5</v>
      </c>
      <c r="D121" s="65" t="s">
        <v>100</v>
      </c>
      <c r="J121" s="20"/>
    </row>
    <row r="122" spans="1:10" x14ac:dyDescent="0.2">
      <c r="A122" s="68"/>
      <c r="B122" s="65"/>
      <c r="C122" s="65"/>
      <c r="D122" s="65"/>
      <c r="J122" s="20"/>
    </row>
    <row r="123" spans="1:10" x14ac:dyDescent="0.2">
      <c r="A123" s="68"/>
      <c r="B123" s="65"/>
      <c r="C123" s="65"/>
      <c r="D123" s="65"/>
      <c r="J123" s="20"/>
    </row>
    <row r="124" spans="1:10" x14ac:dyDescent="0.2">
      <c r="A124" s="51"/>
      <c r="B124" s="50"/>
      <c r="C124" s="50"/>
      <c r="D124" s="50"/>
      <c r="J124" s="20"/>
    </row>
    <row r="125" spans="1:10" x14ac:dyDescent="0.2">
      <c r="A125" s="8" t="s">
        <v>65</v>
      </c>
      <c r="B125" s="9">
        <f>SUM(B126:B129)</f>
        <v>12897</v>
      </c>
      <c r="C125" s="9">
        <f>SUM(C126:C129)</f>
        <v>0</v>
      </c>
      <c r="D125" s="9">
        <f>SUM(D126:D129)</f>
        <v>12897</v>
      </c>
      <c r="J125" s="20"/>
    </row>
    <row r="126" spans="1:10" x14ac:dyDescent="0.2">
      <c r="A126" s="15" t="s">
        <v>112</v>
      </c>
      <c r="B126" s="12">
        <v>6500</v>
      </c>
      <c r="C126" s="12"/>
      <c r="D126" s="57">
        <f>SUM(B126:C126)</f>
        <v>6500</v>
      </c>
      <c r="J126" s="20"/>
    </row>
    <row r="127" spans="1:10" x14ac:dyDescent="0.2">
      <c r="A127" s="15" t="s">
        <v>83</v>
      </c>
      <c r="B127" s="12">
        <v>4700</v>
      </c>
      <c r="C127" s="15"/>
      <c r="D127" s="55">
        <f>SUM(B127:C127)</f>
        <v>4700</v>
      </c>
      <c r="J127" s="20"/>
    </row>
    <row r="128" spans="1:10" x14ac:dyDescent="0.2">
      <c r="A128" s="15" t="s">
        <v>129</v>
      </c>
      <c r="B128" s="12">
        <v>1697</v>
      </c>
      <c r="C128" s="15"/>
      <c r="D128" s="55">
        <f>SUM(B128:C128)</f>
        <v>1697</v>
      </c>
      <c r="J128" s="20"/>
    </row>
    <row r="129" spans="1:10" x14ac:dyDescent="0.2">
      <c r="A129" s="51"/>
      <c r="B129" s="50"/>
      <c r="C129" s="50"/>
      <c r="D129" s="60"/>
      <c r="J129" s="20"/>
    </row>
    <row r="130" spans="1:10" x14ac:dyDescent="0.2">
      <c r="A130" s="58" t="s">
        <v>39</v>
      </c>
      <c r="B130" s="9">
        <f>SUM(B131)</f>
        <v>1490</v>
      </c>
      <c r="C130" s="9">
        <f>SUM(C131)</f>
        <v>0</v>
      </c>
      <c r="D130" s="9">
        <f>SUM(D131)</f>
        <v>1490</v>
      </c>
      <c r="J130" s="20"/>
    </row>
    <row r="131" spans="1:10" x14ac:dyDescent="0.2">
      <c r="A131" s="55" t="s">
        <v>127</v>
      </c>
      <c r="B131" s="12">
        <v>1490</v>
      </c>
      <c r="C131" s="12"/>
      <c r="D131" s="12">
        <f>SUM(B131:C131)</f>
        <v>1490</v>
      </c>
      <c r="J131" s="20"/>
    </row>
    <row r="132" spans="1:10" x14ac:dyDescent="0.2">
      <c r="A132" s="15"/>
      <c r="B132" s="12"/>
      <c r="C132" s="12"/>
      <c r="D132" s="15"/>
      <c r="J132" s="20"/>
    </row>
    <row r="133" spans="1:10" x14ac:dyDescent="0.2">
      <c r="A133" s="8" t="s">
        <v>84</v>
      </c>
      <c r="B133" s="9">
        <f>SUM(B134:B134)</f>
        <v>0</v>
      </c>
      <c r="C133" s="9">
        <f>SUM(C134:C134)</f>
        <v>2700</v>
      </c>
      <c r="D133" s="59">
        <f>SUM(D134:D134)</f>
        <v>2700</v>
      </c>
      <c r="J133" s="20"/>
    </row>
    <row r="134" spans="1:10" x14ac:dyDescent="0.2">
      <c r="A134" s="11" t="s">
        <v>123</v>
      </c>
      <c r="B134" s="12"/>
      <c r="C134" s="12">
        <v>2700</v>
      </c>
      <c r="D134" s="57">
        <f>SUM(B134:C134)</f>
        <v>2700</v>
      </c>
      <c r="J134" s="20"/>
    </row>
    <row r="135" spans="1:10" x14ac:dyDescent="0.2">
      <c r="A135" s="24"/>
      <c r="B135" s="23"/>
      <c r="C135" s="23"/>
      <c r="D135" s="60"/>
      <c r="J135" s="20"/>
    </row>
    <row r="136" spans="1:10" ht="12.75" customHeight="1" x14ac:dyDescent="0.2">
      <c r="A136" s="38" t="s">
        <v>15</v>
      </c>
      <c r="B136" s="21">
        <f>SUM(B137:B140)</f>
        <v>65980</v>
      </c>
      <c r="C136" s="21">
        <f t="shared" ref="C136:D136" si="9">SUM(C137:C140)</f>
        <v>0</v>
      </c>
      <c r="D136" s="21">
        <f t="shared" si="9"/>
        <v>65980</v>
      </c>
    </row>
    <row r="137" spans="1:10" ht="12.75" customHeight="1" x14ac:dyDescent="0.2">
      <c r="A137" s="39" t="s">
        <v>167</v>
      </c>
      <c r="B137" s="13">
        <v>1778</v>
      </c>
      <c r="C137" s="13"/>
      <c r="D137" s="55">
        <f>SUM(B137:C137)</f>
        <v>1778</v>
      </c>
    </row>
    <row r="138" spans="1:10" ht="12.75" customHeight="1" x14ac:dyDescent="0.2">
      <c r="A138" s="39" t="s">
        <v>75</v>
      </c>
      <c r="B138" s="13">
        <v>31750</v>
      </c>
      <c r="C138" s="13"/>
      <c r="D138" s="55">
        <f>SUM(B138:C138)</f>
        <v>31750</v>
      </c>
    </row>
    <row r="139" spans="1:10" ht="12.75" customHeight="1" x14ac:dyDescent="0.2">
      <c r="A139" s="11" t="s">
        <v>122</v>
      </c>
      <c r="B139" s="13">
        <v>702</v>
      </c>
      <c r="C139" s="13"/>
      <c r="D139" s="55">
        <f>SUM(B139:C139)</f>
        <v>702</v>
      </c>
    </row>
    <row r="140" spans="1:10" ht="12.75" customHeight="1" x14ac:dyDescent="0.2">
      <c r="A140" s="11" t="s">
        <v>74</v>
      </c>
      <c r="B140" s="13">
        <v>31750</v>
      </c>
      <c r="C140" s="13"/>
      <c r="D140" s="55">
        <f>SUM(B140:C140)</f>
        <v>31750</v>
      </c>
    </row>
    <row r="141" spans="1:10" ht="12.75" customHeight="1" x14ac:dyDescent="0.2">
      <c r="A141" s="39"/>
      <c r="B141" s="13"/>
      <c r="C141" s="13"/>
      <c r="D141" s="55"/>
    </row>
    <row r="142" spans="1:10" ht="12.75" customHeight="1" x14ac:dyDescent="0.2">
      <c r="A142" s="8" t="s">
        <v>73</v>
      </c>
      <c r="B142" s="21">
        <f>SUM(B143:B144)</f>
        <v>30559</v>
      </c>
      <c r="C142" s="21">
        <f>SUM(C143:C144)</f>
        <v>0</v>
      </c>
      <c r="D142" s="21">
        <f>SUM(D143:D144)</f>
        <v>30559</v>
      </c>
    </row>
    <row r="143" spans="1:10" ht="12.75" customHeight="1" x14ac:dyDescent="0.2">
      <c r="A143" s="11" t="s">
        <v>87</v>
      </c>
      <c r="B143" s="13">
        <v>29159</v>
      </c>
      <c r="C143" s="13"/>
      <c r="D143" s="55">
        <f>SUM(B143:C143)</f>
        <v>29159</v>
      </c>
    </row>
    <row r="144" spans="1:10" ht="12.75" customHeight="1" x14ac:dyDescent="0.2">
      <c r="A144" s="11" t="s">
        <v>120</v>
      </c>
      <c r="B144" s="13">
        <v>1400</v>
      </c>
      <c r="C144" s="13"/>
      <c r="D144" s="55">
        <f>SUM(B144:C144)</f>
        <v>1400</v>
      </c>
    </row>
    <row r="145" spans="1:5" ht="12.75" customHeight="1" x14ac:dyDescent="0.2">
      <c r="A145" s="11"/>
      <c r="B145" s="13"/>
      <c r="C145" s="13"/>
      <c r="D145" s="55"/>
    </row>
    <row r="146" spans="1:5" ht="12.75" customHeight="1" x14ac:dyDescent="0.2">
      <c r="A146" s="8" t="s">
        <v>64</v>
      </c>
      <c r="B146" s="21">
        <f>SUM(B147)</f>
        <v>432</v>
      </c>
      <c r="C146" s="21">
        <f t="shared" ref="C146:D146" si="10">SUM(C147)</f>
        <v>0</v>
      </c>
      <c r="D146" s="21">
        <f t="shared" si="10"/>
        <v>432</v>
      </c>
    </row>
    <row r="147" spans="1:5" ht="12.75" customHeight="1" x14ac:dyDescent="0.2">
      <c r="A147" s="11" t="s">
        <v>121</v>
      </c>
      <c r="B147" s="12">
        <v>432</v>
      </c>
      <c r="C147" s="12"/>
      <c r="D147" s="57">
        <f>SUM(B147:C147)</f>
        <v>432</v>
      </c>
    </row>
    <row r="148" spans="1:5" ht="12.75" customHeight="1" x14ac:dyDescent="0.2">
      <c r="A148" s="39"/>
      <c r="B148" s="13"/>
      <c r="C148" s="13"/>
      <c r="D148" s="55"/>
    </row>
    <row r="149" spans="1:5" ht="13.5" customHeight="1" x14ac:dyDescent="0.2">
      <c r="A149" s="37" t="s">
        <v>61</v>
      </c>
      <c r="B149" s="37">
        <f>SUM(B150:B150)</f>
        <v>821</v>
      </c>
      <c r="C149" s="37">
        <f>SUM(C150:C150)</f>
        <v>0</v>
      </c>
      <c r="D149" s="37">
        <f>SUM(D150:D150)</f>
        <v>821</v>
      </c>
    </row>
    <row r="150" spans="1:5" ht="12.75" customHeight="1" x14ac:dyDescent="0.2">
      <c r="A150" s="11" t="s">
        <v>119</v>
      </c>
      <c r="B150" s="17">
        <v>821</v>
      </c>
      <c r="C150" s="17"/>
      <c r="D150" s="17">
        <f>SUM(B150:C150)</f>
        <v>821</v>
      </c>
    </row>
    <row r="151" spans="1:5" ht="12.75" customHeight="1" x14ac:dyDescent="0.2">
      <c r="A151" s="39"/>
      <c r="B151" s="13"/>
      <c r="C151" s="13"/>
      <c r="D151" s="55"/>
    </row>
    <row r="152" spans="1:5" ht="12.75" customHeight="1" x14ac:dyDescent="0.2">
      <c r="A152" s="40" t="s">
        <v>35</v>
      </c>
      <c r="B152" s="21">
        <f>SUM(B153:B153)</f>
        <v>928</v>
      </c>
      <c r="C152" s="21">
        <f>SUM(C153:C153)</f>
        <v>0</v>
      </c>
      <c r="D152" s="59">
        <f>SUM(D153:D153)</f>
        <v>928</v>
      </c>
    </row>
    <row r="153" spans="1:5" ht="12.75" customHeight="1" x14ac:dyDescent="0.2">
      <c r="A153" s="11" t="s">
        <v>76</v>
      </c>
      <c r="B153" s="17">
        <v>928</v>
      </c>
      <c r="C153" s="17"/>
      <c r="D153" s="55">
        <f>SUM(B153:C153)</f>
        <v>928</v>
      </c>
    </row>
    <row r="154" spans="1:5" ht="12.75" customHeight="1" x14ac:dyDescent="0.2">
      <c r="A154" s="17"/>
      <c r="B154" s="17"/>
      <c r="C154" s="17"/>
      <c r="D154" s="55"/>
    </row>
    <row r="155" spans="1:5" ht="12.75" customHeight="1" x14ac:dyDescent="0.2">
      <c r="A155" s="25" t="s">
        <v>12</v>
      </c>
      <c r="B155" s="9">
        <f>SUM(B156:B165)</f>
        <v>6981</v>
      </c>
      <c r="C155" s="9">
        <f>SUM(C156:C165)</f>
        <v>200</v>
      </c>
      <c r="D155" s="9">
        <f>SUM(D156:D165)</f>
        <v>7181</v>
      </c>
      <c r="E155" s="35"/>
    </row>
    <row r="156" spans="1:5" ht="12.75" customHeight="1" x14ac:dyDescent="0.2">
      <c r="A156" s="11" t="s">
        <v>18</v>
      </c>
      <c r="B156" s="12">
        <v>1000</v>
      </c>
      <c r="C156" s="12"/>
      <c r="D156" s="12">
        <f t="shared" ref="D156:D158" si="11">SUM(B156:C156)</f>
        <v>1000</v>
      </c>
      <c r="E156" s="35"/>
    </row>
    <row r="157" spans="1:5" ht="12.75" customHeight="1" x14ac:dyDescent="0.2">
      <c r="A157" s="11" t="s">
        <v>10</v>
      </c>
      <c r="B157" s="12">
        <v>53</v>
      </c>
      <c r="C157" s="12"/>
      <c r="D157" s="12">
        <f t="shared" si="11"/>
        <v>53</v>
      </c>
      <c r="E157" s="35"/>
    </row>
    <row r="158" spans="1:5" ht="12.75" customHeight="1" x14ac:dyDescent="0.2">
      <c r="A158" s="15" t="s">
        <v>115</v>
      </c>
      <c r="B158" s="12">
        <v>1100</v>
      </c>
      <c r="C158" s="12"/>
      <c r="D158" s="12">
        <f t="shared" si="11"/>
        <v>1100</v>
      </c>
      <c r="E158" s="35"/>
    </row>
    <row r="159" spans="1:5" ht="12.75" customHeight="1" x14ac:dyDescent="0.2">
      <c r="A159" s="55" t="s">
        <v>51</v>
      </c>
      <c r="B159" s="13">
        <v>4000</v>
      </c>
      <c r="C159" s="21"/>
      <c r="D159" s="13">
        <f t="shared" ref="D159:D164" si="12">SUM(B159:C159)</f>
        <v>4000</v>
      </c>
      <c r="E159" s="35"/>
    </row>
    <row r="160" spans="1:5" ht="12.75" customHeight="1" x14ac:dyDescent="0.2">
      <c r="A160" s="55" t="s">
        <v>41</v>
      </c>
      <c r="B160" s="13">
        <v>400</v>
      </c>
      <c r="C160" s="21"/>
      <c r="D160" s="57">
        <f t="shared" si="12"/>
        <v>400</v>
      </c>
      <c r="E160" s="44"/>
    </row>
    <row r="161" spans="1:8" ht="12.75" customHeight="1" x14ac:dyDescent="0.2">
      <c r="A161" s="55" t="s">
        <v>39</v>
      </c>
      <c r="B161" s="12"/>
      <c r="C161" s="12">
        <v>200</v>
      </c>
      <c r="D161" s="12">
        <f t="shared" si="12"/>
        <v>200</v>
      </c>
      <c r="E161" s="35"/>
    </row>
    <row r="162" spans="1:8" ht="12.75" customHeight="1" x14ac:dyDescent="0.2">
      <c r="A162" s="11" t="s">
        <v>36</v>
      </c>
      <c r="B162" s="12">
        <v>28</v>
      </c>
      <c r="C162" s="12"/>
      <c r="D162" s="12">
        <f t="shared" si="12"/>
        <v>28</v>
      </c>
      <c r="E162" s="62"/>
    </row>
    <row r="163" spans="1:8" ht="12.75" customHeight="1" x14ac:dyDescent="0.2">
      <c r="A163" s="56" t="s">
        <v>64</v>
      </c>
      <c r="B163" s="12">
        <v>300</v>
      </c>
      <c r="C163" s="12"/>
      <c r="D163" s="12">
        <f t="shared" si="12"/>
        <v>300</v>
      </c>
      <c r="F163" s="43"/>
      <c r="G163" s="43"/>
      <c r="H163" s="43"/>
    </row>
    <row r="164" spans="1:8" ht="12.75" customHeight="1" x14ac:dyDescent="0.2">
      <c r="A164" s="55" t="s">
        <v>97</v>
      </c>
      <c r="B164" s="12">
        <v>100</v>
      </c>
      <c r="C164" s="12"/>
      <c r="D164" s="12">
        <f t="shared" si="12"/>
        <v>100</v>
      </c>
      <c r="F164" s="43"/>
      <c r="G164" s="43"/>
      <c r="H164" s="43"/>
    </row>
    <row r="165" spans="1:8" ht="12.75" customHeight="1" x14ac:dyDescent="0.2">
      <c r="A165" s="15"/>
      <c r="B165" s="12"/>
      <c r="C165" s="12"/>
      <c r="D165" s="12"/>
      <c r="E165" s="35"/>
    </row>
    <row r="166" spans="1:8" s="2" customFormat="1" ht="15" customHeight="1" x14ac:dyDescent="0.2">
      <c r="A166" s="27" t="s">
        <v>13</v>
      </c>
      <c r="B166" s="28">
        <f>SUM(B168,B172:B176)</f>
        <v>12830</v>
      </c>
      <c r="C166" s="28">
        <f>SUM(C168,C172:C176)</f>
        <v>0</v>
      </c>
      <c r="D166" s="28">
        <f>SUM(D168,D172:D176)</f>
        <v>12830</v>
      </c>
      <c r="E166" s="35"/>
      <c r="F166" s="45"/>
    </row>
    <row r="167" spans="1:8" s="2" customFormat="1" x14ac:dyDescent="0.2">
      <c r="A167" s="8" t="s">
        <v>31</v>
      </c>
      <c r="B167" s="9"/>
      <c r="C167" s="9"/>
      <c r="D167" s="9"/>
      <c r="E167" s="19"/>
    </row>
    <row r="168" spans="1:8" s="2" customFormat="1" x14ac:dyDescent="0.2">
      <c r="A168" s="42" t="s">
        <v>98</v>
      </c>
      <c r="B168" s="9">
        <f>SUM(B169:B171)</f>
        <v>6080</v>
      </c>
      <c r="C168" s="9">
        <f>SUM(C169:C171)</f>
        <v>0</v>
      </c>
      <c r="D168" s="9">
        <f>SUM(D169:D171)</f>
        <v>6080</v>
      </c>
      <c r="E168" s="19"/>
    </row>
    <row r="169" spans="1:8" s="2" customFormat="1" x14ac:dyDescent="0.2">
      <c r="A169" s="56" t="s">
        <v>59</v>
      </c>
      <c r="B169" s="12">
        <v>4200</v>
      </c>
      <c r="C169" s="12"/>
      <c r="D169" s="12">
        <f t="shared" ref="D169:D170" si="13">SUM(B169:C169)</f>
        <v>4200</v>
      </c>
      <c r="E169" s="19"/>
    </row>
    <row r="170" spans="1:8" s="2" customFormat="1" x14ac:dyDescent="0.2">
      <c r="A170" s="56" t="s">
        <v>60</v>
      </c>
      <c r="B170" s="12">
        <v>1880</v>
      </c>
      <c r="C170" s="12"/>
      <c r="D170" s="12">
        <f t="shared" si="13"/>
        <v>1880</v>
      </c>
      <c r="E170" s="19"/>
    </row>
    <row r="171" spans="1:8" s="2" customFormat="1" x14ac:dyDescent="0.2">
      <c r="A171" s="11"/>
      <c r="B171" s="12"/>
      <c r="C171" s="12"/>
      <c r="D171" s="12"/>
      <c r="E171" s="19"/>
    </row>
    <row r="172" spans="1:8" s="2" customFormat="1" x14ac:dyDescent="0.2">
      <c r="A172" s="11" t="s">
        <v>58</v>
      </c>
      <c r="B172" s="12">
        <v>3000</v>
      </c>
      <c r="C172" s="12"/>
      <c r="D172" s="12">
        <f t="shared" ref="D172:D176" si="14">SUM(B172:C172)</f>
        <v>3000</v>
      </c>
      <c r="E172" s="19"/>
    </row>
    <row r="173" spans="1:8" s="2" customFormat="1" x14ac:dyDescent="0.2">
      <c r="A173" s="11" t="s">
        <v>71</v>
      </c>
      <c r="B173" s="12">
        <v>1000</v>
      </c>
      <c r="C173" s="12"/>
      <c r="D173" s="12">
        <f t="shared" si="14"/>
        <v>1000</v>
      </c>
      <c r="E173" s="19"/>
    </row>
    <row r="174" spans="1:8" s="2" customFormat="1" x14ac:dyDescent="0.2">
      <c r="A174" s="11" t="s">
        <v>169</v>
      </c>
      <c r="B174" s="12">
        <v>300</v>
      </c>
      <c r="C174" s="12"/>
      <c r="D174" s="12">
        <f t="shared" si="14"/>
        <v>300</v>
      </c>
      <c r="E174" s="19"/>
      <c r="F174" s="45"/>
    </row>
    <row r="175" spans="1:8" s="2" customFormat="1" x14ac:dyDescent="0.2">
      <c r="A175" s="11" t="s">
        <v>102</v>
      </c>
      <c r="B175" s="12">
        <v>1800</v>
      </c>
      <c r="C175" s="12"/>
      <c r="D175" s="12">
        <f t="shared" si="14"/>
        <v>1800</v>
      </c>
      <c r="E175" s="19"/>
      <c r="F175" s="45"/>
    </row>
    <row r="176" spans="1:8" s="2" customFormat="1" x14ac:dyDescent="0.2">
      <c r="A176" s="11" t="s">
        <v>113</v>
      </c>
      <c r="B176" s="12">
        <v>650</v>
      </c>
      <c r="C176" s="12"/>
      <c r="D176" s="57">
        <f t="shared" si="14"/>
        <v>650</v>
      </c>
      <c r="E176" s="19"/>
      <c r="F176" s="45"/>
      <c r="H176" s="45"/>
    </row>
    <row r="177" spans="1:6" s="2" customFormat="1" x14ac:dyDescent="0.2">
      <c r="A177" s="11"/>
      <c r="B177" s="12"/>
      <c r="C177" s="12"/>
      <c r="D177" s="15"/>
      <c r="E177" s="36"/>
      <c r="F177" s="33"/>
    </row>
    <row r="178" spans="1:6" s="2" customFormat="1" ht="15" customHeight="1" x14ac:dyDescent="0.2">
      <c r="A178" s="27" t="s">
        <v>14</v>
      </c>
      <c r="B178" s="28">
        <f>SUM(B179:B211)</f>
        <v>62798</v>
      </c>
      <c r="C178" s="28">
        <f>SUM(C179:C211)</f>
        <v>0</v>
      </c>
      <c r="D178" s="28">
        <f>SUM(D179:D211)</f>
        <v>62798</v>
      </c>
      <c r="E178" s="19"/>
      <c r="F178" s="45"/>
    </row>
    <row r="179" spans="1:6" s="2" customFormat="1" ht="12.75" customHeight="1" x14ac:dyDescent="0.2">
      <c r="A179" s="39" t="s">
        <v>20</v>
      </c>
      <c r="B179" s="13">
        <v>1276</v>
      </c>
      <c r="C179" s="13"/>
      <c r="D179" s="13">
        <f t="shared" ref="D179:D184" si="15">SUM(B179:C179)</f>
        <v>1276</v>
      </c>
      <c r="E179" s="19"/>
    </row>
    <row r="180" spans="1:6" s="2" customFormat="1" ht="12.75" customHeight="1" x14ac:dyDescent="0.2">
      <c r="A180" s="39" t="s">
        <v>139</v>
      </c>
      <c r="B180" s="13">
        <v>445</v>
      </c>
      <c r="C180" s="13"/>
      <c r="D180" s="13">
        <f t="shared" si="15"/>
        <v>445</v>
      </c>
      <c r="E180" s="19"/>
    </row>
    <row r="181" spans="1:6" s="2" customFormat="1" ht="12.75" customHeight="1" x14ac:dyDescent="0.2">
      <c r="A181" s="39" t="s">
        <v>140</v>
      </c>
      <c r="B181" s="13">
        <v>481</v>
      </c>
      <c r="C181" s="13"/>
      <c r="D181" s="13">
        <f t="shared" si="15"/>
        <v>481</v>
      </c>
      <c r="E181" s="19"/>
    </row>
    <row r="182" spans="1:6" s="2" customFormat="1" ht="12.75" customHeight="1" x14ac:dyDescent="0.2">
      <c r="A182" s="39" t="s">
        <v>141</v>
      </c>
      <c r="B182" s="13">
        <v>381</v>
      </c>
      <c r="C182" s="13"/>
      <c r="D182" s="13">
        <f t="shared" si="15"/>
        <v>381</v>
      </c>
      <c r="E182" s="19"/>
    </row>
    <row r="183" spans="1:6" s="2" customFormat="1" ht="12.75" customHeight="1" x14ac:dyDescent="0.2">
      <c r="A183" s="39" t="s">
        <v>142</v>
      </c>
      <c r="B183" s="13">
        <v>850</v>
      </c>
      <c r="C183" s="13"/>
      <c r="D183" s="13">
        <f t="shared" si="15"/>
        <v>850</v>
      </c>
      <c r="E183" s="19"/>
    </row>
    <row r="184" spans="1:6" s="2" customFormat="1" ht="12.75" customHeight="1" x14ac:dyDescent="0.2">
      <c r="A184" s="39" t="s">
        <v>143</v>
      </c>
      <c r="B184" s="13">
        <v>611</v>
      </c>
      <c r="C184" s="13"/>
      <c r="D184" s="13">
        <f t="shared" si="15"/>
        <v>611</v>
      </c>
      <c r="E184" s="19"/>
    </row>
    <row r="185" spans="1:6" s="2" customFormat="1" ht="12.75" customHeight="1" x14ac:dyDescent="0.2">
      <c r="A185" s="39" t="s">
        <v>21</v>
      </c>
      <c r="B185" s="13">
        <v>3891</v>
      </c>
      <c r="C185" s="13"/>
      <c r="D185" s="13">
        <f t="shared" ref="D185:D211" si="16">SUM(B185:C185)</f>
        <v>3891</v>
      </c>
      <c r="E185" s="19"/>
    </row>
    <row r="186" spans="1:6" s="2" customFormat="1" ht="12.75" customHeight="1" x14ac:dyDescent="0.2">
      <c r="A186" s="39" t="s">
        <v>90</v>
      </c>
      <c r="B186" s="13">
        <v>300</v>
      </c>
      <c r="C186" s="13"/>
      <c r="D186" s="13">
        <f t="shared" si="16"/>
        <v>300</v>
      </c>
      <c r="E186" s="19"/>
    </row>
    <row r="187" spans="1:6" s="2" customFormat="1" ht="12.75" customHeight="1" x14ac:dyDescent="0.2">
      <c r="A187" s="39" t="s">
        <v>22</v>
      </c>
      <c r="B187" s="13">
        <v>1422</v>
      </c>
      <c r="C187" s="13"/>
      <c r="D187" s="13">
        <f t="shared" si="16"/>
        <v>1422</v>
      </c>
      <c r="E187" s="19"/>
    </row>
    <row r="188" spans="1:6" s="2" customFormat="1" ht="12.75" customHeight="1" x14ac:dyDescent="0.2">
      <c r="A188" s="39" t="s">
        <v>133</v>
      </c>
      <c r="B188" s="13">
        <v>5461</v>
      </c>
      <c r="C188" s="13"/>
      <c r="D188" s="13">
        <f t="shared" si="16"/>
        <v>5461</v>
      </c>
      <c r="E188" s="19"/>
    </row>
    <row r="189" spans="1:6" s="2" customFormat="1" ht="12.75" customHeight="1" x14ac:dyDescent="0.2">
      <c r="A189" s="39" t="s">
        <v>134</v>
      </c>
      <c r="B189" s="13">
        <v>3175</v>
      </c>
      <c r="C189" s="13"/>
      <c r="D189" s="13">
        <f t="shared" si="16"/>
        <v>3175</v>
      </c>
      <c r="E189" s="19"/>
    </row>
    <row r="190" spans="1:6" s="2" customFormat="1" ht="12.75" customHeight="1" x14ac:dyDescent="0.2">
      <c r="A190" s="39" t="s">
        <v>23</v>
      </c>
      <c r="B190" s="13">
        <v>2286</v>
      </c>
      <c r="C190" s="13"/>
      <c r="D190" s="13">
        <f t="shared" si="16"/>
        <v>2286</v>
      </c>
      <c r="E190" s="19"/>
    </row>
    <row r="191" spans="1:6" s="2" customFormat="1" ht="12.75" customHeight="1" x14ac:dyDescent="0.2">
      <c r="A191" s="39" t="s">
        <v>135</v>
      </c>
      <c r="B191" s="13">
        <v>1524</v>
      </c>
      <c r="C191" s="13"/>
      <c r="D191" s="13">
        <f t="shared" si="16"/>
        <v>1524</v>
      </c>
      <c r="E191" s="19"/>
    </row>
    <row r="192" spans="1:6" s="2" customFormat="1" ht="12.75" customHeight="1" x14ac:dyDescent="0.2">
      <c r="A192" s="39" t="s">
        <v>136</v>
      </c>
      <c r="B192" s="13">
        <v>445</v>
      </c>
      <c r="C192" s="13"/>
      <c r="D192" s="13">
        <f t="shared" si="16"/>
        <v>445</v>
      </c>
      <c r="E192" s="19"/>
    </row>
    <row r="193" spans="1:6" s="2" customFormat="1" ht="12.75" customHeight="1" x14ac:dyDescent="0.2">
      <c r="A193" s="39" t="s">
        <v>137</v>
      </c>
      <c r="B193" s="13">
        <v>500</v>
      </c>
      <c r="C193" s="13"/>
      <c r="D193" s="13">
        <f t="shared" si="16"/>
        <v>500</v>
      </c>
      <c r="E193" s="19"/>
    </row>
    <row r="194" spans="1:6" s="2" customFormat="1" ht="12.75" customHeight="1" x14ac:dyDescent="0.2">
      <c r="A194" s="39" t="s">
        <v>24</v>
      </c>
      <c r="B194" s="13">
        <v>3501</v>
      </c>
      <c r="C194" s="13"/>
      <c r="D194" s="13">
        <f t="shared" si="16"/>
        <v>3501</v>
      </c>
      <c r="E194" s="19"/>
    </row>
    <row r="195" spans="1:6" s="2" customFormat="1" x14ac:dyDescent="0.2">
      <c r="A195" s="17" t="s">
        <v>25</v>
      </c>
      <c r="B195" s="13">
        <v>1334</v>
      </c>
      <c r="C195" s="13"/>
      <c r="D195" s="13">
        <f t="shared" si="16"/>
        <v>1334</v>
      </c>
      <c r="E195" s="19"/>
    </row>
    <row r="196" spans="1:6" s="2" customFormat="1" x14ac:dyDescent="0.2">
      <c r="A196" s="17" t="s">
        <v>26</v>
      </c>
      <c r="B196" s="13">
        <v>1905</v>
      </c>
      <c r="C196" s="13"/>
      <c r="D196" s="13">
        <f t="shared" si="16"/>
        <v>1905</v>
      </c>
      <c r="E196" s="19"/>
    </row>
    <row r="197" spans="1:6" s="2" customFormat="1" x14ac:dyDescent="0.2">
      <c r="A197" s="17" t="s">
        <v>138</v>
      </c>
      <c r="B197" s="13">
        <v>1778</v>
      </c>
      <c r="C197" s="13"/>
      <c r="D197" s="13">
        <f t="shared" si="16"/>
        <v>1778</v>
      </c>
      <c r="E197" s="19"/>
      <c r="F197" s="45"/>
    </row>
    <row r="198" spans="1:6" s="2" customFormat="1" x14ac:dyDescent="0.2">
      <c r="A198" s="17" t="s">
        <v>27</v>
      </c>
      <c r="B198" s="13">
        <v>2267</v>
      </c>
      <c r="C198" s="13"/>
      <c r="D198" s="13">
        <f t="shared" si="16"/>
        <v>2267</v>
      </c>
      <c r="E198" s="19"/>
    </row>
    <row r="199" spans="1:6" s="2" customFormat="1" x14ac:dyDescent="0.2">
      <c r="A199" s="17" t="s">
        <v>34</v>
      </c>
      <c r="B199" s="13">
        <v>2248</v>
      </c>
      <c r="C199" s="13"/>
      <c r="D199" s="13">
        <f t="shared" si="16"/>
        <v>2248</v>
      </c>
      <c r="E199" s="19"/>
    </row>
    <row r="200" spans="1:6" s="2" customFormat="1" x14ac:dyDescent="0.2">
      <c r="A200" s="17" t="s">
        <v>149</v>
      </c>
      <c r="B200" s="13">
        <v>500</v>
      </c>
      <c r="C200" s="13"/>
      <c r="D200" s="13">
        <f t="shared" si="16"/>
        <v>500</v>
      </c>
      <c r="E200" s="19"/>
    </row>
    <row r="201" spans="1:6" s="2" customFormat="1" x14ac:dyDescent="0.2">
      <c r="A201" s="17" t="s">
        <v>28</v>
      </c>
      <c r="B201" s="13">
        <v>12790</v>
      </c>
      <c r="C201" s="13"/>
      <c r="D201" s="13">
        <f t="shared" si="16"/>
        <v>12790</v>
      </c>
      <c r="E201" s="19"/>
    </row>
    <row r="202" spans="1:6" s="2" customFormat="1" x14ac:dyDescent="0.2">
      <c r="A202" s="17" t="s">
        <v>91</v>
      </c>
      <c r="B202" s="13">
        <v>291</v>
      </c>
      <c r="C202" s="13"/>
      <c r="D202" s="13">
        <f t="shared" si="16"/>
        <v>291</v>
      </c>
      <c r="E202" s="19"/>
    </row>
    <row r="203" spans="1:6" s="2" customFormat="1" x14ac:dyDescent="0.2">
      <c r="A203" s="17" t="s">
        <v>29</v>
      </c>
      <c r="B203" s="13">
        <v>7297</v>
      </c>
      <c r="C203" s="13"/>
      <c r="D203" s="13">
        <f t="shared" si="16"/>
        <v>7297</v>
      </c>
      <c r="E203" s="19"/>
    </row>
    <row r="204" spans="1:6" s="2" customFormat="1" x14ac:dyDescent="0.2">
      <c r="A204" s="17" t="s">
        <v>150</v>
      </c>
      <c r="B204" s="13">
        <v>770</v>
      </c>
      <c r="C204" s="13"/>
      <c r="D204" s="13">
        <f t="shared" si="16"/>
        <v>770</v>
      </c>
      <c r="E204" s="19"/>
    </row>
    <row r="205" spans="1:6" s="2" customFormat="1" x14ac:dyDescent="0.2">
      <c r="A205" s="17" t="s">
        <v>30</v>
      </c>
      <c r="B205" s="13">
        <v>508</v>
      </c>
      <c r="C205" s="13"/>
      <c r="D205" s="13">
        <f t="shared" si="16"/>
        <v>508</v>
      </c>
      <c r="E205" s="19"/>
    </row>
    <row r="206" spans="1:6" s="2" customFormat="1" x14ac:dyDescent="0.2">
      <c r="A206" s="17" t="s">
        <v>148</v>
      </c>
      <c r="B206" s="13">
        <v>635</v>
      </c>
      <c r="C206" s="13"/>
      <c r="D206" s="13">
        <f t="shared" si="16"/>
        <v>635</v>
      </c>
      <c r="E206" s="19"/>
    </row>
    <row r="207" spans="1:6" s="2" customFormat="1" x14ac:dyDescent="0.2">
      <c r="A207" s="17" t="s">
        <v>19</v>
      </c>
      <c r="B207" s="13">
        <v>1576</v>
      </c>
      <c r="C207" s="13"/>
      <c r="D207" s="13">
        <f t="shared" si="16"/>
        <v>1576</v>
      </c>
      <c r="E207" s="19"/>
    </row>
    <row r="208" spans="1:6" s="2" customFormat="1" x14ac:dyDescent="0.2">
      <c r="A208" s="17" t="s">
        <v>144</v>
      </c>
      <c r="B208" s="13">
        <v>900</v>
      </c>
      <c r="C208" s="13"/>
      <c r="D208" s="13">
        <f t="shared" si="16"/>
        <v>900</v>
      </c>
      <c r="E208" s="19"/>
    </row>
    <row r="209" spans="1:10" s="2" customFormat="1" x14ac:dyDescent="0.2">
      <c r="A209" s="17" t="s">
        <v>145</v>
      </c>
      <c r="B209" s="13">
        <v>600</v>
      </c>
      <c r="C209" s="13"/>
      <c r="D209" s="13">
        <f t="shared" si="16"/>
        <v>600</v>
      </c>
      <c r="E209" s="19"/>
    </row>
    <row r="210" spans="1:10" s="2" customFormat="1" x14ac:dyDescent="0.2">
      <c r="A210" s="17" t="s">
        <v>146</v>
      </c>
      <c r="B210" s="13">
        <v>600</v>
      </c>
      <c r="C210" s="13"/>
      <c r="D210" s="13">
        <f t="shared" si="16"/>
        <v>600</v>
      </c>
      <c r="E210" s="19"/>
    </row>
    <row r="211" spans="1:10" s="2" customFormat="1" x14ac:dyDescent="0.2">
      <c r="A211" s="17" t="s">
        <v>147</v>
      </c>
      <c r="B211" s="13">
        <v>250</v>
      </c>
      <c r="C211" s="13"/>
      <c r="D211" s="13">
        <f t="shared" si="16"/>
        <v>250</v>
      </c>
      <c r="E211" s="19"/>
    </row>
    <row r="212" spans="1:10" s="2" customFormat="1" x14ac:dyDescent="0.2">
      <c r="A212" s="39"/>
      <c r="B212" s="13"/>
      <c r="C212" s="13"/>
      <c r="D212" s="13"/>
      <c r="E212" s="19"/>
    </row>
    <row r="213" spans="1:10" s="3" customFormat="1" x14ac:dyDescent="0.2">
      <c r="A213" s="8" t="s">
        <v>1</v>
      </c>
      <c r="B213" s="21">
        <f>SUM(B9,B166,B178)</f>
        <v>5463718</v>
      </c>
      <c r="C213" s="21">
        <f>SUM(C9,C166,C178)</f>
        <v>3325</v>
      </c>
      <c r="D213" s="21">
        <f>SUM(D9,D166,D178)</f>
        <v>5467043</v>
      </c>
      <c r="E213" s="22"/>
      <c r="F213" s="46"/>
      <c r="G213" s="22"/>
      <c r="J213" s="63">
        <f>SUM(D12:D39,D42,D45,D48:D48,D51,D55:D70,D72,D75,D76,D79,D82:D85,D88,D91,D94:D95,D98:D99,D102:D113,D116,D119,D126:D128,D131,D134,D137:D140,D143:D144,D147,D150,D153,D156,D157:D164,D169:D177,D179:D211)</f>
        <v>5467043</v>
      </c>
    </row>
    <row r="214" spans="1:10" s="2" customFormat="1" x14ac:dyDescent="0.2">
      <c r="A214" s="5"/>
    </row>
    <row r="215" spans="1:10" s="2" customFormat="1" x14ac:dyDescent="0.2">
      <c r="A215" s="4"/>
    </row>
    <row r="216" spans="1:10" s="2" customFormat="1" x14ac:dyDescent="0.2"/>
    <row r="217" spans="1:10" s="2" customFormat="1" x14ac:dyDescent="0.2"/>
    <row r="218" spans="1:10" s="2" customFormat="1" x14ac:dyDescent="0.2"/>
    <row r="219" spans="1:10" s="2" customFormat="1" x14ac:dyDescent="0.2">
      <c r="A219" s="4"/>
    </row>
    <row r="220" spans="1:10" s="2" customFormat="1" x14ac:dyDescent="0.2">
      <c r="A220" s="4"/>
    </row>
    <row r="221" spans="1:10" s="2" customFormat="1" x14ac:dyDescent="0.2">
      <c r="A221" s="4"/>
    </row>
    <row r="222" spans="1:10" s="2" customFormat="1" x14ac:dyDescent="0.2">
      <c r="A222" s="5"/>
    </row>
    <row r="223" spans="1:10" s="2" customFormat="1" x14ac:dyDescent="0.2">
      <c r="A223" s="4"/>
    </row>
    <row r="224" spans="1:10" s="2" customFormat="1" x14ac:dyDescent="0.2">
      <c r="A224" s="5"/>
    </row>
    <row r="225" spans="1:1" s="2" customFormat="1" x14ac:dyDescent="0.2">
      <c r="A225" s="4"/>
    </row>
    <row r="226" spans="1:1" s="2" customFormat="1" x14ac:dyDescent="0.2">
      <c r="A226" s="4"/>
    </row>
    <row r="227" spans="1:1" s="2" customFormat="1" x14ac:dyDescent="0.2">
      <c r="A227" s="4"/>
    </row>
    <row r="228" spans="1:1" s="2" customFormat="1" x14ac:dyDescent="0.2">
      <c r="A228" s="4"/>
    </row>
    <row r="229" spans="1:1" s="2" customFormat="1" x14ac:dyDescent="0.2">
      <c r="A229" s="4"/>
    </row>
    <row r="230" spans="1:1" s="2" customFormat="1" x14ac:dyDescent="0.2">
      <c r="A230" s="4"/>
    </row>
    <row r="231" spans="1:1" s="2" customFormat="1" x14ac:dyDescent="0.2">
      <c r="A231" s="4"/>
    </row>
    <row r="232" spans="1:1" s="2" customFormat="1" x14ac:dyDescent="0.2">
      <c r="A232" s="5"/>
    </row>
    <row r="233" spans="1:1" s="2" customFormat="1" x14ac:dyDescent="0.2">
      <c r="A233" s="4"/>
    </row>
    <row r="234" spans="1:1" s="2" customFormat="1" ht="12" customHeight="1" x14ac:dyDescent="0.2">
      <c r="A234" s="4"/>
    </row>
    <row r="235" spans="1:1" s="2" customFormat="1" ht="12" customHeight="1" x14ac:dyDescent="0.2">
      <c r="A235" s="4"/>
    </row>
    <row r="236" spans="1:1" s="2" customFormat="1" ht="12" customHeight="1" x14ac:dyDescent="0.2">
      <c r="A236" s="4"/>
    </row>
    <row r="237" spans="1:1" x14ac:dyDescent="0.2">
      <c r="A237" s="5"/>
    </row>
    <row r="238" spans="1:1" x14ac:dyDescent="0.2">
      <c r="A238" s="5"/>
    </row>
    <row r="239" spans="1:1" x14ac:dyDescent="0.2">
      <c r="A239" s="5"/>
    </row>
    <row r="240" spans="1:1" x14ac:dyDescent="0.2">
      <c r="A240" s="4"/>
    </row>
    <row r="241" spans="1:1" x14ac:dyDescent="0.2">
      <c r="A241" s="4"/>
    </row>
    <row r="242" spans="1:1" x14ac:dyDescent="0.2">
      <c r="A242" s="4"/>
    </row>
    <row r="243" spans="1:1" x14ac:dyDescent="0.2">
      <c r="A243" s="4"/>
    </row>
    <row r="244" spans="1:1" x14ac:dyDescent="0.2">
      <c r="A244" s="5"/>
    </row>
    <row r="245" spans="1:1" x14ac:dyDescent="0.2">
      <c r="A245" s="5"/>
    </row>
    <row r="246" spans="1:1" x14ac:dyDescent="0.2">
      <c r="A246" s="4"/>
    </row>
    <row r="247" spans="1:1" x14ac:dyDescent="0.2">
      <c r="A247" s="5"/>
    </row>
    <row r="248" spans="1:1" x14ac:dyDescent="0.2">
      <c r="A248" s="5"/>
    </row>
    <row r="249" spans="1:1" s="3" customFormat="1" x14ac:dyDescent="0.2">
      <c r="A249" s="5"/>
    </row>
    <row r="250" spans="1:1" x14ac:dyDescent="0.2">
      <c r="A250" s="4"/>
    </row>
    <row r="251" spans="1:1" ht="12.75" customHeight="1" x14ac:dyDescent="0.2">
      <c r="A251" s="67"/>
    </row>
    <row r="252" spans="1:1" x14ac:dyDescent="0.2">
      <c r="A252" s="67"/>
    </row>
    <row r="253" spans="1:1" x14ac:dyDescent="0.2">
      <c r="A253" s="67"/>
    </row>
    <row r="254" spans="1:1" x14ac:dyDescent="0.2">
      <c r="A254" s="5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6"/>
    </row>
    <row r="265" spans="1:1" x14ac:dyDescent="0.2">
      <c r="A265" s="5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7"/>
    </row>
    <row r="272" spans="1:1" x14ac:dyDescent="0.2">
      <c r="A272" s="5"/>
    </row>
    <row r="273" spans="1:1" x14ac:dyDescent="0.2">
      <c r="A273" s="5"/>
    </row>
    <row r="274" spans="1:1" x14ac:dyDescent="0.2">
      <c r="A274" s="5"/>
    </row>
    <row r="275" spans="1:1" x14ac:dyDescent="0.2">
      <c r="A275" s="5"/>
    </row>
    <row r="276" spans="1:1" x14ac:dyDescent="0.2">
      <c r="A276" s="5"/>
    </row>
    <row r="277" spans="1:1" x14ac:dyDescent="0.2">
      <c r="A277" s="5"/>
    </row>
    <row r="278" spans="1:1" x14ac:dyDescent="0.2">
      <c r="A278" s="6"/>
    </row>
    <row r="279" spans="1:1" x14ac:dyDescent="0.2">
      <c r="A279" s="5"/>
    </row>
    <row r="280" spans="1:1" x14ac:dyDescent="0.2">
      <c r="A280" s="6"/>
    </row>
    <row r="281" spans="1:1" x14ac:dyDescent="0.2">
      <c r="A281" s="5"/>
    </row>
    <row r="282" spans="1:1" x14ac:dyDescent="0.2">
      <c r="A282" s="6"/>
    </row>
    <row r="283" spans="1:1" x14ac:dyDescent="0.2">
      <c r="A283" s="6"/>
    </row>
    <row r="284" spans="1:1" x14ac:dyDescent="0.2">
      <c r="A284" s="6"/>
    </row>
    <row r="285" spans="1:1" x14ac:dyDescent="0.2">
      <c r="A285" s="6"/>
    </row>
    <row r="286" spans="1:1" x14ac:dyDescent="0.2">
      <c r="A286" s="6"/>
    </row>
    <row r="287" spans="1:1" x14ac:dyDescent="0.2">
      <c r="A287" s="6"/>
    </row>
    <row r="288" spans="1:1" x14ac:dyDescent="0.2">
      <c r="A288" s="6"/>
    </row>
    <row r="289" spans="1:1" x14ac:dyDescent="0.2">
      <c r="A289" s="6"/>
    </row>
    <row r="290" spans="1:1" x14ac:dyDescent="0.2">
      <c r="A290" s="6"/>
    </row>
    <row r="291" spans="1:1" x14ac:dyDescent="0.2">
      <c r="A291" s="6"/>
    </row>
    <row r="292" spans="1:1" x14ac:dyDescent="0.2">
      <c r="A292" s="6"/>
    </row>
    <row r="293" spans="1:1" x14ac:dyDescent="0.2">
      <c r="A293" s="6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</sheetData>
  <mergeCells count="13">
    <mergeCell ref="A1:D1"/>
    <mergeCell ref="C6:C8"/>
    <mergeCell ref="B6:B8"/>
    <mergeCell ref="A2:D2"/>
    <mergeCell ref="A251:A253"/>
    <mergeCell ref="D6:D8"/>
    <mergeCell ref="A6:A8"/>
    <mergeCell ref="C3:D3"/>
    <mergeCell ref="C4:D4"/>
    <mergeCell ref="A121:A123"/>
    <mergeCell ref="B121:B123"/>
    <mergeCell ref="C121:C123"/>
    <mergeCell ref="D121:D123"/>
  </mergeCells>
  <phoneticPr fontId="0" type="noConversion"/>
  <printOptions horizontalCentered="1"/>
  <pageMargins left="0.59055118110236227" right="0.59055118110236227" top="0.39370078740157483" bottom="0" header="0.51181102362204722" footer="0"/>
  <pageSetup paperSize="9" scale="53" orientation="portrait" r:id="rId1"/>
  <headerFooter alignWithMargins="0">
    <oddFooter xml:space="preserve">&amp;C&amp;P&amp;R
</oddFooter>
  </headerFooter>
  <rowBreaks count="2" manualBreakCount="2">
    <brk id="120" max="3" man="1"/>
    <brk id="249" max="2" man="1"/>
  </rowBreaks>
  <colBreaks count="1" manualBreakCount="1">
    <brk id="7" max="1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Boráros Barbara</cp:lastModifiedBy>
  <cp:lastPrinted>2020-01-20T13:45:39Z</cp:lastPrinted>
  <dcterms:created xsi:type="dcterms:W3CDTF">1997-01-17T14:02:09Z</dcterms:created>
  <dcterms:modified xsi:type="dcterms:W3CDTF">2020-02-06T14:49:53Z</dcterms:modified>
</cp:coreProperties>
</file>