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B448E234-7BD6-477B-BCD1-531E00AF491E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K42" i="1"/>
  <c r="J42" i="1"/>
  <c r="L42" i="1"/>
  <c r="K29" i="1"/>
  <c r="J29" i="1"/>
  <c r="L29" i="1"/>
  <c r="K28" i="1"/>
  <c r="J28" i="1"/>
  <c r="L28" i="1"/>
  <c r="G23" i="1"/>
  <c r="K62" i="1"/>
  <c r="K61" i="1"/>
  <c r="J62" i="1"/>
  <c r="L62" i="1"/>
  <c r="L61" i="1"/>
  <c r="K52" i="1"/>
  <c r="K50" i="1"/>
  <c r="K51" i="1"/>
  <c r="J52" i="1"/>
  <c r="J51" i="1"/>
  <c r="L51" i="1"/>
  <c r="J47" i="1"/>
  <c r="G62" i="1"/>
  <c r="G61" i="1"/>
  <c r="D62" i="1"/>
  <c r="D61" i="1"/>
  <c r="G29" i="1"/>
  <c r="G28" i="1"/>
  <c r="G27" i="1"/>
  <c r="B7" i="1"/>
  <c r="B25" i="1"/>
  <c r="B30" i="1"/>
  <c r="B55" i="1"/>
  <c r="B16" i="1"/>
  <c r="C16" i="1"/>
  <c r="E16" i="1"/>
  <c r="F16" i="1"/>
  <c r="H16" i="1"/>
  <c r="I16" i="1"/>
  <c r="K19" i="1"/>
  <c r="J19" i="1"/>
  <c r="L19" i="1"/>
  <c r="H12" i="1"/>
  <c r="J40" i="1"/>
  <c r="L40" i="1"/>
  <c r="L59" i="1"/>
  <c r="L64" i="1"/>
  <c r="G14" i="1"/>
  <c r="G9" i="1"/>
  <c r="G7" i="1"/>
  <c r="J13" i="1"/>
  <c r="K23" i="1"/>
  <c r="J23" i="1"/>
  <c r="L23" i="1"/>
  <c r="L21" i="1"/>
  <c r="K22" i="1"/>
  <c r="K21" i="1"/>
  <c r="J22" i="1"/>
  <c r="J21" i="1"/>
  <c r="K18" i="1"/>
  <c r="J18" i="1"/>
  <c r="L18" i="1"/>
  <c r="K17" i="1"/>
  <c r="K16" i="1"/>
  <c r="J17" i="1"/>
  <c r="J16" i="1"/>
  <c r="K14" i="1"/>
  <c r="L14" i="1"/>
  <c r="J14" i="1"/>
  <c r="J12" i="1"/>
  <c r="K13" i="1"/>
  <c r="K12" i="1"/>
  <c r="K9" i="1"/>
  <c r="K7" i="1"/>
  <c r="J9" i="1"/>
  <c r="K8" i="1"/>
  <c r="J8" i="1"/>
  <c r="L8" i="1"/>
  <c r="G22" i="1"/>
  <c r="G21" i="1"/>
  <c r="G17" i="1"/>
  <c r="G16" i="1"/>
  <c r="G13" i="1"/>
  <c r="G12" i="1"/>
  <c r="G8" i="1"/>
  <c r="E12" i="1"/>
  <c r="F21" i="1"/>
  <c r="E27" i="1"/>
  <c r="F27" i="1"/>
  <c r="E21" i="1"/>
  <c r="F12" i="1"/>
  <c r="F7" i="1"/>
  <c r="F25" i="1"/>
  <c r="F30" i="1"/>
  <c r="G56" i="1"/>
  <c r="G55" i="1"/>
  <c r="G52" i="1"/>
  <c r="G50" i="1"/>
  <c r="G51" i="1"/>
  <c r="G47" i="1"/>
  <c r="G45" i="1"/>
  <c r="G44" i="1"/>
  <c r="G41" i="1"/>
  <c r="K56" i="1"/>
  <c r="J56" i="1"/>
  <c r="L56" i="1"/>
  <c r="K47" i="1"/>
  <c r="K45" i="1"/>
  <c r="J45" i="1"/>
  <c r="L45" i="1"/>
  <c r="K44" i="1"/>
  <c r="J44" i="1"/>
  <c r="K41" i="1"/>
  <c r="J41" i="1"/>
  <c r="L41" i="1"/>
  <c r="E50" i="1"/>
  <c r="E59" i="1"/>
  <c r="E64" i="1"/>
  <c r="E55" i="1"/>
  <c r="F50" i="1"/>
  <c r="F55" i="1"/>
  <c r="E61" i="1"/>
  <c r="F61" i="1"/>
  <c r="K27" i="1"/>
  <c r="K40" i="1"/>
  <c r="D29" i="1"/>
  <c r="C21" i="1"/>
  <c r="D22" i="1"/>
  <c r="D21" i="1"/>
  <c r="H21" i="1"/>
  <c r="I21" i="1"/>
  <c r="B21" i="1"/>
  <c r="D17" i="1"/>
  <c r="D16" i="1"/>
  <c r="D25" i="1"/>
  <c r="H50" i="1"/>
  <c r="H55" i="1"/>
  <c r="H59" i="1"/>
  <c r="H64" i="1"/>
  <c r="I55" i="1"/>
  <c r="I50" i="1"/>
  <c r="I59" i="1"/>
  <c r="I64" i="1"/>
  <c r="H7" i="1"/>
  <c r="H27" i="1"/>
  <c r="I12" i="1"/>
  <c r="I7" i="1"/>
  <c r="I25" i="1"/>
  <c r="C55" i="1"/>
  <c r="C59" i="1"/>
  <c r="C64" i="1"/>
  <c r="C50" i="1"/>
  <c r="C61" i="1"/>
  <c r="D40" i="1"/>
  <c r="D44" i="1"/>
  <c r="D47" i="1"/>
  <c r="D59" i="1"/>
  <c r="D64" i="1"/>
  <c r="D51" i="1"/>
  <c r="D52" i="1"/>
  <c r="D56" i="1"/>
  <c r="D55" i="1"/>
  <c r="H61" i="1"/>
  <c r="I61" i="1"/>
  <c r="J61" i="1"/>
  <c r="B50" i="1"/>
  <c r="B61" i="1"/>
  <c r="D28" i="1"/>
  <c r="D27" i="1"/>
  <c r="D14" i="1"/>
  <c r="D9" i="1"/>
  <c r="D7" i="1"/>
  <c r="D8" i="1"/>
  <c r="C7" i="1"/>
  <c r="C12" i="1"/>
  <c r="C25" i="1"/>
  <c r="C30" i="1"/>
  <c r="C27" i="1"/>
  <c r="D13" i="1"/>
  <c r="I27" i="1"/>
  <c r="B12" i="1"/>
  <c r="B27" i="1"/>
  <c r="D45" i="1"/>
  <c r="D41" i="1"/>
  <c r="K55" i="1"/>
  <c r="L22" i="1"/>
  <c r="L13" i="1"/>
  <c r="G40" i="1"/>
  <c r="G59" i="1"/>
  <c r="G64" i="1"/>
  <c r="F59" i="1"/>
  <c r="F64" i="1"/>
  <c r="B59" i="1"/>
  <c r="B64" i="1"/>
  <c r="D50" i="1"/>
  <c r="E25" i="1"/>
  <c r="E30" i="1"/>
  <c r="D12" i="1"/>
  <c r="J55" i="1"/>
  <c r="L55" i="1"/>
  <c r="L47" i="1"/>
  <c r="L44" i="1"/>
  <c r="K59" i="1"/>
  <c r="K64" i="1"/>
  <c r="L27" i="1"/>
  <c r="J27" i="1"/>
  <c r="H25" i="1"/>
  <c r="H30" i="1"/>
  <c r="L12" i="1"/>
  <c r="G25" i="1"/>
  <c r="G30" i="1"/>
  <c r="L50" i="1"/>
  <c r="D30" i="1"/>
  <c r="I30" i="1"/>
  <c r="J50" i="1"/>
  <c r="J59" i="1"/>
  <c r="J64" i="1"/>
  <c r="L52" i="1"/>
  <c r="J7" i="1"/>
  <c r="K25" i="1"/>
  <c r="K30" i="1"/>
  <c r="L9" i="1"/>
  <c r="L7" i="1"/>
  <c r="L25" i="1"/>
  <c r="L30" i="1"/>
  <c r="L67" i="1"/>
  <c r="L17" i="1"/>
  <c r="L16" i="1"/>
  <c r="J25" i="1"/>
  <c r="J30" i="1"/>
</calcChain>
</file>

<file path=xl/sharedStrings.xml><?xml version="1.0" encoding="utf-8"?>
<sst xmlns="http://schemas.openxmlformats.org/spreadsheetml/2006/main" count="67" uniqueCount="46">
  <si>
    <t>Bevételek</t>
  </si>
  <si>
    <t>Kiadások</t>
  </si>
  <si>
    <t xml:space="preserve">   ebből: tárgyi eszköz értékesítés - áfa befizetés</t>
  </si>
  <si>
    <t>Felújítások</t>
  </si>
  <si>
    <t>Beruházások</t>
  </si>
  <si>
    <t>Felhalmozási céltartalék</t>
  </si>
  <si>
    <t>Kötelező feladatok</t>
  </si>
  <si>
    <t>Önként vállalt feladatok</t>
  </si>
  <si>
    <t>Tartalékok</t>
  </si>
  <si>
    <t>E Ft</t>
  </si>
  <si>
    <t>Felhalmozási bevételek és felhalmozási kiadások egyenlege:</t>
  </si>
  <si>
    <t>3. melléklet</t>
  </si>
  <si>
    <t>Költségvetési felhalmozási bevételek</t>
  </si>
  <si>
    <t xml:space="preserve">Finanszírozási bevételek </t>
  </si>
  <si>
    <t xml:space="preserve">Tárgyévi felhalmozási bevételek </t>
  </si>
  <si>
    <t>Tárgyévi felhalmozási kiadások</t>
  </si>
  <si>
    <t>Dologi kiadások</t>
  </si>
  <si>
    <t>Egyéb felhalmozási célú kiadások</t>
  </si>
  <si>
    <t>ebből: részesedések beszerzése</t>
  </si>
  <si>
    <t>Egyéb felhalmozási célú támogatások áht-n belülre</t>
  </si>
  <si>
    <t>Egyéb felhalmozási célú támogatások áht-n kívülre</t>
  </si>
  <si>
    <t>Felhalmozási célú önkormányzati támogatások</t>
  </si>
  <si>
    <t>Működési bevételek</t>
  </si>
  <si>
    <t>Felhalmozási bevételek</t>
  </si>
  <si>
    <t>Ingatlanok értékesítése</t>
  </si>
  <si>
    <t xml:space="preserve">Felhalmozási célú átvett pénzeszközök </t>
  </si>
  <si>
    <t>Felhalmozási célú kölcsönök visszatérülése áht-n kívülről</t>
  </si>
  <si>
    <t>Felhalmozási célú támogatások áht-n belülről</t>
  </si>
  <si>
    <t xml:space="preserve">Finanszírozási kiadások </t>
  </si>
  <si>
    <t xml:space="preserve">Költségvetési felhalmozási kiadások </t>
  </si>
  <si>
    <t>Kiszámlázott áfa t. eszk értékesítés után</t>
  </si>
  <si>
    <t xml:space="preserve">Előző év költségvetési maradványának igénybevétele </t>
  </si>
  <si>
    <t>Javasolt módosítás</t>
  </si>
  <si>
    <t>Összesen</t>
  </si>
  <si>
    <t>Hosszú lejáratú hitelek, kölcsönök felvétele</t>
  </si>
  <si>
    <t>Egyéb felhalmozási célú támogatások bevételei áht-n belül</t>
  </si>
  <si>
    <t>Felhalmozási kiadáshoz kapcsolódó áfa visszatérülés</t>
  </si>
  <si>
    <t>Hosszú lejáratú hitelek, kölcsönök törlesztése</t>
  </si>
  <si>
    <t>Egyéb tárgyi eszközök értékesítése</t>
  </si>
  <si>
    <t>Egyéb felhalmozási célú átvett pénzeszközök</t>
  </si>
  <si>
    <t>Részesedések értékesítése</t>
  </si>
  <si>
    <r>
      <t>Komárom Város</t>
    </r>
    <r>
      <rPr>
        <sz val="11"/>
        <rFont val="Arial CE"/>
        <charset val="238"/>
      </rPr>
      <t xml:space="preserve"> </t>
    </r>
    <r>
      <rPr>
        <u/>
        <sz val="10"/>
        <rFont val="Arial CE"/>
        <charset val="238"/>
      </rPr>
      <t>2020. évi tervezett  felhalmozási célú</t>
    </r>
    <r>
      <rPr>
        <sz val="10"/>
        <rFont val="Arial CE"/>
        <charset val="238"/>
      </rPr>
      <t xml:space="preserve"> bevételeinek és kiadásainak módosítása</t>
    </r>
  </si>
  <si>
    <t>1/2020.(I.28.) önk.rendelet eredeti ei.</t>
  </si>
  <si>
    <t>11/2020.(VI.24.) önk rend módosított ei</t>
  </si>
  <si>
    <t xml:space="preserve">               beruházás, felújítás fizetendő fordított adója</t>
  </si>
  <si>
    <t>16/2020.(XI.18.)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</si>
</sst>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u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0" xfId="0" applyNumberFormat="1" applyFont="1"/>
    <xf numFmtId="0" fontId="6" fillId="0" borderId="4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4" xfId="0" applyNumberFormat="1" applyFont="1" applyBorder="1"/>
    <xf numFmtId="0" fontId="5" fillId="0" borderId="3" xfId="0" applyFont="1" applyFill="1" applyBorder="1"/>
    <xf numFmtId="0" fontId="6" fillId="0" borderId="5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0" borderId="7" xfId="0" applyFon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0" xfId="0" applyFont="1" applyBorder="1"/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8" xfId="0" applyFont="1" applyBorder="1"/>
    <xf numFmtId="0" fontId="6" fillId="0" borderId="11" xfId="0" applyFont="1" applyBorder="1"/>
    <xf numFmtId="3" fontId="5" fillId="0" borderId="11" xfId="0" applyNumberFormat="1" applyFont="1" applyBorder="1"/>
    <xf numFmtId="0" fontId="6" fillId="0" borderId="9" xfId="0" applyFont="1" applyBorder="1"/>
    <xf numFmtId="0" fontId="6" fillId="0" borderId="0" xfId="0" applyFont="1" applyBorder="1"/>
    <xf numFmtId="0" fontId="5" fillId="0" borderId="9" xfId="0" applyFont="1" applyBorder="1"/>
    <xf numFmtId="0" fontId="7" fillId="0" borderId="9" xfId="0" applyFont="1" applyBorder="1"/>
    <xf numFmtId="3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3" fontId="5" fillId="0" borderId="3" xfId="0" applyNumberFormat="1" applyFont="1" applyFill="1" applyBorder="1"/>
    <xf numFmtId="3" fontId="5" fillId="0" borderId="0" xfId="0" applyNumberFormat="1" applyFont="1" applyFill="1" applyBorder="1"/>
    <xf numFmtId="3" fontId="5" fillId="0" borderId="4" xfId="0" applyNumberFormat="1" applyFont="1" applyFill="1" applyBorder="1"/>
    <xf numFmtId="3" fontId="6" fillId="0" borderId="3" xfId="0" applyNumberFormat="1" applyFont="1" applyFill="1" applyBorder="1"/>
    <xf numFmtId="3" fontId="6" fillId="0" borderId="0" xfId="0" applyNumberFormat="1" applyFont="1" applyFill="1" applyBorder="1"/>
    <xf numFmtId="0" fontId="6" fillId="0" borderId="9" xfId="0" applyFont="1" applyFill="1" applyBorder="1"/>
    <xf numFmtId="0" fontId="5" fillId="0" borderId="10" xfId="0" applyFont="1" applyBorder="1"/>
    <xf numFmtId="3" fontId="5" fillId="0" borderId="5" xfId="0" applyNumberFormat="1" applyFont="1" applyBorder="1"/>
    <xf numFmtId="0" fontId="6" fillId="0" borderId="6" xfId="0" applyFont="1" applyBorder="1"/>
    <xf numFmtId="3" fontId="5" fillId="0" borderId="6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/>
    <xf numFmtId="0" fontId="6" fillId="2" borderId="9" xfId="0" applyFont="1" applyFill="1" applyBorder="1"/>
    <xf numFmtId="0" fontId="6" fillId="2" borderId="3" xfId="0" applyFont="1" applyFill="1" applyBorder="1"/>
    <xf numFmtId="0" fontId="6" fillId="2" borderId="0" xfId="0" applyFont="1" applyFill="1" applyBorder="1"/>
    <xf numFmtId="3" fontId="6" fillId="2" borderId="3" xfId="0" applyNumberFormat="1" applyFont="1" applyFill="1" applyBorder="1"/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J37" sqref="J37:L37"/>
    </sheetView>
  </sheetViews>
  <sheetFormatPr defaultRowHeight="12.75" x14ac:dyDescent="0.2"/>
  <cols>
    <col min="1" max="1" width="47.85546875" style="1" customWidth="1"/>
    <col min="2" max="3" width="10.7109375" style="1" customWidth="1"/>
    <col min="4" max="7" width="11.140625" style="1" customWidth="1"/>
    <col min="8" max="12" width="10.7109375" style="1" customWidth="1"/>
    <col min="13" max="16384" width="9.140625" style="1"/>
  </cols>
  <sheetData>
    <row r="1" spans="1:15" x14ac:dyDescent="0.2">
      <c r="I1" s="2"/>
      <c r="J1" s="2"/>
      <c r="L1" s="2" t="s">
        <v>11</v>
      </c>
    </row>
    <row r="2" spans="1:15" ht="14.25" x14ac:dyDescent="0.2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5" x14ac:dyDescent="0.2">
      <c r="I3" s="3"/>
      <c r="J3" s="3"/>
      <c r="L3" s="2" t="s">
        <v>9</v>
      </c>
    </row>
    <row r="4" spans="1:15" ht="12.75" customHeight="1" x14ac:dyDescent="0.2">
      <c r="A4" s="70" t="s">
        <v>0</v>
      </c>
      <c r="B4" s="70" t="s">
        <v>6</v>
      </c>
      <c r="C4" s="70" t="s">
        <v>7</v>
      </c>
      <c r="D4" s="70" t="s">
        <v>42</v>
      </c>
      <c r="E4" s="80" t="s">
        <v>43</v>
      </c>
      <c r="F4" s="80"/>
      <c r="G4" s="80"/>
      <c r="H4" s="80" t="s">
        <v>32</v>
      </c>
      <c r="I4" s="80"/>
      <c r="J4" s="80" t="s">
        <v>45</v>
      </c>
      <c r="K4" s="80"/>
      <c r="L4" s="80"/>
      <c r="M4" s="4"/>
      <c r="N4" s="4"/>
      <c r="O4" s="4"/>
    </row>
    <row r="5" spans="1:15" ht="12" customHeight="1" x14ac:dyDescent="0.2">
      <c r="A5" s="71"/>
      <c r="B5" s="71"/>
      <c r="C5" s="71"/>
      <c r="D5" s="71"/>
      <c r="E5" s="70" t="s">
        <v>6</v>
      </c>
      <c r="F5" s="70" t="s">
        <v>7</v>
      </c>
      <c r="G5" s="70" t="s">
        <v>33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33</v>
      </c>
      <c r="M5" s="4"/>
      <c r="N5" s="4"/>
      <c r="O5" s="4"/>
    </row>
    <row r="6" spans="1:15" ht="35.25" customHeight="1" x14ac:dyDescent="0.2">
      <c r="A6" s="72"/>
      <c r="B6" s="72"/>
      <c r="C6" s="72"/>
      <c r="D6" s="72"/>
      <c r="E6" s="71"/>
      <c r="F6" s="71"/>
      <c r="G6" s="71"/>
      <c r="H6" s="71"/>
      <c r="I6" s="71"/>
      <c r="J6" s="71"/>
      <c r="K6" s="71"/>
      <c r="L6" s="71"/>
      <c r="M6" s="4"/>
      <c r="N6" s="4"/>
      <c r="O6" s="4"/>
    </row>
    <row r="7" spans="1:15" x14ac:dyDescent="0.2">
      <c r="A7" s="5" t="s">
        <v>27</v>
      </c>
      <c r="B7" s="6">
        <f>SUM(B8:B9)</f>
        <v>557625</v>
      </c>
      <c r="C7" s="6">
        <f t="shared" ref="C7:L7" si="0">SUM(C8:C9)</f>
        <v>0</v>
      </c>
      <c r="D7" s="6">
        <f t="shared" si="0"/>
        <v>557625</v>
      </c>
      <c r="E7" s="6">
        <v>5142260</v>
      </c>
      <c r="F7" s="6">
        <f t="shared" si="0"/>
        <v>0</v>
      </c>
      <c r="G7" s="6">
        <f t="shared" si="0"/>
        <v>5142260</v>
      </c>
      <c r="H7" s="6">
        <f t="shared" si="0"/>
        <v>-115711</v>
      </c>
      <c r="I7" s="7">
        <f t="shared" si="0"/>
        <v>6000</v>
      </c>
      <c r="J7" s="6">
        <f t="shared" si="0"/>
        <v>5026549</v>
      </c>
      <c r="K7" s="7">
        <f t="shared" si="0"/>
        <v>6000</v>
      </c>
      <c r="L7" s="6">
        <f t="shared" si="0"/>
        <v>5032549</v>
      </c>
      <c r="M7" s="4"/>
      <c r="N7" s="4"/>
      <c r="O7" s="4"/>
    </row>
    <row r="8" spans="1:15" x14ac:dyDescent="0.2">
      <c r="A8" s="8" t="s">
        <v>21</v>
      </c>
      <c r="B8" s="9"/>
      <c r="C8" s="10"/>
      <c r="D8" s="9">
        <f>SUM(B8:C8)</f>
        <v>0</v>
      </c>
      <c r="E8" s="9"/>
      <c r="F8" s="10"/>
      <c r="G8" s="9">
        <f>SUM(E8:F8)</f>
        <v>0</v>
      </c>
      <c r="H8" s="9"/>
      <c r="I8" s="13"/>
      <c r="J8" s="9">
        <f>SUM(E8,H8)</f>
        <v>0</v>
      </c>
      <c r="K8" s="9">
        <f>SUM(F8,I8)</f>
        <v>0</v>
      </c>
      <c r="L8" s="9">
        <f>SUM(J8:K8)</f>
        <v>0</v>
      </c>
      <c r="M8" s="4"/>
      <c r="N8" s="4"/>
      <c r="O8" s="4"/>
    </row>
    <row r="9" spans="1:15" x14ac:dyDescent="0.2">
      <c r="A9" s="8" t="s">
        <v>35</v>
      </c>
      <c r="B9" s="9">
        <v>557625</v>
      </c>
      <c r="C9" s="10"/>
      <c r="D9" s="9">
        <f>SUM(B9:C9)</f>
        <v>557625</v>
      </c>
      <c r="E9" s="9">
        <v>5142260</v>
      </c>
      <c r="F9" s="10"/>
      <c r="G9" s="9">
        <f>SUM(E9:F9)</f>
        <v>5142260</v>
      </c>
      <c r="H9" s="9">
        <v>-115711</v>
      </c>
      <c r="I9" s="12">
        <v>6000</v>
      </c>
      <c r="J9" s="9">
        <f>SUM(E9,H9)</f>
        <v>5026549</v>
      </c>
      <c r="K9" s="9">
        <f>SUM(F9,I9)</f>
        <v>6000</v>
      </c>
      <c r="L9" s="9">
        <f>SUM(J9:K9)</f>
        <v>5032549</v>
      </c>
      <c r="M9" s="4"/>
      <c r="N9" s="4"/>
      <c r="O9" s="4"/>
    </row>
    <row r="10" spans="1:15" x14ac:dyDescent="0.2">
      <c r="A10" s="8"/>
      <c r="B10" s="9"/>
      <c r="C10" s="10"/>
      <c r="D10" s="9"/>
      <c r="E10" s="9"/>
      <c r="F10" s="10"/>
      <c r="G10" s="9"/>
      <c r="H10" s="8"/>
      <c r="I10" s="13"/>
      <c r="J10" s="8"/>
      <c r="K10" s="13"/>
      <c r="L10" s="8"/>
      <c r="M10" s="4"/>
      <c r="N10" s="4"/>
      <c r="O10" s="4"/>
    </row>
    <row r="11" spans="1:15" x14ac:dyDescent="0.2">
      <c r="A11" s="8"/>
      <c r="B11" s="9"/>
      <c r="C11" s="10"/>
      <c r="D11" s="9"/>
      <c r="E11" s="9"/>
      <c r="F11" s="10"/>
      <c r="G11" s="9"/>
      <c r="H11" s="8"/>
      <c r="I11" s="13"/>
      <c r="J11" s="8"/>
      <c r="K11" s="13"/>
      <c r="L11" s="8"/>
      <c r="M11" s="4"/>
      <c r="N11" s="4"/>
      <c r="O11" s="4"/>
    </row>
    <row r="12" spans="1:15" x14ac:dyDescent="0.2">
      <c r="A12" s="14" t="s">
        <v>22</v>
      </c>
      <c r="B12" s="15">
        <f t="shared" ref="B12:L12" si="1">SUM(B13:B14)</f>
        <v>1892939</v>
      </c>
      <c r="C12" s="16">
        <f t="shared" si="1"/>
        <v>0</v>
      </c>
      <c r="D12" s="15">
        <f t="shared" si="1"/>
        <v>1892939</v>
      </c>
      <c r="E12" s="15">
        <f t="shared" si="1"/>
        <v>3148527</v>
      </c>
      <c r="F12" s="15">
        <f t="shared" si="1"/>
        <v>0</v>
      </c>
      <c r="G12" s="15">
        <f t="shared" si="1"/>
        <v>3148527</v>
      </c>
      <c r="H12" s="15">
        <f t="shared" si="1"/>
        <v>-728679</v>
      </c>
      <c r="I12" s="17">
        <f t="shared" si="1"/>
        <v>0</v>
      </c>
      <c r="J12" s="15">
        <f t="shared" si="1"/>
        <v>2419848</v>
      </c>
      <c r="K12" s="17">
        <f t="shared" si="1"/>
        <v>0</v>
      </c>
      <c r="L12" s="15">
        <f t="shared" si="1"/>
        <v>2419848</v>
      </c>
      <c r="M12" s="4"/>
      <c r="N12" s="4"/>
      <c r="O12" s="4"/>
    </row>
    <row r="13" spans="1:15" x14ac:dyDescent="0.2">
      <c r="A13" s="8" t="s">
        <v>30</v>
      </c>
      <c r="B13" s="9">
        <v>1813609</v>
      </c>
      <c r="C13" s="10"/>
      <c r="D13" s="9">
        <f>SUM(B13:C13)</f>
        <v>1813609</v>
      </c>
      <c r="E13" s="9">
        <v>1813609</v>
      </c>
      <c r="F13" s="10"/>
      <c r="G13" s="9">
        <f>SUM(E13:F13)</f>
        <v>1813609</v>
      </c>
      <c r="H13" s="9">
        <v>-760141</v>
      </c>
      <c r="I13" s="13"/>
      <c r="J13" s="9">
        <f>SUM(E13,H13)</f>
        <v>1053468</v>
      </c>
      <c r="K13" s="9">
        <f>SUM(F13,I13)</f>
        <v>0</v>
      </c>
      <c r="L13" s="9">
        <f>SUM(J13:K13)</f>
        <v>1053468</v>
      </c>
      <c r="M13" s="4"/>
      <c r="N13" s="4"/>
      <c r="O13" s="4"/>
    </row>
    <row r="14" spans="1:15" x14ac:dyDescent="0.2">
      <c r="A14" s="8" t="s">
        <v>36</v>
      </c>
      <c r="B14" s="9">
        <v>79330</v>
      </c>
      <c r="C14" s="10"/>
      <c r="D14" s="9">
        <f>SUM(B14:C14)</f>
        <v>79330</v>
      </c>
      <c r="E14" s="9">
        <v>1334918</v>
      </c>
      <c r="F14" s="10"/>
      <c r="G14" s="9">
        <f>SUM(E14:F14)</f>
        <v>1334918</v>
      </c>
      <c r="H14" s="9">
        <v>31462</v>
      </c>
      <c r="I14" s="13"/>
      <c r="J14" s="9">
        <f>SUM(E14,H14)</f>
        <v>1366380</v>
      </c>
      <c r="K14" s="9">
        <f>SUM(F14,I14)</f>
        <v>0</v>
      </c>
      <c r="L14" s="9">
        <f>SUM(J14:K14)</f>
        <v>1366380</v>
      </c>
      <c r="M14" s="4"/>
      <c r="N14" s="4"/>
      <c r="O14" s="4"/>
    </row>
    <row r="15" spans="1:15" x14ac:dyDescent="0.2">
      <c r="A15" s="18"/>
      <c r="B15" s="15"/>
      <c r="C15" s="16"/>
      <c r="D15" s="9"/>
      <c r="E15" s="9"/>
      <c r="F15" s="10"/>
      <c r="G15" s="9"/>
      <c r="H15" s="8"/>
      <c r="I15" s="13"/>
      <c r="J15" s="8"/>
      <c r="K15" s="13"/>
      <c r="L15" s="8"/>
      <c r="M15" s="4"/>
      <c r="N15" s="4"/>
      <c r="O15" s="4"/>
    </row>
    <row r="16" spans="1:15" x14ac:dyDescent="0.2">
      <c r="A16" s="18" t="s">
        <v>23</v>
      </c>
      <c r="B16" s="15">
        <f>SUM(B17:B19)</f>
        <v>6717070</v>
      </c>
      <c r="C16" s="15">
        <f t="shared" ref="C16:L16" si="2">SUM(C17:C19)</f>
        <v>0</v>
      </c>
      <c r="D16" s="15">
        <f t="shared" si="2"/>
        <v>6717070</v>
      </c>
      <c r="E16" s="15">
        <f t="shared" si="2"/>
        <v>6717070</v>
      </c>
      <c r="F16" s="15">
        <f t="shared" si="2"/>
        <v>0</v>
      </c>
      <c r="G16" s="15">
        <f t="shared" si="2"/>
        <v>6717070</v>
      </c>
      <c r="H16" s="15">
        <f t="shared" si="2"/>
        <v>-2815336</v>
      </c>
      <c r="I16" s="17">
        <f t="shared" si="2"/>
        <v>0</v>
      </c>
      <c r="J16" s="15">
        <f t="shared" si="2"/>
        <v>3901734</v>
      </c>
      <c r="K16" s="15">
        <f t="shared" si="2"/>
        <v>0</v>
      </c>
      <c r="L16" s="15">
        <f t="shared" si="2"/>
        <v>3901734</v>
      </c>
      <c r="M16" s="4"/>
      <c r="N16" s="4"/>
      <c r="O16" s="4"/>
    </row>
    <row r="17" spans="1:15" x14ac:dyDescent="0.2">
      <c r="A17" s="8" t="s">
        <v>24</v>
      </c>
      <c r="B17" s="9">
        <v>6717070</v>
      </c>
      <c r="C17" s="10"/>
      <c r="D17" s="9">
        <f>SUM(B17:C17)</f>
        <v>6717070</v>
      </c>
      <c r="E17" s="9">
        <v>6717070</v>
      </c>
      <c r="F17" s="10"/>
      <c r="G17" s="9">
        <f>SUM(E17:F17)</f>
        <v>6717070</v>
      </c>
      <c r="H17" s="9">
        <v>-2815336</v>
      </c>
      <c r="I17" s="13"/>
      <c r="J17" s="9">
        <f t="shared" ref="J17:K19" si="3">SUM(E17,H17)</f>
        <v>3901734</v>
      </c>
      <c r="K17" s="9">
        <f t="shared" si="3"/>
        <v>0</v>
      </c>
      <c r="L17" s="9">
        <f>SUM(J17:K17)</f>
        <v>3901734</v>
      </c>
      <c r="M17" s="4"/>
      <c r="N17" s="4"/>
      <c r="O17" s="4"/>
    </row>
    <row r="18" spans="1:15" x14ac:dyDescent="0.2">
      <c r="A18" s="8" t="s">
        <v>38</v>
      </c>
      <c r="B18" s="9"/>
      <c r="C18" s="10"/>
      <c r="D18" s="9"/>
      <c r="E18" s="9"/>
      <c r="F18" s="10"/>
      <c r="G18" s="9"/>
      <c r="H18" s="8"/>
      <c r="I18" s="13"/>
      <c r="J18" s="9">
        <f t="shared" si="3"/>
        <v>0</v>
      </c>
      <c r="K18" s="9">
        <f t="shared" si="3"/>
        <v>0</v>
      </c>
      <c r="L18" s="9">
        <f>SUM(J18:K18)</f>
        <v>0</v>
      </c>
      <c r="M18" s="4"/>
      <c r="N18" s="4"/>
      <c r="O18" s="4"/>
    </row>
    <row r="19" spans="1:15" x14ac:dyDescent="0.2">
      <c r="A19" s="8" t="s">
        <v>40</v>
      </c>
      <c r="B19" s="9"/>
      <c r="C19" s="10"/>
      <c r="D19" s="9"/>
      <c r="E19" s="9"/>
      <c r="F19" s="10"/>
      <c r="G19" s="9"/>
      <c r="H19" s="8"/>
      <c r="I19" s="13"/>
      <c r="J19" s="9">
        <f t="shared" si="3"/>
        <v>0</v>
      </c>
      <c r="K19" s="9">
        <f t="shared" si="3"/>
        <v>0</v>
      </c>
      <c r="L19" s="9">
        <f>SUM(J19:K19)</f>
        <v>0</v>
      </c>
      <c r="M19" s="4"/>
      <c r="N19" s="4"/>
      <c r="O19" s="4"/>
    </row>
    <row r="20" spans="1:15" x14ac:dyDescent="0.2">
      <c r="A20" s="8"/>
      <c r="B20" s="9"/>
      <c r="C20" s="10"/>
      <c r="D20" s="9"/>
      <c r="E20" s="9"/>
      <c r="F20" s="10"/>
      <c r="G20" s="9"/>
      <c r="H20" s="8"/>
      <c r="I20" s="13"/>
      <c r="J20" s="8"/>
      <c r="K20" s="13"/>
      <c r="L20" s="8"/>
      <c r="M20" s="4"/>
      <c r="N20" s="4"/>
      <c r="O20" s="4"/>
    </row>
    <row r="21" spans="1:15" x14ac:dyDescent="0.2">
      <c r="A21" s="18" t="s">
        <v>25</v>
      </c>
      <c r="B21" s="15">
        <f>SUM(B22:B23)</f>
        <v>0</v>
      </c>
      <c r="C21" s="15">
        <f t="shared" ref="C21:L21" si="4">SUM(C22:C23)</f>
        <v>4521</v>
      </c>
      <c r="D21" s="15">
        <f t="shared" si="4"/>
        <v>4521</v>
      </c>
      <c r="E21" s="15">
        <f t="shared" si="4"/>
        <v>0</v>
      </c>
      <c r="F21" s="15">
        <f t="shared" si="4"/>
        <v>4521</v>
      </c>
      <c r="G21" s="15">
        <f t="shared" si="4"/>
        <v>4521</v>
      </c>
      <c r="H21" s="15">
        <f t="shared" si="4"/>
        <v>2917</v>
      </c>
      <c r="I21" s="17">
        <f t="shared" si="4"/>
        <v>0</v>
      </c>
      <c r="J21" s="15">
        <f t="shared" si="4"/>
        <v>2917</v>
      </c>
      <c r="K21" s="15">
        <f t="shared" si="4"/>
        <v>4521</v>
      </c>
      <c r="L21" s="15">
        <f t="shared" si="4"/>
        <v>7438</v>
      </c>
      <c r="M21" s="4"/>
      <c r="N21" s="4"/>
      <c r="O21" s="4"/>
    </row>
    <row r="22" spans="1:15" ht="12.75" customHeight="1" x14ac:dyDescent="0.2">
      <c r="A22" s="8" t="s">
        <v>26</v>
      </c>
      <c r="B22" s="9"/>
      <c r="C22" s="10">
        <v>4521</v>
      </c>
      <c r="D22" s="9">
        <f>SUM(B22:C22)</f>
        <v>4521</v>
      </c>
      <c r="E22" s="9"/>
      <c r="F22" s="10">
        <v>4521</v>
      </c>
      <c r="G22" s="9">
        <f>SUM(E22:F22)</f>
        <v>4521</v>
      </c>
      <c r="H22" s="8"/>
      <c r="I22" s="11"/>
      <c r="J22" s="9">
        <f>SUM(E22,H22)</f>
        <v>0</v>
      </c>
      <c r="K22" s="9">
        <f>SUM(F22,I22)</f>
        <v>4521</v>
      </c>
      <c r="L22" s="9">
        <f>SUM(J22:K22)</f>
        <v>4521</v>
      </c>
      <c r="M22" s="4"/>
      <c r="N22" s="4"/>
      <c r="O22" s="4"/>
    </row>
    <row r="23" spans="1:15" x14ac:dyDescent="0.2">
      <c r="A23" s="8" t="s">
        <v>39</v>
      </c>
      <c r="B23" s="9"/>
      <c r="C23" s="10"/>
      <c r="D23" s="9"/>
      <c r="E23" s="9"/>
      <c r="F23" s="10"/>
      <c r="G23" s="9">
        <f>SUM(E23:F23)</f>
        <v>0</v>
      </c>
      <c r="H23" s="9">
        <v>2917</v>
      </c>
      <c r="I23" s="11"/>
      <c r="J23" s="9">
        <f>SUM(E23,H23)</f>
        <v>2917</v>
      </c>
      <c r="K23" s="9">
        <f>SUM(F23,I23)</f>
        <v>0</v>
      </c>
      <c r="L23" s="9">
        <f>SUM(J23:K23)</f>
        <v>2917</v>
      </c>
      <c r="M23" s="4"/>
      <c r="N23" s="4"/>
      <c r="O23" s="4"/>
    </row>
    <row r="24" spans="1:15" x14ac:dyDescent="0.2">
      <c r="A24" s="19"/>
      <c r="B24" s="20"/>
      <c r="C24" s="21"/>
      <c r="D24" s="20"/>
      <c r="E24" s="9"/>
      <c r="F24" s="10"/>
      <c r="G24" s="9"/>
      <c r="H24" s="8"/>
      <c r="I24" s="22"/>
      <c r="J24" s="8"/>
      <c r="K24" s="22"/>
      <c r="L24" s="19"/>
      <c r="M24" s="4"/>
      <c r="N24" s="4"/>
      <c r="O24" s="4"/>
    </row>
    <row r="25" spans="1:15" x14ac:dyDescent="0.2">
      <c r="A25" s="83" t="s">
        <v>12</v>
      </c>
      <c r="B25" s="76">
        <f t="shared" ref="B25:L25" si="5">SUM(B7,B12,B16,B21)</f>
        <v>9167634</v>
      </c>
      <c r="C25" s="76">
        <f t="shared" si="5"/>
        <v>4521</v>
      </c>
      <c r="D25" s="76">
        <f t="shared" si="5"/>
        <v>9172155</v>
      </c>
      <c r="E25" s="76">
        <f t="shared" si="5"/>
        <v>15007857</v>
      </c>
      <c r="F25" s="76">
        <f t="shared" si="5"/>
        <v>4521</v>
      </c>
      <c r="G25" s="76">
        <f t="shared" si="5"/>
        <v>15012378</v>
      </c>
      <c r="H25" s="76">
        <f t="shared" si="5"/>
        <v>-3656809</v>
      </c>
      <c r="I25" s="81">
        <f t="shared" si="5"/>
        <v>6000</v>
      </c>
      <c r="J25" s="76">
        <f t="shared" si="5"/>
        <v>11351048</v>
      </c>
      <c r="K25" s="81">
        <f t="shared" si="5"/>
        <v>10521</v>
      </c>
      <c r="L25" s="76">
        <f t="shared" si="5"/>
        <v>11361569</v>
      </c>
      <c r="M25" s="4"/>
      <c r="N25" s="4"/>
      <c r="O25" s="4"/>
    </row>
    <row r="26" spans="1:15" x14ac:dyDescent="0.2">
      <c r="A26" s="84"/>
      <c r="B26" s="77"/>
      <c r="C26" s="77"/>
      <c r="D26" s="77"/>
      <c r="E26" s="77"/>
      <c r="F26" s="77"/>
      <c r="G26" s="77"/>
      <c r="H26" s="77"/>
      <c r="I26" s="82"/>
      <c r="J26" s="77"/>
      <c r="K26" s="82"/>
      <c r="L26" s="77"/>
      <c r="M26" s="4"/>
      <c r="N26" s="4"/>
      <c r="O26" s="4"/>
    </row>
    <row r="27" spans="1:15" x14ac:dyDescent="0.2">
      <c r="A27" s="25" t="s">
        <v>13</v>
      </c>
      <c r="B27" s="23">
        <f>SUM(B28:B29)</f>
        <v>1504846</v>
      </c>
      <c r="C27" s="23">
        <f t="shared" ref="C27:L27" si="6">SUM(C28:C29)</f>
        <v>0</v>
      </c>
      <c r="D27" s="23">
        <f t="shared" si="6"/>
        <v>1504846</v>
      </c>
      <c r="E27" s="23">
        <f t="shared" si="6"/>
        <v>2157795</v>
      </c>
      <c r="F27" s="23">
        <f t="shared" si="6"/>
        <v>0</v>
      </c>
      <c r="G27" s="23">
        <f t="shared" si="6"/>
        <v>2157795</v>
      </c>
      <c r="H27" s="23">
        <f t="shared" si="6"/>
        <v>-598456</v>
      </c>
      <c r="I27" s="24">
        <f t="shared" si="6"/>
        <v>0</v>
      </c>
      <c r="J27" s="23">
        <f t="shared" si="6"/>
        <v>1559339</v>
      </c>
      <c r="K27" s="24">
        <f t="shared" si="6"/>
        <v>0</v>
      </c>
      <c r="L27" s="23">
        <f t="shared" si="6"/>
        <v>1559339</v>
      </c>
      <c r="M27" s="4"/>
      <c r="N27" s="4"/>
      <c r="O27" s="4"/>
    </row>
    <row r="28" spans="1:15" x14ac:dyDescent="0.2">
      <c r="A28" s="26" t="s">
        <v>34</v>
      </c>
      <c r="B28" s="27">
        <v>1504846</v>
      </c>
      <c r="C28" s="28"/>
      <c r="D28" s="27">
        <f>SUM(B28:C28)</f>
        <v>1504846</v>
      </c>
      <c r="E28" s="27">
        <v>2157795</v>
      </c>
      <c r="F28" s="28"/>
      <c r="G28" s="27">
        <f>SUM(E28:F28)</f>
        <v>2157795</v>
      </c>
      <c r="H28" s="9">
        <v>-603619</v>
      </c>
      <c r="I28" s="13"/>
      <c r="J28" s="9">
        <f>SUM(E28,H28)</f>
        <v>1554176</v>
      </c>
      <c r="K28" s="9">
        <f>SUM(F28,I28)</f>
        <v>0</v>
      </c>
      <c r="L28" s="9">
        <f>SUM(J28:K28)</f>
        <v>1554176</v>
      </c>
      <c r="M28" s="4"/>
      <c r="N28" s="4"/>
      <c r="O28" s="4"/>
    </row>
    <row r="29" spans="1:15" x14ac:dyDescent="0.2">
      <c r="A29" s="29" t="s">
        <v>31</v>
      </c>
      <c r="B29" s="30"/>
      <c r="C29" s="31"/>
      <c r="D29" s="27">
        <f>SUM(B29:C29)</f>
        <v>0</v>
      </c>
      <c r="E29" s="27"/>
      <c r="F29" s="28"/>
      <c r="G29" s="27">
        <f>SUM(E29:F29)</f>
        <v>0</v>
      </c>
      <c r="H29" s="9">
        <v>5163</v>
      </c>
      <c r="I29" s="11"/>
      <c r="J29" s="9">
        <f>SUM(E29,H29)</f>
        <v>5163</v>
      </c>
      <c r="K29" s="9">
        <f>SUM(F29,I29)</f>
        <v>0</v>
      </c>
      <c r="L29" s="9">
        <f>SUM(J29:K29)</f>
        <v>5163</v>
      </c>
      <c r="M29" s="4"/>
      <c r="N29" s="4"/>
      <c r="O29" s="4"/>
    </row>
    <row r="30" spans="1:15" x14ac:dyDescent="0.2">
      <c r="A30" s="73" t="s">
        <v>14</v>
      </c>
      <c r="B30" s="64">
        <f>SUM(B25,B27)</f>
        <v>10672480</v>
      </c>
      <c r="C30" s="64">
        <f t="shared" ref="C30:L30" si="7">SUM(C25,C27)</f>
        <v>4521</v>
      </c>
      <c r="D30" s="64">
        <f t="shared" si="7"/>
        <v>10677001</v>
      </c>
      <c r="E30" s="64">
        <f>SUM(E25,E27)</f>
        <v>17165652</v>
      </c>
      <c r="F30" s="64">
        <f>SUM(F25,F27)</f>
        <v>4521</v>
      </c>
      <c r="G30" s="64">
        <f>SUM(G25,G27)</f>
        <v>17170173</v>
      </c>
      <c r="H30" s="64">
        <f>SUM(H25,H27)</f>
        <v>-4255265</v>
      </c>
      <c r="I30" s="66">
        <f t="shared" si="7"/>
        <v>6000</v>
      </c>
      <c r="J30" s="64">
        <f t="shared" si="7"/>
        <v>12910387</v>
      </c>
      <c r="K30" s="66">
        <f t="shared" si="7"/>
        <v>10521</v>
      </c>
      <c r="L30" s="64">
        <f t="shared" si="7"/>
        <v>12920908</v>
      </c>
      <c r="M30" s="4"/>
      <c r="N30" s="4"/>
      <c r="O30" s="4"/>
    </row>
    <row r="31" spans="1:15" x14ac:dyDescent="0.2">
      <c r="A31" s="74"/>
      <c r="B31" s="65"/>
      <c r="C31" s="65"/>
      <c r="D31" s="65"/>
      <c r="E31" s="65"/>
      <c r="F31" s="65"/>
      <c r="G31" s="65"/>
      <c r="H31" s="65"/>
      <c r="I31" s="67"/>
      <c r="J31" s="65"/>
      <c r="K31" s="67"/>
      <c r="L31" s="65"/>
      <c r="M31" s="4"/>
      <c r="N31" s="4"/>
      <c r="O31" s="4"/>
    </row>
    <row r="32" spans="1:1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2.6" customHeight="1" x14ac:dyDescent="0.2">
      <c r="A37" s="70" t="s">
        <v>1</v>
      </c>
      <c r="B37" s="70" t="s">
        <v>6</v>
      </c>
      <c r="C37" s="70" t="s">
        <v>7</v>
      </c>
      <c r="D37" s="70" t="s">
        <v>42</v>
      </c>
      <c r="E37" s="80" t="s">
        <v>43</v>
      </c>
      <c r="F37" s="80"/>
      <c r="G37" s="80"/>
      <c r="H37" s="80" t="s">
        <v>32</v>
      </c>
      <c r="I37" s="80"/>
      <c r="J37" s="80" t="s">
        <v>45</v>
      </c>
      <c r="K37" s="80"/>
      <c r="L37" s="80"/>
      <c r="M37" s="4"/>
      <c r="N37" s="4"/>
      <c r="O37" s="4"/>
    </row>
    <row r="38" spans="1:15" ht="12.6" customHeight="1" x14ac:dyDescent="0.2">
      <c r="A38" s="71"/>
      <c r="B38" s="71"/>
      <c r="C38" s="71"/>
      <c r="D38" s="71"/>
      <c r="E38" s="70" t="s">
        <v>6</v>
      </c>
      <c r="F38" s="70" t="s">
        <v>7</v>
      </c>
      <c r="G38" s="70" t="s">
        <v>33</v>
      </c>
      <c r="H38" s="70" t="s">
        <v>6</v>
      </c>
      <c r="I38" s="70" t="s">
        <v>7</v>
      </c>
      <c r="J38" s="70" t="s">
        <v>6</v>
      </c>
      <c r="K38" s="70" t="s">
        <v>7</v>
      </c>
      <c r="L38" s="70" t="s">
        <v>33</v>
      </c>
      <c r="M38" s="4"/>
      <c r="N38" s="4"/>
      <c r="O38" s="4"/>
    </row>
    <row r="39" spans="1:15" ht="34.9" customHeight="1" x14ac:dyDescent="0.2">
      <c r="A39" s="72"/>
      <c r="B39" s="72"/>
      <c r="C39" s="72"/>
      <c r="D39" s="72"/>
      <c r="E39" s="71"/>
      <c r="F39" s="71"/>
      <c r="G39" s="71"/>
      <c r="H39" s="71"/>
      <c r="I39" s="72"/>
      <c r="J39" s="71"/>
      <c r="K39" s="71"/>
      <c r="L39" s="72"/>
      <c r="M39" s="4"/>
      <c r="N39" s="4"/>
      <c r="O39" s="4"/>
    </row>
    <row r="40" spans="1:15" x14ac:dyDescent="0.2">
      <c r="A40" s="34" t="s">
        <v>16</v>
      </c>
      <c r="B40" s="6">
        <v>1892939</v>
      </c>
      <c r="C40" s="35"/>
      <c r="D40" s="6">
        <f>SUM(B40:C40)</f>
        <v>1892939</v>
      </c>
      <c r="E40" s="6">
        <v>3148527</v>
      </c>
      <c r="F40" s="36"/>
      <c r="G40" s="6">
        <f>SUM(E40:F40)</f>
        <v>3148527</v>
      </c>
      <c r="H40" s="7">
        <v>-760141</v>
      </c>
      <c r="I40" s="14"/>
      <c r="J40" s="6">
        <f>SUM(E40,H40)</f>
        <v>2388386</v>
      </c>
      <c r="K40" s="6">
        <f>SUM(C40,I40)</f>
        <v>0</v>
      </c>
      <c r="L40" s="15">
        <f>SUM(J40:K40)</f>
        <v>2388386</v>
      </c>
      <c r="M40" s="4"/>
      <c r="N40" s="4"/>
      <c r="O40" s="4"/>
    </row>
    <row r="41" spans="1:15" x14ac:dyDescent="0.2">
      <c r="A41" s="37" t="s">
        <v>2</v>
      </c>
      <c r="B41" s="9">
        <v>1813609</v>
      </c>
      <c r="C41" s="38"/>
      <c r="D41" s="9">
        <f>SUM(B41:C41)</f>
        <v>1813609</v>
      </c>
      <c r="E41" s="9">
        <v>1813609</v>
      </c>
      <c r="F41" s="10"/>
      <c r="G41" s="9">
        <f>SUM(E41:F41)</f>
        <v>1813609</v>
      </c>
      <c r="H41" s="11">
        <v>-760141</v>
      </c>
      <c r="I41" s="8"/>
      <c r="J41" s="9">
        <f>SUM(E41,H41)</f>
        <v>1053468</v>
      </c>
      <c r="K41" s="9">
        <f>SUM(F41,I41)</f>
        <v>0</v>
      </c>
      <c r="L41" s="9">
        <f>SUM(J41:K41)</f>
        <v>1053468</v>
      </c>
      <c r="M41" s="4"/>
      <c r="N41" s="4"/>
      <c r="O41" s="4"/>
    </row>
    <row r="42" spans="1:15" x14ac:dyDescent="0.2">
      <c r="A42" s="60" t="s">
        <v>44</v>
      </c>
      <c r="B42" s="61"/>
      <c r="C42" s="62"/>
      <c r="D42" s="61"/>
      <c r="E42" s="63">
        <v>1789175</v>
      </c>
      <c r="F42" s="62"/>
      <c r="G42" s="63">
        <f>SUM(E42:F42)</f>
        <v>1789175</v>
      </c>
      <c r="H42" s="63"/>
      <c r="I42" s="61"/>
      <c r="J42" s="63">
        <f>SUM(E42,H42)</f>
        <v>1789175</v>
      </c>
      <c r="K42" s="63">
        <f>SUM(F42,I42)</f>
        <v>0</v>
      </c>
      <c r="L42" s="63">
        <f>SUM(J42:K42)</f>
        <v>1789175</v>
      </c>
      <c r="M42" s="4"/>
      <c r="N42" s="4"/>
      <c r="O42" s="4"/>
    </row>
    <row r="43" spans="1:15" x14ac:dyDescent="0.2">
      <c r="A43" s="37"/>
      <c r="B43" s="15"/>
      <c r="C43" s="38"/>
      <c r="D43" s="8"/>
      <c r="E43" s="8"/>
      <c r="F43" s="38"/>
      <c r="G43" s="8"/>
      <c r="H43" s="38"/>
      <c r="I43" s="8"/>
      <c r="J43" s="8"/>
      <c r="K43" s="13"/>
      <c r="L43" s="8"/>
      <c r="M43" s="4"/>
      <c r="N43" s="4"/>
      <c r="O43" s="4"/>
    </row>
    <row r="44" spans="1:15" x14ac:dyDescent="0.2">
      <c r="A44" s="39" t="s">
        <v>4</v>
      </c>
      <c r="B44" s="15">
        <v>5463718</v>
      </c>
      <c r="C44" s="16">
        <v>3325</v>
      </c>
      <c r="D44" s="15">
        <f>SUM(B44:C44)</f>
        <v>5467043</v>
      </c>
      <c r="E44" s="15">
        <v>10048353</v>
      </c>
      <c r="F44" s="16">
        <v>3325</v>
      </c>
      <c r="G44" s="15">
        <f>SUM(E44:F44)</f>
        <v>10051678</v>
      </c>
      <c r="H44" s="17">
        <v>-1461247</v>
      </c>
      <c r="I44" s="17">
        <v>4920</v>
      </c>
      <c r="J44" s="15">
        <f>SUM(E44,H44)</f>
        <v>8587106</v>
      </c>
      <c r="K44" s="15">
        <f>SUM(F44,I44)</f>
        <v>8245</v>
      </c>
      <c r="L44" s="15">
        <f>SUM(J44:K44)</f>
        <v>8595351</v>
      </c>
      <c r="M44" s="4"/>
      <c r="N44" s="4"/>
      <c r="O44" s="4"/>
    </row>
    <row r="45" spans="1:15" x14ac:dyDescent="0.2">
      <c r="A45" s="40" t="s">
        <v>18</v>
      </c>
      <c r="B45" s="41"/>
      <c r="C45" s="42"/>
      <c r="D45" s="41">
        <f>SUM(B45:C45)</f>
        <v>0</v>
      </c>
      <c r="E45" s="41"/>
      <c r="F45" s="42"/>
      <c r="G45" s="41">
        <f>SUM(E45:F45)</f>
        <v>0</v>
      </c>
      <c r="H45" s="42">
        <v>1000</v>
      </c>
      <c r="I45" s="43"/>
      <c r="J45" s="41">
        <f>SUM(E45,H45)</f>
        <v>1000</v>
      </c>
      <c r="K45" s="41">
        <f>SUM(F45,I45)</f>
        <v>0</v>
      </c>
      <c r="L45" s="41">
        <f>SUM(J45:K45)</f>
        <v>1000</v>
      </c>
      <c r="M45" s="4"/>
      <c r="N45" s="4"/>
      <c r="O45" s="4"/>
    </row>
    <row r="46" spans="1:15" x14ac:dyDescent="0.2">
      <c r="A46" s="39"/>
      <c r="B46" s="15"/>
      <c r="C46" s="16"/>
      <c r="D46" s="15"/>
      <c r="E46" s="15"/>
      <c r="F46" s="16"/>
      <c r="G46" s="15"/>
      <c r="H46" s="38"/>
      <c r="I46" s="8"/>
      <c r="J46" s="41"/>
      <c r="K46" s="11"/>
      <c r="L46" s="9"/>
      <c r="M46" s="4"/>
      <c r="N46" s="4"/>
      <c r="O46" s="4"/>
    </row>
    <row r="47" spans="1:15" x14ac:dyDescent="0.2">
      <c r="A47" s="39" t="s">
        <v>3</v>
      </c>
      <c r="B47" s="15">
        <v>178005</v>
      </c>
      <c r="C47" s="16"/>
      <c r="D47" s="15">
        <f>SUM(B47:C47)</f>
        <v>178005</v>
      </c>
      <c r="E47" s="15">
        <v>178005</v>
      </c>
      <c r="F47" s="16"/>
      <c r="G47" s="15">
        <f>SUM(E47:F47)</f>
        <v>178005</v>
      </c>
      <c r="H47" s="17">
        <v>52341</v>
      </c>
      <c r="I47" s="14"/>
      <c r="J47" s="15">
        <f>SUM(E47,H47)</f>
        <v>230346</v>
      </c>
      <c r="K47" s="15">
        <f>SUM(F47,I47)</f>
        <v>0</v>
      </c>
      <c r="L47" s="15">
        <f>SUM(J47:K47)</f>
        <v>230346</v>
      </c>
      <c r="M47" s="4"/>
      <c r="N47" s="4"/>
      <c r="O47" s="4"/>
    </row>
    <row r="48" spans="1:15" x14ac:dyDescent="0.2">
      <c r="A48" s="39"/>
      <c r="B48" s="15"/>
      <c r="C48" s="16"/>
      <c r="D48" s="15"/>
      <c r="E48" s="15"/>
      <c r="F48" s="16"/>
      <c r="G48" s="15"/>
      <c r="H48" s="38"/>
      <c r="I48" s="8"/>
      <c r="J48" s="9"/>
      <c r="K48" s="11"/>
      <c r="L48" s="9"/>
      <c r="M48" s="4"/>
      <c r="N48" s="4"/>
      <c r="O48" s="4"/>
    </row>
    <row r="49" spans="1:15" x14ac:dyDescent="0.2">
      <c r="A49" s="39"/>
      <c r="B49" s="15"/>
      <c r="C49" s="16"/>
      <c r="D49" s="15"/>
      <c r="E49" s="15"/>
      <c r="F49" s="16"/>
      <c r="G49" s="15"/>
      <c r="H49" s="38"/>
      <c r="I49" s="8"/>
      <c r="J49" s="9"/>
      <c r="K49" s="11"/>
      <c r="L49" s="9"/>
      <c r="M49" s="4"/>
      <c r="N49" s="4"/>
      <c r="O49" s="4"/>
    </row>
    <row r="50" spans="1:15" x14ac:dyDescent="0.2">
      <c r="A50" s="39" t="s">
        <v>17</v>
      </c>
      <c r="B50" s="44">
        <f t="shared" ref="B50:L50" si="8">SUM(B51:B54)</f>
        <v>32331</v>
      </c>
      <c r="C50" s="45">
        <f t="shared" si="8"/>
        <v>100804</v>
      </c>
      <c r="D50" s="44">
        <f t="shared" si="8"/>
        <v>133135</v>
      </c>
      <c r="E50" s="44">
        <f t="shared" si="8"/>
        <v>32331</v>
      </c>
      <c r="F50" s="44">
        <f t="shared" si="8"/>
        <v>100804</v>
      </c>
      <c r="G50" s="44">
        <f t="shared" si="8"/>
        <v>133135</v>
      </c>
      <c r="H50" s="46">
        <f t="shared" si="8"/>
        <v>0</v>
      </c>
      <c r="I50" s="44">
        <f t="shared" si="8"/>
        <v>-24272</v>
      </c>
      <c r="J50" s="44">
        <f t="shared" si="8"/>
        <v>32331</v>
      </c>
      <c r="K50" s="46">
        <f t="shared" si="8"/>
        <v>76532</v>
      </c>
      <c r="L50" s="44">
        <f t="shared" si="8"/>
        <v>108863</v>
      </c>
      <c r="M50" s="4"/>
      <c r="N50" s="4"/>
      <c r="O50" s="4"/>
    </row>
    <row r="51" spans="1:15" x14ac:dyDescent="0.2">
      <c r="A51" s="37" t="s">
        <v>19</v>
      </c>
      <c r="B51" s="47"/>
      <c r="C51" s="48"/>
      <c r="D51" s="9">
        <f>SUM(B51:C51)</f>
        <v>0</v>
      </c>
      <c r="E51" s="9"/>
      <c r="F51" s="10"/>
      <c r="G51" s="9">
        <f>SUM(E51:F51)</f>
        <v>0</v>
      </c>
      <c r="H51" s="9"/>
      <c r="I51" s="9"/>
      <c r="J51" s="9">
        <f>SUM(E51,H51)</f>
        <v>0</v>
      </c>
      <c r="K51" s="9">
        <f>SUM(F51,I51)</f>
        <v>0</v>
      </c>
      <c r="L51" s="9">
        <f>SUM(J51:K51)</f>
        <v>0</v>
      </c>
      <c r="M51" s="4"/>
      <c r="N51" s="4"/>
      <c r="O51" s="4"/>
    </row>
    <row r="52" spans="1:15" x14ac:dyDescent="0.2">
      <c r="A52" s="37" t="s">
        <v>20</v>
      </c>
      <c r="B52" s="47">
        <v>32331</v>
      </c>
      <c r="C52" s="10">
        <v>100804</v>
      </c>
      <c r="D52" s="9">
        <f>SUM(B52:C52)</f>
        <v>133135</v>
      </c>
      <c r="E52" s="9">
        <v>32331</v>
      </c>
      <c r="F52" s="10">
        <v>100804</v>
      </c>
      <c r="G52" s="9">
        <f>SUM(E52:F52)</f>
        <v>133135</v>
      </c>
      <c r="H52" s="10"/>
      <c r="I52" s="9">
        <v>-24272</v>
      </c>
      <c r="J52" s="9">
        <f>SUM(E52,H52)</f>
        <v>32331</v>
      </c>
      <c r="K52" s="9">
        <f>SUM(F52,I52)</f>
        <v>76532</v>
      </c>
      <c r="L52" s="9">
        <f>SUM(J52:K52)</f>
        <v>108863</v>
      </c>
      <c r="M52" s="4"/>
      <c r="N52" s="4"/>
      <c r="O52" s="4"/>
    </row>
    <row r="53" spans="1:15" x14ac:dyDescent="0.2">
      <c r="A53" s="37"/>
      <c r="B53" s="47"/>
      <c r="C53" s="10"/>
      <c r="D53" s="9"/>
      <c r="E53" s="9"/>
      <c r="F53" s="10"/>
      <c r="G53" s="9"/>
      <c r="H53" s="38"/>
      <c r="I53" s="8"/>
      <c r="J53" s="9"/>
      <c r="K53" s="11"/>
      <c r="L53" s="9"/>
      <c r="M53" s="4"/>
      <c r="N53" s="4"/>
      <c r="O53" s="4"/>
    </row>
    <row r="54" spans="1:15" x14ac:dyDescent="0.2">
      <c r="A54" s="49"/>
      <c r="B54" s="9"/>
      <c r="C54" s="38"/>
      <c r="D54" s="9"/>
      <c r="E54" s="9"/>
      <c r="F54" s="10"/>
      <c r="G54" s="9"/>
      <c r="H54" s="38"/>
      <c r="I54" s="8"/>
      <c r="J54" s="9"/>
      <c r="K54" s="11"/>
      <c r="L54" s="9"/>
      <c r="M54" s="4"/>
      <c r="N54" s="4"/>
      <c r="O54" s="4"/>
    </row>
    <row r="55" spans="1:15" x14ac:dyDescent="0.2">
      <c r="A55" s="39" t="s">
        <v>8</v>
      </c>
      <c r="B55" s="15">
        <f t="shared" ref="B55:J55" si="9">SUM(B56)</f>
        <v>43500</v>
      </c>
      <c r="C55" s="16">
        <f t="shared" si="9"/>
        <v>0</v>
      </c>
      <c r="D55" s="15">
        <f t="shared" si="9"/>
        <v>43500</v>
      </c>
      <c r="E55" s="15">
        <f t="shared" si="9"/>
        <v>696449</v>
      </c>
      <c r="F55" s="15">
        <f t="shared" si="9"/>
        <v>0</v>
      </c>
      <c r="G55" s="15">
        <f t="shared" si="9"/>
        <v>696449</v>
      </c>
      <c r="H55" s="17">
        <f t="shared" si="9"/>
        <v>-653014</v>
      </c>
      <c r="I55" s="15">
        <f t="shared" si="9"/>
        <v>0</v>
      </c>
      <c r="J55" s="15">
        <f t="shared" si="9"/>
        <v>43435</v>
      </c>
      <c r="K55" s="17">
        <f>SUM(C55,I55)</f>
        <v>0</v>
      </c>
      <c r="L55" s="15">
        <f>SUM(J55:K55)</f>
        <v>43435</v>
      </c>
      <c r="M55" s="4"/>
      <c r="N55" s="4"/>
      <c r="O55" s="4"/>
    </row>
    <row r="56" spans="1:15" x14ac:dyDescent="0.2">
      <c r="A56" s="37" t="s">
        <v>5</v>
      </c>
      <c r="B56" s="9">
        <v>43500</v>
      </c>
      <c r="C56" s="38"/>
      <c r="D56" s="9">
        <f>SUM(B56:C56)</f>
        <v>43500</v>
      </c>
      <c r="E56" s="9">
        <v>696449</v>
      </c>
      <c r="F56" s="10"/>
      <c r="G56" s="9">
        <f>SUM(E56:F56)</f>
        <v>696449</v>
      </c>
      <c r="H56" s="10">
        <v>-653014</v>
      </c>
      <c r="I56" s="8"/>
      <c r="J56" s="9">
        <f>SUM(E56,H56)</f>
        <v>43435</v>
      </c>
      <c r="K56" s="9">
        <f>SUM(F56,I56)</f>
        <v>0</v>
      </c>
      <c r="L56" s="9">
        <f>SUM(J56:K56)</f>
        <v>43435</v>
      </c>
      <c r="M56" s="4"/>
      <c r="N56" s="4"/>
      <c r="O56" s="4"/>
    </row>
    <row r="57" spans="1:15" x14ac:dyDescent="0.2">
      <c r="A57" s="37"/>
      <c r="B57" s="8"/>
      <c r="C57" s="38"/>
      <c r="D57" s="8"/>
      <c r="E57" s="8"/>
      <c r="F57" s="38"/>
      <c r="G57" s="8"/>
      <c r="H57" s="38"/>
      <c r="I57" s="8"/>
      <c r="J57" s="8"/>
      <c r="K57" s="13"/>
      <c r="L57" s="8"/>
      <c r="M57" s="4"/>
      <c r="N57" s="4"/>
      <c r="O57" s="4"/>
    </row>
    <row r="58" spans="1:15" x14ac:dyDescent="0.2">
      <c r="A58" s="50"/>
      <c r="B58" s="51"/>
      <c r="C58" s="52"/>
      <c r="D58" s="19"/>
      <c r="E58" s="8"/>
      <c r="F58" s="38"/>
      <c r="G58" s="8"/>
      <c r="H58" s="38"/>
      <c r="I58" s="19"/>
      <c r="J58" s="19"/>
      <c r="K58" s="13"/>
      <c r="L58" s="8"/>
      <c r="M58" s="4"/>
      <c r="N58" s="4"/>
      <c r="O58" s="4"/>
    </row>
    <row r="59" spans="1:15" x14ac:dyDescent="0.2">
      <c r="A59" s="78" t="s">
        <v>29</v>
      </c>
      <c r="B59" s="64">
        <f t="shared" ref="B59:L59" si="10">SUM(B40,B44,B47,B50,B55)</f>
        <v>7610493</v>
      </c>
      <c r="C59" s="68">
        <f t="shared" si="10"/>
        <v>104129</v>
      </c>
      <c r="D59" s="64">
        <f t="shared" si="10"/>
        <v>7714622</v>
      </c>
      <c r="E59" s="64">
        <f>SUM(E40,E44,E47,E50,E55)</f>
        <v>14103665</v>
      </c>
      <c r="F59" s="64">
        <f>SUM(F40,F44,F47,F50,F55)</f>
        <v>104129</v>
      </c>
      <c r="G59" s="64">
        <f>SUM(G40,G44,G47,G50,G55)</f>
        <v>14207794</v>
      </c>
      <c r="H59" s="66">
        <f>SUM(H40,H44,H47,H50,H55)</f>
        <v>-2822061</v>
      </c>
      <c r="I59" s="64">
        <f t="shared" si="10"/>
        <v>-19352</v>
      </c>
      <c r="J59" s="68">
        <f>SUM(J40,J44,J47,J50,J55)</f>
        <v>11281604</v>
      </c>
      <c r="K59" s="64">
        <f t="shared" si="10"/>
        <v>84777</v>
      </c>
      <c r="L59" s="64">
        <f t="shared" si="10"/>
        <v>11366381</v>
      </c>
      <c r="M59" s="4"/>
      <c r="N59" s="4"/>
      <c r="O59" s="4"/>
    </row>
    <row r="60" spans="1:15" x14ac:dyDescent="0.2">
      <c r="A60" s="79"/>
      <c r="B60" s="65"/>
      <c r="C60" s="69"/>
      <c r="D60" s="65"/>
      <c r="E60" s="65"/>
      <c r="F60" s="65"/>
      <c r="G60" s="65"/>
      <c r="H60" s="67"/>
      <c r="I60" s="65"/>
      <c r="J60" s="69"/>
      <c r="K60" s="65"/>
      <c r="L60" s="65"/>
      <c r="M60" s="4"/>
      <c r="N60" s="4"/>
      <c r="O60" s="4"/>
    </row>
    <row r="61" spans="1:15" x14ac:dyDescent="0.2">
      <c r="A61" s="54" t="s">
        <v>28</v>
      </c>
      <c r="B61" s="55">
        <f>SUM(B62)</f>
        <v>232891</v>
      </c>
      <c r="C61" s="55">
        <f t="shared" ref="C61:L61" si="11">SUM(C62)</f>
        <v>0</v>
      </c>
      <c r="D61" s="55">
        <f t="shared" si="11"/>
        <v>232891</v>
      </c>
      <c r="E61" s="55">
        <f t="shared" si="11"/>
        <v>232891</v>
      </c>
      <c r="F61" s="55">
        <f t="shared" si="11"/>
        <v>0</v>
      </c>
      <c r="G61" s="55">
        <f t="shared" si="11"/>
        <v>232891</v>
      </c>
      <c r="H61" s="56">
        <f t="shared" si="11"/>
        <v>0</v>
      </c>
      <c r="I61" s="55">
        <f t="shared" si="11"/>
        <v>0</v>
      </c>
      <c r="J61" s="32">
        <f t="shared" si="11"/>
        <v>232891</v>
      </c>
      <c r="K61" s="56">
        <f t="shared" si="11"/>
        <v>0</v>
      </c>
      <c r="L61" s="55">
        <f t="shared" si="11"/>
        <v>232891</v>
      </c>
      <c r="M61" s="4"/>
      <c r="N61" s="4"/>
      <c r="O61" s="4"/>
    </row>
    <row r="62" spans="1:15" x14ac:dyDescent="0.2">
      <c r="A62" s="26" t="s">
        <v>37</v>
      </c>
      <c r="B62" s="57">
        <v>232891</v>
      </c>
      <c r="C62" s="38"/>
      <c r="D62" s="9">
        <f>SUM(B62:C62)</f>
        <v>232891</v>
      </c>
      <c r="E62" s="9">
        <v>232891</v>
      </c>
      <c r="F62" s="10"/>
      <c r="G62" s="9">
        <f>SUM(E62:F62)</f>
        <v>232891</v>
      </c>
      <c r="H62" s="11"/>
      <c r="I62" s="8"/>
      <c r="J62" s="9">
        <f>SUM(E62,H62)</f>
        <v>232891</v>
      </c>
      <c r="K62" s="9">
        <f>SUM(F62,I62)</f>
        <v>0</v>
      </c>
      <c r="L62" s="9">
        <f>SUM(J62:K62)</f>
        <v>232891</v>
      </c>
      <c r="M62" s="4"/>
      <c r="N62" s="4"/>
      <c r="O62" s="4"/>
    </row>
    <row r="63" spans="1:15" x14ac:dyDescent="0.2">
      <c r="A63" s="26"/>
      <c r="B63" s="33"/>
      <c r="C63" s="58"/>
      <c r="D63" s="33"/>
      <c r="E63" s="33"/>
      <c r="F63" s="53"/>
      <c r="G63" s="33"/>
      <c r="H63" s="52"/>
      <c r="I63" s="19"/>
      <c r="J63" s="19"/>
      <c r="K63" s="22"/>
      <c r="L63" s="19"/>
      <c r="M63" s="4"/>
      <c r="N63" s="4"/>
      <c r="O63" s="4"/>
    </row>
    <row r="64" spans="1:15" x14ac:dyDescent="0.2">
      <c r="A64" s="73" t="s">
        <v>15</v>
      </c>
      <c r="B64" s="64">
        <f>SUM(B59,B61)</f>
        <v>7843384</v>
      </c>
      <c r="C64" s="64">
        <f t="shared" ref="C64:L64" si="12">SUM(C59,C61)</f>
        <v>104129</v>
      </c>
      <c r="D64" s="64">
        <f t="shared" si="12"/>
        <v>7947513</v>
      </c>
      <c r="E64" s="64">
        <f>SUM(E59,E61)</f>
        <v>14336556</v>
      </c>
      <c r="F64" s="64">
        <f>SUM(F59,F61)</f>
        <v>104129</v>
      </c>
      <c r="G64" s="64">
        <f>SUM(G59,G61)</f>
        <v>14440685</v>
      </c>
      <c r="H64" s="66">
        <f t="shared" si="12"/>
        <v>-2822061</v>
      </c>
      <c r="I64" s="64">
        <f t="shared" si="12"/>
        <v>-19352</v>
      </c>
      <c r="J64" s="64">
        <f t="shared" si="12"/>
        <v>11514495</v>
      </c>
      <c r="K64" s="64">
        <f t="shared" si="12"/>
        <v>84777</v>
      </c>
      <c r="L64" s="64">
        <f t="shared" si="12"/>
        <v>11599272</v>
      </c>
      <c r="M64" s="4"/>
      <c r="N64" s="4"/>
      <c r="O64" s="4"/>
    </row>
    <row r="65" spans="1:15" x14ac:dyDescent="0.2">
      <c r="A65" s="74"/>
      <c r="B65" s="65"/>
      <c r="C65" s="65"/>
      <c r="D65" s="65"/>
      <c r="E65" s="65"/>
      <c r="F65" s="65"/>
      <c r="G65" s="65"/>
      <c r="H65" s="67"/>
      <c r="I65" s="65"/>
      <c r="J65" s="65"/>
      <c r="K65" s="65"/>
      <c r="L65" s="65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D67" s="75" t="s">
        <v>10</v>
      </c>
      <c r="E67" s="75"/>
      <c r="F67" s="75"/>
      <c r="G67" s="75"/>
      <c r="H67" s="75"/>
      <c r="I67" s="75"/>
      <c r="J67" s="75"/>
      <c r="K67" s="75"/>
      <c r="L67" s="59">
        <f>SUM(L30-L64)</f>
        <v>1321636</v>
      </c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</sheetData>
  <mergeCells count="80">
    <mergeCell ref="L38:L39"/>
    <mergeCell ref="L25:L26"/>
    <mergeCell ref="H30:H31"/>
    <mergeCell ref="H38:H39"/>
    <mergeCell ref="I38:I39"/>
    <mergeCell ref="J38:J39"/>
    <mergeCell ref="K38:K39"/>
    <mergeCell ref="L30:L31"/>
    <mergeCell ref="H25:H26"/>
    <mergeCell ref="I25:I26"/>
    <mergeCell ref="L5:L6"/>
    <mergeCell ref="A2:L2"/>
    <mergeCell ref="H5:H6"/>
    <mergeCell ref="J4:L4"/>
    <mergeCell ref="H4:I4"/>
    <mergeCell ref="E4:G4"/>
    <mergeCell ref="E5:E6"/>
    <mergeCell ref="F5:F6"/>
    <mergeCell ref="B4:B6"/>
    <mergeCell ref="D4:D6"/>
    <mergeCell ref="J5:J6"/>
    <mergeCell ref="K5:K6"/>
    <mergeCell ref="A30:A31"/>
    <mergeCell ref="D30:D31"/>
    <mergeCell ref="A4:A6"/>
    <mergeCell ref="I5:I6"/>
    <mergeCell ref="G5:G6"/>
    <mergeCell ref="J25:J26"/>
    <mergeCell ref="G25:G26"/>
    <mergeCell ref="E30:E31"/>
    <mergeCell ref="H37:I37"/>
    <mergeCell ref="J37:L37"/>
    <mergeCell ref="K25:K26"/>
    <mergeCell ref="A25:A26"/>
    <mergeCell ref="C30:C31"/>
    <mergeCell ref="I30:I31"/>
    <mergeCell ref="E25:E26"/>
    <mergeCell ref="J30:J31"/>
    <mergeCell ref="K30:K31"/>
    <mergeCell ref="F25:F26"/>
    <mergeCell ref="F30:F31"/>
    <mergeCell ref="C4:C6"/>
    <mergeCell ref="G30:G31"/>
    <mergeCell ref="B30:B31"/>
    <mergeCell ref="C59:C60"/>
    <mergeCell ref="D59:D60"/>
    <mergeCell ref="C25:C26"/>
    <mergeCell ref="D25:D26"/>
    <mergeCell ref="D37:D39"/>
    <mergeCell ref="C37:C39"/>
    <mergeCell ref="B37:B39"/>
    <mergeCell ref="B25:B26"/>
    <mergeCell ref="A59:A60"/>
    <mergeCell ref="E37:G37"/>
    <mergeCell ref="E38:E39"/>
    <mergeCell ref="F38:F39"/>
    <mergeCell ref="G38:G39"/>
    <mergeCell ref="B59:B60"/>
    <mergeCell ref="E59:E60"/>
    <mergeCell ref="F59:F60"/>
    <mergeCell ref="G59:G60"/>
    <mergeCell ref="A37:A39"/>
    <mergeCell ref="G64:G65"/>
    <mergeCell ref="B64:B65"/>
    <mergeCell ref="A64:A65"/>
    <mergeCell ref="D67:K67"/>
    <mergeCell ref="C64:C65"/>
    <mergeCell ref="D64:D65"/>
    <mergeCell ref="E64:E65"/>
    <mergeCell ref="F64:F65"/>
    <mergeCell ref="L59:L60"/>
    <mergeCell ref="H64:H65"/>
    <mergeCell ref="I64:I65"/>
    <mergeCell ref="J64:J65"/>
    <mergeCell ref="K64:K65"/>
    <mergeCell ref="L64:L65"/>
    <mergeCell ref="H59:H60"/>
    <mergeCell ref="J59:J60"/>
    <mergeCell ref="K59:K60"/>
    <mergeCell ref="I59:I60"/>
  </mergeCells>
  <phoneticPr fontId="0" type="noConversion"/>
  <printOptions horizontalCentered="1"/>
  <pageMargins left="0.59055118110236227" right="0.59055118110236227" top="1.1811023622047245" bottom="0" header="0.51181102362204722" footer="0.51181102362204722"/>
  <pageSetup paperSize="9" scale="55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2020-06-12T06:19:19Z</cp:lastPrinted>
  <dcterms:created xsi:type="dcterms:W3CDTF">1997-01-17T14:02:09Z</dcterms:created>
  <dcterms:modified xsi:type="dcterms:W3CDTF">2021-07-29T08:26:29Z</dcterms:modified>
</cp:coreProperties>
</file>