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846716EB-6DAE-4873-81E5-A7701F614B76}" xr6:coauthVersionLast="47" xr6:coauthVersionMax="47" xr10:uidLastSave="{00000000-0000-0000-0000-000000000000}"/>
  <bookViews>
    <workbookView xWindow="-120" yWindow="-120" windowWidth="29040" windowHeight="15840"/>
  </bookViews>
  <sheets>
    <sheet name="Munkalap1" sheetId="1" r:id="rId1"/>
    <sheet name="Munkalap2" sheetId="2" r:id="rId2"/>
    <sheet name="Munkalap3" sheetId="3" r:id="rId3"/>
  </sheets>
  <definedNames>
    <definedName name="_xlnm.Print_Area" localSheetId="0">Munkalap1!$A$1:$M$104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1" l="1"/>
  <c r="L53" i="1"/>
  <c r="K53" i="1"/>
  <c r="L20" i="1"/>
  <c r="K20" i="1"/>
  <c r="M20" i="1"/>
  <c r="L36" i="1"/>
  <c r="K36" i="1"/>
  <c r="M36" i="1"/>
  <c r="L35" i="1"/>
  <c r="K35" i="1"/>
  <c r="M35" i="1"/>
  <c r="L99" i="1"/>
  <c r="K99" i="1"/>
  <c r="M99" i="1"/>
  <c r="L98" i="1"/>
  <c r="K98" i="1"/>
  <c r="L97" i="1"/>
  <c r="K97" i="1"/>
  <c r="M97" i="1"/>
  <c r="M98" i="1"/>
  <c r="J90" i="1"/>
  <c r="L90" i="1"/>
  <c r="L46" i="1"/>
  <c r="K46" i="1"/>
  <c r="M46" i="1"/>
  <c r="L33" i="1"/>
  <c r="L34" i="1"/>
  <c r="K33" i="1"/>
  <c r="M33" i="1"/>
  <c r="K34" i="1"/>
  <c r="M34" i="1"/>
  <c r="L85" i="1"/>
  <c r="L86" i="1"/>
  <c r="L87" i="1"/>
  <c r="L88" i="1"/>
  <c r="L89" i="1"/>
  <c r="L91" i="1"/>
  <c r="L92" i="1"/>
  <c r="L93" i="1"/>
  <c r="L94" i="1"/>
  <c r="L95" i="1"/>
  <c r="L96" i="1"/>
  <c r="L84" i="1"/>
  <c r="K86" i="1"/>
  <c r="K87" i="1"/>
  <c r="K88" i="1"/>
  <c r="K89" i="1"/>
  <c r="K90" i="1"/>
  <c r="K91" i="1"/>
  <c r="M91" i="1"/>
  <c r="K92" i="1"/>
  <c r="M92" i="1"/>
  <c r="K93" i="1"/>
  <c r="M93" i="1"/>
  <c r="K94" i="1"/>
  <c r="M94" i="1"/>
  <c r="K95" i="1"/>
  <c r="M95" i="1"/>
  <c r="K96" i="1"/>
  <c r="M96" i="1"/>
  <c r="K84" i="1"/>
  <c r="M84" i="1"/>
  <c r="D82" i="1"/>
  <c r="F82" i="1"/>
  <c r="G82" i="1"/>
  <c r="I82" i="1"/>
  <c r="C82" i="1"/>
  <c r="H86" i="1"/>
  <c r="H87" i="1"/>
  <c r="H88" i="1"/>
  <c r="H89" i="1"/>
  <c r="H90" i="1"/>
  <c r="H91" i="1"/>
  <c r="H92" i="1"/>
  <c r="H93" i="1"/>
  <c r="H94" i="1"/>
  <c r="H95" i="1"/>
  <c r="H96" i="1"/>
  <c r="H84" i="1"/>
  <c r="F101" i="1"/>
  <c r="G101" i="1"/>
  <c r="I101" i="1"/>
  <c r="J101" i="1"/>
  <c r="E102" i="1"/>
  <c r="E101" i="1"/>
  <c r="D101" i="1"/>
  <c r="C101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H58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41" i="1"/>
  <c r="H42" i="1"/>
  <c r="H43" i="1"/>
  <c r="H44" i="1"/>
  <c r="H45" i="1"/>
  <c r="H47" i="1"/>
  <c r="H48" i="1"/>
  <c r="H49" i="1"/>
  <c r="H50" i="1"/>
  <c r="H51" i="1"/>
  <c r="H52" i="1"/>
  <c r="H54" i="1"/>
  <c r="H39" i="1"/>
  <c r="H16" i="1"/>
  <c r="H17" i="1"/>
  <c r="H18" i="1"/>
  <c r="H13" i="1"/>
  <c r="H104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15" i="1"/>
  <c r="L74" i="1"/>
  <c r="K74" i="1"/>
  <c r="M74" i="1"/>
  <c r="D13" i="1"/>
  <c r="G13" i="1"/>
  <c r="I13" i="1"/>
  <c r="J13" i="1"/>
  <c r="J104" i="1"/>
  <c r="L17" i="1"/>
  <c r="L18" i="1"/>
  <c r="L19" i="1"/>
  <c r="M19" i="1"/>
  <c r="L21" i="1"/>
  <c r="M21" i="1"/>
  <c r="L22" i="1"/>
  <c r="L23" i="1"/>
  <c r="L24" i="1"/>
  <c r="L25" i="1"/>
  <c r="L26" i="1"/>
  <c r="L27" i="1"/>
  <c r="L28" i="1"/>
  <c r="M28" i="1"/>
  <c r="L29" i="1"/>
  <c r="L30" i="1"/>
  <c r="L31" i="1"/>
  <c r="L32" i="1"/>
  <c r="L39" i="1"/>
  <c r="L40" i="1"/>
  <c r="L41" i="1"/>
  <c r="L42" i="1"/>
  <c r="L43" i="1"/>
  <c r="L44" i="1"/>
  <c r="L45" i="1"/>
  <c r="L47" i="1"/>
  <c r="L48" i="1"/>
  <c r="M48" i="1"/>
  <c r="L49" i="1"/>
  <c r="L50" i="1"/>
  <c r="L51" i="1"/>
  <c r="L52" i="1"/>
  <c r="M52" i="1"/>
  <c r="L54" i="1"/>
  <c r="L57" i="1"/>
  <c r="L58" i="1"/>
  <c r="L59" i="1"/>
  <c r="M59" i="1"/>
  <c r="L60" i="1"/>
  <c r="L61" i="1"/>
  <c r="L62" i="1"/>
  <c r="L63" i="1"/>
  <c r="L64" i="1"/>
  <c r="L65" i="1"/>
  <c r="L66" i="1"/>
  <c r="L67" i="1"/>
  <c r="M67" i="1"/>
  <c r="L68" i="1"/>
  <c r="L69" i="1"/>
  <c r="L70" i="1"/>
  <c r="L71" i="1"/>
  <c r="L72" i="1"/>
  <c r="L15" i="1"/>
  <c r="K17" i="1"/>
  <c r="M17" i="1"/>
  <c r="K18" i="1"/>
  <c r="M18" i="1"/>
  <c r="K19" i="1"/>
  <c r="K21" i="1"/>
  <c r="K22" i="1"/>
  <c r="M22" i="1"/>
  <c r="K23" i="1"/>
  <c r="K24" i="1"/>
  <c r="K25" i="1"/>
  <c r="M25" i="1"/>
  <c r="K26" i="1"/>
  <c r="K27" i="1"/>
  <c r="K28" i="1"/>
  <c r="K29" i="1"/>
  <c r="K30" i="1"/>
  <c r="M30" i="1"/>
  <c r="K31" i="1"/>
  <c r="K32" i="1"/>
  <c r="M32" i="1"/>
  <c r="K39" i="1"/>
  <c r="M39" i="1"/>
  <c r="K40" i="1"/>
  <c r="K41" i="1"/>
  <c r="K42" i="1"/>
  <c r="M42" i="1"/>
  <c r="K43" i="1"/>
  <c r="M43" i="1"/>
  <c r="K44" i="1"/>
  <c r="K45" i="1"/>
  <c r="K47" i="1"/>
  <c r="M47" i="1"/>
  <c r="K48" i="1"/>
  <c r="K49" i="1"/>
  <c r="K50" i="1"/>
  <c r="M50" i="1"/>
  <c r="K51" i="1"/>
  <c r="M51" i="1"/>
  <c r="K52" i="1"/>
  <c r="K54" i="1"/>
  <c r="M54" i="1"/>
  <c r="K57" i="1"/>
  <c r="K58" i="1"/>
  <c r="M58" i="1"/>
  <c r="K60" i="1"/>
  <c r="M60" i="1"/>
  <c r="K61" i="1"/>
  <c r="K62" i="1"/>
  <c r="M62" i="1"/>
  <c r="K63" i="1"/>
  <c r="K64" i="1"/>
  <c r="K65" i="1"/>
  <c r="K66" i="1"/>
  <c r="M66" i="1"/>
  <c r="K67" i="1"/>
  <c r="K68" i="1"/>
  <c r="K69" i="1"/>
  <c r="K70" i="1"/>
  <c r="M70" i="1"/>
  <c r="K71" i="1"/>
  <c r="K72" i="1"/>
  <c r="M72" i="1"/>
  <c r="K15" i="1"/>
  <c r="K13" i="1"/>
  <c r="F59" i="1"/>
  <c r="K59" i="1"/>
  <c r="E74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C59" i="1"/>
  <c r="E59" i="1"/>
  <c r="E58" i="1"/>
  <c r="E57" i="1"/>
  <c r="E54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3" i="1"/>
  <c r="E104" i="1"/>
  <c r="C13" i="1"/>
  <c r="E11" i="1"/>
  <c r="E10" i="1"/>
  <c r="E9" i="1"/>
  <c r="D9" i="1"/>
  <c r="D104" i="1"/>
  <c r="C9" i="1"/>
  <c r="C104" i="1"/>
  <c r="H40" i="1"/>
  <c r="H102" i="1"/>
  <c r="H101" i="1"/>
  <c r="H85" i="1"/>
  <c r="L102" i="1"/>
  <c r="L101" i="1"/>
  <c r="K102" i="1"/>
  <c r="K101" i="1"/>
  <c r="K85" i="1"/>
  <c r="H57" i="1"/>
  <c r="H74" i="1"/>
  <c r="F9" i="1"/>
  <c r="F104" i="1"/>
  <c r="G9" i="1"/>
  <c r="I9" i="1"/>
  <c r="J9" i="1"/>
  <c r="L11" i="1"/>
  <c r="L9" i="1"/>
  <c r="L16" i="1"/>
  <c r="K11" i="1"/>
  <c r="K9" i="1"/>
  <c r="K16" i="1"/>
  <c r="L10" i="1"/>
  <c r="K10" i="1"/>
  <c r="M10" i="1"/>
  <c r="H11" i="1"/>
  <c r="H10" i="1"/>
  <c r="H59" i="1"/>
  <c r="F13" i="1"/>
  <c r="H9" i="1"/>
  <c r="G104" i="1"/>
  <c r="M26" i="1"/>
  <c r="M31" i="1"/>
  <c r="M27" i="1"/>
  <c r="M102" i="1"/>
  <c r="M101" i="1"/>
  <c r="M68" i="1"/>
  <c r="M64" i="1"/>
  <c r="M49" i="1"/>
  <c r="M44" i="1"/>
  <c r="M40" i="1"/>
  <c r="M71" i="1"/>
  <c r="M29" i="1"/>
  <c r="M89" i="1"/>
  <c r="I104" i="1"/>
  <c r="M85" i="1"/>
  <c r="M63" i="1"/>
  <c r="M88" i="1"/>
  <c r="M65" i="1"/>
  <c r="M61" i="1"/>
  <c r="M41" i="1"/>
  <c r="M23" i="1"/>
  <c r="M69" i="1"/>
  <c r="E82" i="1"/>
  <c r="K82" i="1"/>
  <c r="M87" i="1"/>
  <c r="M16" i="1"/>
  <c r="M57" i="1"/>
  <c r="M86" i="1"/>
  <c r="M45" i="1"/>
  <c r="M24" i="1"/>
  <c r="H82" i="1"/>
  <c r="M11" i="1"/>
  <c r="M9" i="1"/>
  <c r="M90" i="1"/>
  <c r="L82" i="1"/>
  <c r="J82" i="1"/>
  <c r="M82" i="1"/>
  <c r="K104" i="1"/>
  <c r="M15" i="1"/>
  <c r="M13" i="1"/>
  <c r="M104" i="1"/>
  <c r="L13" i="1"/>
  <c r="L104" i="1"/>
</calcChain>
</file>

<file path=xl/sharedStrings.xml><?xml version="1.0" encoding="utf-8"?>
<sst xmlns="http://schemas.openxmlformats.org/spreadsheetml/2006/main" count="119" uniqueCount="96">
  <si>
    <t>Megnevezés</t>
  </si>
  <si>
    <t>1.</t>
  </si>
  <si>
    <t>Összesen</t>
  </si>
  <si>
    <t>2.</t>
  </si>
  <si>
    <t>Kötelező feladatok</t>
  </si>
  <si>
    <t>Önként vállalt feladatok</t>
  </si>
  <si>
    <t xml:space="preserve">Komárom Város </t>
  </si>
  <si>
    <t>E Ft</t>
  </si>
  <si>
    <t>10. melléklet</t>
  </si>
  <si>
    <t>Komáromi Turisztikai Egyesület támogatása</t>
  </si>
  <si>
    <t>013350 Az önkormányzati vagyonnal való gazdálkodással kapcsolatos feladatok</t>
  </si>
  <si>
    <t>082091 Közművelődés, közösségi és társadalmi részvétel fejlesztése</t>
  </si>
  <si>
    <t>Bursa Hungarica felsőoktatási önkormányzati ösztöndíj pályázat</t>
  </si>
  <si>
    <t>Selye János Kórház gyerekorvosi ügyelet támogatása</t>
  </si>
  <si>
    <t>Komárom és Környéke Önkormányzati Társulás (jelzőrendszer)</t>
  </si>
  <si>
    <t>Selye János Kórház hétvégi sebészeti ambuláns ellátás</t>
  </si>
  <si>
    <t>Komárom és Környéke Önkormányzati Társulás központi ügyelet</t>
  </si>
  <si>
    <t>Tatabánya Megyei Jogú Város Önkormányzata fogászati ügyelet biztosítása</t>
  </si>
  <si>
    <t xml:space="preserve">Komáromi Roma Nemzetiségi Önkormányzat támogatása </t>
  </si>
  <si>
    <t>Civil szervezetek támogatása</t>
  </si>
  <si>
    <t>066010 Zöldterület kezelés</t>
  </si>
  <si>
    <t>051030 Nem veszélyes települési hulladék begyűjtése, szállítása, átrakása</t>
  </si>
  <si>
    <t>045160 Közutak, hidak, alagutak üzemeltetése, fenntartása</t>
  </si>
  <si>
    <t>066020 Város-, községgazdálkodási egyéb szolgáltatások</t>
  </si>
  <si>
    <t>013320 Köztemető fenntartás és működtetés</t>
  </si>
  <si>
    <t>041233 Hosszabb időtartamú közfoglalkoztatás</t>
  </si>
  <si>
    <t>081030 Sportlétesítmények, edzőtáborok működtetése, fejlesztése</t>
  </si>
  <si>
    <t>Monostori Erőd Hadkultúra Központ Nonprofit Kft támogatása</t>
  </si>
  <si>
    <t>Monostori Kulturális Egyesület támogatása</t>
  </si>
  <si>
    <t>106010 Lakóingatlan szociális bérbeadás, üzemeltetése</t>
  </si>
  <si>
    <t>Egyéb működési célú támogatások államháztartáson belülre</t>
  </si>
  <si>
    <t>Működési célú garancia és kezességvállalásból származó kifizetések áhtn kívülre</t>
  </si>
  <si>
    <t>Készfizető kezesség Komáromi Távhő KFT folyószámla hitelére és járulékaira</t>
  </si>
  <si>
    <t>3.</t>
  </si>
  <si>
    <t>Egyéb működési célú támogatások államháztartáson kívülre</t>
  </si>
  <si>
    <t>Magyar Lovas Színház Komárom Közhasznú Egyesület</t>
  </si>
  <si>
    <t>Koppánymonostori  Sportegyeület</t>
  </si>
  <si>
    <t>Magyarock Dalszínház Színházi Egyesület</t>
  </si>
  <si>
    <t>Komáromi Városi Sportegyesület</t>
  </si>
  <si>
    <t>Komárom Olympia Sportegyesület</t>
  </si>
  <si>
    <t>Szőnyi Palánkdöngetők  Köre</t>
  </si>
  <si>
    <t>Készfizető kezesség Komáromi Városgazda Nonprofit KFT folyószámla hitelére és járulékaira</t>
  </si>
  <si>
    <t xml:space="preserve">Komáromi Városi TV támogatása </t>
  </si>
  <si>
    <t>Komáromi Városgazda Nonprofit KFT támogatása</t>
  </si>
  <si>
    <t>Edresz Csoport  Kulturális  Egyesület</t>
  </si>
  <si>
    <t>Szőnyi Kulturális Egyesület támogatása</t>
  </si>
  <si>
    <t>Polgármesteri keret</t>
  </si>
  <si>
    <t>4.</t>
  </si>
  <si>
    <t>Elvonások és befizetések</t>
  </si>
  <si>
    <t>Szolidaritási hozzájárulás</t>
  </si>
  <si>
    <t xml:space="preserve">Kisbéri Önkormányzat -komáromi gyerekek átmeneti gondozása  </t>
  </si>
  <si>
    <t>Komárom-Európa Futó Egyesület</t>
  </si>
  <si>
    <t>Komárom és Környéke Önkorm. Társ. (Magyar Máltai Szeretetszolg. fogyatékkal élők nappali ellátása)</t>
  </si>
  <si>
    <t>KNYKK tanuló bérletek támogatása</t>
  </si>
  <si>
    <t>Javasolt módosítás</t>
  </si>
  <si>
    <t>Komáromi Polgárőrség, Klapka György Duna Polgárőr Egyesület támogatása</t>
  </si>
  <si>
    <t>KNYKK 2018. évi várható mérleg szerinti vesztesége</t>
  </si>
  <si>
    <t>KNYKK 2019. évi tarifaemelés átvállalása</t>
  </si>
  <si>
    <t>Duna-Gerecse Turisztikai Nonprofit Kft támogatása</t>
  </si>
  <si>
    <t xml:space="preserve">MKKSZ Komáromi szervezete </t>
  </si>
  <si>
    <t>081061 Szabadidős park, fürdő és strandszolgáltatás</t>
  </si>
  <si>
    <t>KNYKK 2019. évi várható mérleg szerinti vesztesége</t>
  </si>
  <si>
    <t>TDM támogatása</t>
  </si>
  <si>
    <t>Monostori Erőd Hadkultúra Központ Nonprofit Kft támogatása (2019. évről áthúzódó támogatás)</t>
  </si>
  <si>
    <t>Szociális feladatok átvállalása (gyermekek napközbeni ellátása)</t>
  </si>
  <si>
    <t>Szociális feladatok átvállalása (szociális foglalkoztatás)</t>
  </si>
  <si>
    <t>Kemence Egyesület "Gyógypedagógiai terápiás program Komáromban"</t>
  </si>
  <si>
    <t>Civil szervezetek működési támogatása</t>
  </si>
  <si>
    <t>Koppánymonostori  Sportegyeület (2019. évről áthúzódó támogatás)</t>
  </si>
  <si>
    <t>Magyarock Dalszínház Színházi Egyesület (2019. évről áthúzódó támogatás)</t>
  </si>
  <si>
    <t xml:space="preserve">Komáromi Városi Sportegyesület 2020. évi TAO önrész  </t>
  </si>
  <si>
    <t xml:space="preserve">Komáromi Városi Sportegyesület 2018. évi TAO önrész  </t>
  </si>
  <si>
    <t>Komárom Olympia Sportegyesület (2019. évről áthúzódó támogatás)</t>
  </si>
  <si>
    <t>2019. évről áthúzódó támogatás</t>
  </si>
  <si>
    <t>047120 Piac üzemeltetése</t>
  </si>
  <si>
    <t>082044 Könyvtári szolgáltatások</t>
  </si>
  <si>
    <t>081045 Szabadidősport (rekreációs sport) tevékenység és támogatása</t>
  </si>
  <si>
    <t>081071 Üdülői szálláshely szolgáltatás és étkeztetés</t>
  </si>
  <si>
    <t>1/2020. (I.28.) önk. rendelet eredeti ei összesen</t>
  </si>
  <si>
    <t>Módosított előirányzat</t>
  </si>
  <si>
    <t>2020. évi tervezett  egyéb működési célú kiadások előirányzatának módosítása</t>
  </si>
  <si>
    <t>Tanuló bérletek támogatása</t>
  </si>
  <si>
    <t>Komárom és Környéke Önkormányzati Társulás (tagdíj, munkaszervezet, gyepmesteri tev, belső ell)</t>
  </si>
  <si>
    <t>Selye János Kórház hétvégi sebészeti ambuláns ellátás (2019. évről áthúzódó támogatás)</t>
  </si>
  <si>
    <t xml:space="preserve">Kisbéri Önkormányzat -komáromi gyerekek átmeneti gondozása (2019. évről áthúzódó támogatás)  </t>
  </si>
  <si>
    <t>Komáromi Városmarketing és Turisztikai Nonprofit Kft</t>
  </si>
  <si>
    <t>Kemence Egyesület országos közfoglalkoztatási mintaprogram és élelmiszer mentés</t>
  </si>
  <si>
    <t>Komáromi Városi Sportegyesület korábbi évek kiegyenlítetlen számlák</t>
  </si>
  <si>
    <t>KEM Rendőrkapitányság támogatása</t>
  </si>
  <si>
    <t>Jelzőrendszeres házi segítségnyújtás támogatás visszafizetése</t>
  </si>
  <si>
    <t>Komáromi Tám-Pont Család- és Gyermekjóléti Intézmény EFOP pályázat támogatás visszafizetés</t>
  </si>
  <si>
    <t>Komárom Város Egyesített Szociális Intézménye közalapítványi támogatás visszafizetése</t>
  </si>
  <si>
    <t>MTTSZ Finomító Sportlövész Klub támogatása</t>
  </si>
  <si>
    <t>Volánbusz helyi személyszállítási közszolgáltatások támogatása</t>
  </si>
  <si>
    <t>Komáromi Szociális Közalapítvány</t>
  </si>
  <si>
    <t>16/2020. (XI.18.) pm-i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</si>
</sst>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3" fontId="2" fillId="0" borderId="1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Fill="1" applyBorder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zoomScaleNormal="100" workbookViewId="0">
      <pane ySplit="1" topLeftCell="A83" activePane="bottomLeft" state="frozen"/>
      <selection pane="bottomLeft" activeCell="K77" sqref="K77:M77"/>
    </sheetView>
  </sheetViews>
  <sheetFormatPr defaultRowHeight="12.75" x14ac:dyDescent="0.2"/>
  <cols>
    <col min="1" max="1" width="2.7109375" customWidth="1"/>
    <col min="2" max="2" width="71.42578125" customWidth="1"/>
    <col min="3" max="3" width="10.42578125" customWidth="1"/>
    <col min="5" max="5" width="11.5703125" customWidth="1"/>
    <col min="6" max="13" width="10.42578125" customWidth="1"/>
    <col min="15" max="15" width="11.7109375" customWidth="1"/>
  </cols>
  <sheetData>
    <row r="1" spans="1:13" x14ac:dyDescent="0.2">
      <c r="C1" s="27"/>
      <c r="D1" s="27"/>
      <c r="E1" s="27"/>
      <c r="L1" s="25" t="s">
        <v>8</v>
      </c>
      <c r="M1" s="25"/>
    </row>
    <row r="2" spans="1:13" ht="12.75" customHeight="1" x14ac:dyDescent="0.2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2.75" customHeight="1" x14ac:dyDescent="0.2">
      <c r="A4" s="24" t="s">
        <v>80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2">
      <c r="M5" s="1" t="s">
        <v>7</v>
      </c>
    </row>
    <row r="6" spans="1:13" ht="12.75" customHeight="1" x14ac:dyDescent="0.2">
      <c r="A6" s="28"/>
      <c r="B6" s="32" t="s">
        <v>0</v>
      </c>
      <c r="C6" s="29" t="s">
        <v>4</v>
      </c>
      <c r="D6" s="29" t="s">
        <v>5</v>
      </c>
      <c r="E6" s="29" t="s">
        <v>78</v>
      </c>
      <c r="F6" s="26" t="s">
        <v>79</v>
      </c>
      <c r="G6" s="26"/>
      <c r="H6" s="26"/>
      <c r="I6" s="26" t="s">
        <v>54</v>
      </c>
      <c r="J6" s="26"/>
      <c r="K6" s="26" t="s">
        <v>95</v>
      </c>
      <c r="L6" s="26"/>
      <c r="M6" s="26"/>
    </row>
    <row r="7" spans="1:13" ht="12.75" customHeight="1" x14ac:dyDescent="0.2">
      <c r="A7" s="28"/>
      <c r="B7" s="32"/>
      <c r="C7" s="30"/>
      <c r="D7" s="30"/>
      <c r="E7" s="30"/>
      <c r="F7" s="23" t="s">
        <v>4</v>
      </c>
      <c r="G7" s="23" t="s">
        <v>5</v>
      </c>
      <c r="H7" s="23" t="s">
        <v>2</v>
      </c>
      <c r="I7" s="23" t="s">
        <v>4</v>
      </c>
      <c r="J7" s="23" t="s">
        <v>5</v>
      </c>
      <c r="K7" s="23" t="s">
        <v>4</v>
      </c>
      <c r="L7" s="23" t="s">
        <v>5</v>
      </c>
      <c r="M7" s="23" t="s">
        <v>2</v>
      </c>
    </row>
    <row r="8" spans="1:13" ht="21" customHeight="1" x14ac:dyDescent="0.2">
      <c r="A8" s="28"/>
      <c r="B8" s="32"/>
      <c r="C8" s="31"/>
      <c r="D8" s="31"/>
      <c r="E8" s="31"/>
      <c r="F8" s="23"/>
      <c r="G8" s="23"/>
      <c r="H8" s="23"/>
      <c r="I8" s="23"/>
      <c r="J8" s="23"/>
      <c r="K8" s="23"/>
      <c r="L8" s="23"/>
      <c r="M8" s="23"/>
    </row>
    <row r="9" spans="1:13" ht="12.75" customHeight="1" x14ac:dyDescent="0.2">
      <c r="A9" s="6" t="s">
        <v>1</v>
      </c>
      <c r="B9" s="13" t="s">
        <v>31</v>
      </c>
      <c r="C9" s="14">
        <f>SUM(C10:C11)</f>
        <v>0</v>
      </c>
      <c r="D9" s="14">
        <f>SUM(D10:D11)</f>
        <v>44164</v>
      </c>
      <c r="E9" s="14">
        <f>SUM(E10:E11)</f>
        <v>44164</v>
      </c>
      <c r="F9" s="11">
        <f t="shared" ref="F9:M9" si="0">SUM(F10:F11)</f>
        <v>0</v>
      </c>
      <c r="G9" s="11">
        <f t="shared" si="0"/>
        <v>44164</v>
      </c>
      <c r="H9" s="11">
        <f t="shared" si="0"/>
        <v>44164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44164</v>
      </c>
      <c r="M9" s="11">
        <f t="shared" si="0"/>
        <v>44164</v>
      </c>
    </row>
    <row r="10" spans="1:13" ht="12.75" customHeight="1" x14ac:dyDescent="0.2">
      <c r="A10" s="9"/>
      <c r="B10" s="15" t="s">
        <v>41</v>
      </c>
      <c r="C10" s="2"/>
      <c r="D10" s="16">
        <v>33800</v>
      </c>
      <c r="E10" s="2">
        <f>SUM(C10:D10)</f>
        <v>33800</v>
      </c>
      <c r="F10" s="4"/>
      <c r="G10" s="4">
        <v>33800</v>
      </c>
      <c r="H10" s="4">
        <f>SUM(F10:G10)</f>
        <v>33800</v>
      </c>
      <c r="I10" s="4"/>
      <c r="J10" s="4"/>
      <c r="K10" s="4">
        <f>SUM(F10,I10)</f>
        <v>0</v>
      </c>
      <c r="L10" s="4">
        <f>SUM(G10,J10)</f>
        <v>33800</v>
      </c>
      <c r="M10" s="4">
        <f>SUM(K10:L10)</f>
        <v>33800</v>
      </c>
    </row>
    <row r="11" spans="1:13" ht="12.75" customHeight="1" x14ac:dyDescent="0.2">
      <c r="A11" s="9"/>
      <c r="B11" s="15" t="s">
        <v>32</v>
      </c>
      <c r="C11" s="2"/>
      <c r="D11" s="2">
        <v>10364</v>
      </c>
      <c r="E11" s="2">
        <f>SUM(C11:D11)</f>
        <v>10364</v>
      </c>
      <c r="F11" s="4"/>
      <c r="G11" s="4">
        <v>10364</v>
      </c>
      <c r="H11" s="4">
        <f>SUM(F11:G11)</f>
        <v>10364</v>
      </c>
      <c r="I11" s="4"/>
      <c r="J11" s="4"/>
      <c r="K11" s="4">
        <f t="shared" ref="K11:K74" si="1">SUM(F11,I11)</f>
        <v>0</v>
      </c>
      <c r="L11" s="4">
        <f t="shared" ref="L11:L74" si="2">SUM(G11,J11)</f>
        <v>10364</v>
      </c>
      <c r="M11" s="4">
        <f t="shared" ref="M11:M74" si="3">SUM(K11:L11)</f>
        <v>10364</v>
      </c>
    </row>
    <row r="12" spans="1:13" ht="12.75" customHeight="1" x14ac:dyDescent="0.2">
      <c r="A12" s="9"/>
      <c r="B12" s="12"/>
      <c r="C12" s="17"/>
      <c r="D12" s="17"/>
      <c r="E12" s="17"/>
      <c r="F12" s="10"/>
      <c r="G12" s="10"/>
      <c r="H12" s="10"/>
      <c r="I12" s="10"/>
      <c r="J12" s="10"/>
      <c r="K12" s="4"/>
      <c r="L12" s="4"/>
      <c r="M12" s="4"/>
    </row>
    <row r="13" spans="1:13" x14ac:dyDescent="0.2">
      <c r="A13" s="6" t="s">
        <v>3</v>
      </c>
      <c r="B13" s="18" t="s">
        <v>34</v>
      </c>
      <c r="C13" s="7">
        <f>SUM(C14:C75)</f>
        <v>1331500</v>
      </c>
      <c r="D13" s="7">
        <f t="shared" ref="D13:M13" si="4">SUM(D14:D75)</f>
        <v>857031</v>
      </c>
      <c r="E13" s="7">
        <f t="shared" si="4"/>
        <v>2188531</v>
      </c>
      <c r="F13" s="7">
        <f t="shared" si="4"/>
        <v>1331500</v>
      </c>
      <c r="G13" s="7">
        <f t="shared" si="4"/>
        <v>857031</v>
      </c>
      <c r="H13" s="7">
        <f t="shared" si="4"/>
        <v>2188531</v>
      </c>
      <c r="I13" s="7">
        <f t="shared" si="4"/>
        <v>104833</v>
      </c>
      <c r="J13" s="7">
        <f t="shared" si="4"/>
        <v>-170274</v>
      </c>
      <c r="K13" s="7">
        <f t="shared" si="4"/>
        <v>1436333</v>
      </c>
      <c r="L13" s="7">
        <f t="shared" si="4"/>
        <v>686757</v>
      </c>
      <c r="M13" s="7">
        <f t="shared" si="4"/>
        <v>2123090</v>
      </c>
    </row>
    <row r="14" spans="1:13" ht="12" customHeight="1" x14ac:dyDescent="0.2">
      <c r="A14" s="6"/>
      <c r="B14" s="18"/>
      <c r="C14" s="7"/>
      <c r="D14" s="7"/>
      <c r="E14" s="7"/>
      <c r="F14" s="3"/>
      <c r="G14" s="2"/>
      <c r="H14" s="2"/>
      <c r="I14" s="2"/>
      <c r="J14" s="2"/>
      <c r="K14" s="4"/>
      <c r="L14" s="4"/>
      <c r="M14" s="4"/>
    </row>
    <row r="15" spans="1:13" x14ac:dyDescent="0.2">
      <c r="A15" s="6"/>
      <c r="B15" s="19" t="s">
        <v>55</v>
      </c>
      <c r="C15" s="20">
        <v>700</v>
      </c>
      <c r="D15" s="20"/>
      <c r="E15" s="2">
        <f t="shared" ref="E15:E29" si="5">SUM(C15:D15)</f>
        <v>700</v>
      </c>
      <c r="F15" s="20">
        <v>700</v>
      </c>
      <c r="G15" s="20"/>
      <c r="H15" s="4">
        <f>SUM(F15:G15)</f>
        <v>700</v>
      </c>
      <c r="I15" s="2"/>
      <c r="J15" s="2"/>
      <c r="K15" s="4">
        <f t="shared" si="1"/>
        <v>700</v>
      </c>
      <c r="L15" s="4">
        <f t="shared" si="2"/>
        <v>0</v>
      </c>
      <c r="M15" s="4">
        <f t="shared" si="3"/>
        <v>700</v>
      </c>
    </row>
    <row r="16" spans="1:13" x14ac:dyDescent="0.2">
      <c r="A16" s="6"/>
      <c r="B16" s="15" t="s">
        <v>53</v>
      </c>
      <c r="C16" s="2"/>
      <c r="D16" s="2">
        <v>7900</v>
      </c>
      <c r="E16" s="2">
        <f t="shared" si="5"/>
        <v>7900</v>
      </c>
      <c r="F16" s="2"/>
      <c r="G16" s="2">
        <v>7900</v>
      </c>
      <c r="H16" s="4">
        <f t="shared" ref="H16:H32" si="6">SUM(F16:G16)</f>
        <v>7900</v>
      </c>
      <c r="I16" s="4"/>
      <c r="J16" s="4"/>
      <c r="K16" s="4">
        <f t="shared" si="1"/>
        <v>0</v>
      </c>
      <c r="L16" s="4">
        <f t="shared" si="2"/>
        <v>7900</v>
      </c>
      <c r="M16" s="4">
        <f t="shared" si="3"/>
        <v>7900</v>
      </c>
    </row>
    <row r="17" spans="1:13" x14ac:dyDescent="0.2">
      <c r="A17" s="6"/>
      <c r="B17" s="15" t="s">
        <v>56</v>
      </c>
      <c r="C17" s="2">
        <v>40157</v>
      </c>
      <c r="D17" s="2"/>
      <c r="E17" s="2">
        <f t="shared" si="5"/>
        <v>40157</v>
      </c>
      <c r="F17" s="2">
        <v>40157</v>
      </c>
      <c r="G17" s="2"/>
      <c r="H17" s="4">
        <f t="shared" si="6"/>
        <v>40157</v>
      </c>
      <c r="I17" s="4">
        <v>360</v>
      </c>
      <c r="J17" s="4"/>
      <c r="K17" s="4">
        <f t="shared" si="1"/>
        <v>40517</v>
      </c>
      <c r="L17" s="4">
        <f t="shared" si="2"/>
        <v>0</v>
      </c>
      <c r="M17" s="4">
        <f t="shared" si="3"/>
        <v>40517</v>
      </c>
    </row>
    <row r="18" spans="1:13" x14ac:dyDescent="0.2">
      <c r="A18" s="6"/>
      <c r="B18" s="15" t="s">
        <v>61</v>
      </c>
      <c r="C18" s="2">
        <v>40157</v>
      </c>
      <c r="D18" s="2"/>
      <c r="E18" s="2">
        <f t="shared" si="5"/>
        <v>40157</v>
      </c>
      <c r="F18" s="2">
        <v>40157</v>
      </c>
      <c r="G18" s="2"/>
      <c r="H18" s="4">
        <f t="shared" si="6"/>
        <v>40157</v>
      </c>
      <c r="I18" s="2">
        <v>12208</v>
      </c>
      <c r="J18" s="2"/>
      <c r="K18" s="4">
        <f t="shared" si="1"/>
        <v>52365</v>
      </c>
      <c r="L18" s="4">
        <f t="shared" si="2"/>
        <v>0</v>
      </c>
      <c r="M18" s="4">
        <f t="shared" si="3"/>
        <v>52365</v>
      </c>
    </row>
    <row r="19" spans="1:13" x14ac:dyDescent="0.2">
      <c r="A19" s="6"/>
      <c r="B19" s="15" t="s">
        <v>57</v>
      </c>
      <c r="C19" s="16">
        <v>586</v>
      </c>
      <c r="D19" s="2"/>
      <c r="E19" s="2">
        <f t="shared" si="5"/>
        <v>586</v>
      </c>
      <c r="F19" s="16">
        <v>586</v>
      </c>
      <c r="G19" s="2"/>
      <c r="H19" s="4">
        <f t="shared" si="6"/>
        <v>586</v>
      </c>
      <c r="I19" s="2"/>
      <c r="J19" s="2"/>
      <c r="K19" s="4">
        <f t="shared" si="1"/>
        <v>586</v>
      </c>
      <c r="L19" s="4">
        <f t="shared" si="2"/>
        <v>0</v>
      </c>
      <c r="M19" s="4">
        <f t="shared" si="3"/>
        <v>586</v>
      </c>
    </row>
    <row r="20" spans="1:13" x14ac:dyDescent="0.2">
      <c r="A20" s="6"/>
      <c r="B20" s="15" t="s">
        <v>93</v>
      </c>
      <c r="C20" s="16"/>
      <c r="D20" s="2"/>
      <c r="E20" s="2"/>
      <c r="F20" s="16"/>
      <c r="G20" s="2"/>
      <c r="H20" s="4"/>
      <c r="I20" s="2">
        <v>12613</v>
      </c>
      <c r="J20" s="2"/>
      <c r="K20" s="4">
        <f t="shared" si="1"/>
        <v>12613</v>
      </c>
      <c r="L20" s="4">
        <f t="shared" si="2"/>
        <v>0</v>
      </c>
      <c r="M20" s="4">
        <f t="shared" si="3"/>
        <v>12613</v>
      </c>
    </row>
    <row r="21" spans="1:13" x14ac:dyDescent="0.2">
      <c r="A21" s="5"/>
      <c r="B21" s="15" t="s">
        <v>42</v>
      </c>
      <c r="C21" s="2"/>
      <c r="D21" s="2">
        <v>69960</v>
      </c>
      <c r="E21" s="2">
        <f t="shared" si="5"/>
        <v>69960</v>
      </c>
      <c r="F21" s="2"/>
      <c r="G21" s="2">
        <v>69960</v>
      </c>
      <c r="H21" s="4">
        <f t="shared" si="6"/>
        <v>69960</v>
      </c>
      <c r="I21" s="2"/>
      <c r="J21" s="2">
        <v>-8330</v>
      </c>
      <c r="K21" s="4">
        <f t="shared" si="1"/>
        <v>0</v>
      </c>
      <c r="L21" s="4">
        <f t="shared" si="2"/>
        <v>61630</v>
      </c>
      <c r="M21" s="4">
        <f t="shared" si="3"/>
        <v>61630</v>
      </c>
    </row>
    <row r="22" spans="1:13" x14ac:dyDescent="0.2">
      <c r="A22" s="5"/>
      <c r="B22" s="15" t="s">
        <v>9</v>
      </c>
      <c r="C22" s="2"/>
      <c r="D22" s="2">
        <v>15000</v>
      </c>
      <c r="E22" s="2">
        <f t="shared" si="5"/>
        <v>15000</v>
      </c>
      <c r="F22" s="2"/>
      <c r="G22" s="2">
        <v>15000</v>
      </c>
      <c r="H22" s="4">
        <f t="shared" si="6"/>
        <v>15000</v>
      </c>
      <c r="I22" s="2"/>
      <c r="J22" s="2">
        <v>-9800</v>
      </c>
      <c r="K22" s="4">
        <f t="shared" si="1"/>
        <v>0</v>
      </c>
      <c r="L22" s="4">
        <f t="shared" si="2"/>
        <v>5200</v>
      </c>
      <c r="M22" s="4">
        <f t="shared" si="3"/>
        <v>5200</v>
      </c>
    </row>
    <row r="23" spans="1:13" x14ac:dyDescent="0.2">
      <c r="A23" s="5"/>
      <c r="B23" s="15" t="s">
        <v>62</v>
      </c>
      <c r="C23" s="2"/>
      <c r="D23" s="2">
        <v>5000</v>
      </c>
      <c r="E23" s="2">
        <f t="shared" si="5"/>
        <v>5000</v>
      </c>
      <c r="F23" s="2"/>
      <c r="G23" s="2">
        <v>5000</v>
      </c>
      <c r="H23" s="4">
        <f t="shared" si="6"/>
        <v>5000</v>
      </c>
      <c r="I23" s="2"/>
      <c r="J23" s="2">
        <v>-5000</v>
      </c>
      <c r="K23" s="4">
        <f t="shared" si="1"/>
        <v>0</v>
      </c>
      <c r="L23" s="4">
        <f t="shared" si="2"/>
        <v>0</v>
      </c>
      <c r="M23" s="4">
        <f t="shared" si="3"/>
        <v>0</v>
      </c>
    </row>
    <row r="24" spans="1:13" x14ac:dyDescent="0.2">
      <c r="A24" s="5"/>
      <c r="B24" s="15" t="s">
        <v>58</v>
      </c>
      <c r="C24" s="2"/>
      <c r="D24" s="2">
        <v>3000</v>
      </c>
      <c r="E24" s="2">
        <f t="shared" si="5"/>
        <v>3000</v>
      </c>
      <c r="F24" s="2"/>
      <c r="G24" s="2">
        <v>3000</v>
      </c>
      <c r="H24" s="4">
        <f t="shared" si="6"/>
        <v>3000</v>
      </c>
      <c r="I24" s="2"/>
      <c r="J24" s="2">
        <v>-3000</v>
      </c>
      <c r="K24" s="4">
        <f t="shared" si="1"/>
        <v>0</v>
      </c>
      <c r="L24" s="4">
        <f t="shared" si="2"/>
        <v>0</v>
      </c>
      <c r="M24" s="4">
        <f t="shared" si="3"/>
        <v>0</v>
      </c>
    </row>
    <row r="25" spans="1:13" x14ac:dyDescent="0.2">
      <c r="A25" s="5"/>
      <c r="B25" s="15" t="s">
        <v>27</v>
      </c>
      <c r="C25" s="2">
        <v>169000</v>
      </c>
      <c r="D25" s="2"/>
      <c r="E25" s="2">
        <f t="shared" si="5"/>
        <v>169000</v>
      </c>
      <c r="F25" s="2">
        <v>169000</v>
      </c>
      <c r="G25" s="2"/>
      <c r="H25" s="4">
        <f t="shared" si="6"/>
        <v>169000</v>
      </c>
      <c r="I25" s="4"/>
      <c r="J25" s="4"/>
      <c r="K25" s="4">
        <f t="shared" si="1"/>
        <v>169000</v>
      </c>
      <c r="L25" s="4">
        <f t="shared" si="2"/>
        <v>0</v>
      </c>
      <c r="M25" s="4">
        <f t="shared" si="3"/>
        <v>169000</v>
      </c>
    </row>
    <row r="26" spans="1:13" x14ac:dyDescent="0.2">
      <c r="A26" s="5"/>
      <c r="B26" s="15" t="s">
        <v>63</v>
      </c>
      <c r="C26" s="2">
        <v>50000</v>
      </c>
      <c r="D26" s="2"/>
      <c r="E26" s="2">
        <f t="shared" si="5"/>
        <v>50000</v>
      </c>
      <c r="F26" s="2">
        <v>50000</v>
      </c>
      <c r="G26" s="2"/>
      <c r="H26" s="4">
        <f t="shared" si="6"/>
        <v>50000</v>
      </c>
      <c r="I26" s="2"/>
      <c r="J26" s="2"/>
      <c r="K26" s="4">
        <f t="shared" si="1"/>
        <v>50000</v>
      </c>
      <c r="L26" s="4">
        <f t="shared" si="2"/>
        <v>0</v>
      </c>
      <c r="M26" s="4">
        <f t="shared" si="3"/>
        <v>50000</v>
      </c>
    </row>
    <row r="27" spans="1:13" x14ac:dyDescent="0.2">
      <c r="A27" s="5"/>
      <c r="B27" s="15" t="s">
        <v>45</v>
      </c>
      <c r="C27" s="2"/>
      <c r="D27" s="2">
        <v>17000</v>
      </c>
      <c r="E27" s="2">
        <f t="shared" si="5"/>
        <v>17000</v>
      </c>
      <c r="F27" s="2"/>
      <c r="G27" s="2">
        <v>17000</v>
      </c>
      <c r="H27" s="4">
        <f t="shared" si="6"/>
        <v>17000</v>
      </c>
      <c r="I27" s="2"/>
      <c r="J27" s="2">
        <v>-2769</v>
      </c>
      <c r="K27" s="4">
        <f t="shared" si="1"/>
        <v>0</v>
      </c>
      <c r="L27" s="4">
        <f t="shared" si="2"/>
        <v>14231</v>
      </c>
      <c r="M27" s="4">
        <f t="shared" si="3"/>
        <v>14231</v>
      </c>
    </row>
    <row r="28" spans="1:13" x14ac:dyDescent="0.2">
      <c r="A28" s="5"/>
      <c r="B28" s="15" t="s">
        <v>28</v>
      </c>
      <c r="C28" s="2"/>
      <c r="D28" s="2">
        <v>13400</v>
      </c>
      <c r="E28" s="2">
        <f t="shared" si="5"/>
        <v>13400</v>
      </c>
      <c r="F28" s="2"/>
      <c r="G28" s="2">
        <v>13400</v>
      </c>
      <c r="H28" s="4">
        <f t="shared" si="6"/>
        <v>13400</v>
      </c>
      <c r="I28" s="2"/>
      <c r="J28" s="2">
        <v>-4598</v>
      </c>
      <c r="K28" s="4">
        <f t="shared" si="1"/>
        <v>0</v>
      </c>
      <c r="L28" s="4">
        <f t="shared" si="2"/>
        <v>8802</v>
      </c>
      <c r="M28" s="4">
        <f t="shared" si="3"/>
        <v>8802</v>
      </c>
    </row>
    <row r="29" spans="1:13" x14ac:dyDescent="0.2">
      <c r="A29" s="5"/>
      <c r="B29" s="15" t="s">
        <v>59</v>
      </c>
      <c r="C29" s="2"/>
      <c r="D29" s="2">
        <v>1400</v>
      </c>
      <c r="E29" s="2">
        <f t="shared" si="5"/>
        <v>1400</v>
      </c>
      <c r="F29" s="2"/>
      <c r="G29" s="2">
        <v>1400</v>
      </c>
      <c r="H29" s="4">
        <f t="shared" si="6"/>
        <v>1400</v>
      </c>
      <c r="I29" s="2"/>
      <c r="J29" s="2">
        <v>-400</v>
      </c>
      <c r="K29" s="4">
        <f t="shared" si="1"/>
        <v>0</v>
      </c>
      <c r="L29" s="4">
        <f t="shared" si="2"/>
        <v>1000</v>
      </c>
      <c r="M29" s="4">
        <f t="shared" si="3"/>
        <v>1000</v>
      </c>
    </row>
    <row r="30" spans="1:13" x14ac:dyDescent="0.2">
      <c r="A30" s="5"/>
      <c r="B30" s="15" t="s">
        <v>64</v>
      </c>
      <c r="C30" s="2">
        <v>6000</v>
      </c>
      <c r="D30" s="2"/>
      <c r="E30" s="2">
        <f>SUM(C30:D30)</f>
        <v>6000</v>
      </c>
      <c r="F30" s="2">
        <v>6000</v>
      </c>
      <c r="G30" s="2"/>
      <c r="H30" s="4">
        <f t="shared" si="6"/>
        <v>6000</v>
      </c>
      <c r="I30" s="2">
        <v>-6000</v>
      </c>
      <c r="J30" s="2"/>
      <c r="K30" s="4">
        <f t="shared" si="1"/>
        <v>0</v>
      </c>
      <c r="L30" s="4">
        <f t="shared" si="2"/>
        <v>0</v>
      </c>
      <c r="M30" s="4">
        <f t="shared" si="3"/>
        <v>0</v>
      </c>
    </row>
    <row r="31" spans="1:13" x14ac:dyDescent="0.2">
      <c r="A31" s="5"/>
      <c r="B31" s="15" t="s">
        <v>65</v>
      </c>
      <c r="C31" s="2">
        <v>8000</v>
      </c>
      <c r="D31" s="2"/>
      <c r="E31" s="2">
        <f>SUM(C31:D31)</f>
        <v>8000</v>
      </c>
      <c r="F31" s="2">
        <v>8000</v>
      </c>
      <c r="G31" s="2"/>
      <c r="H31" s="4">
        <f t="shared" si="6"/>
        <v>8000</v>
      </c>
      <c r="I31" s="2">
        <v>-8000</v>
      </c>
      <c r="J31" s="2"/>
      <c r="K31" s="4">
        <f t="shared" si="1"/>
        <v>0</v>
      </c>
      <c r="L31" s="4">
        <f t="shared" si="2"/>
        <v>0</v>
      </c>
      <c r="M31" s="4">
        <f t="shared" si="3"/>
        <v>0</v>
      </c>
    </row>
    <row r="32" spans="1:13" x14ac:dyDescent="0.2">
      <c r="A32" s="5"/>
      <c r="B32" s="15" t="s">
        <v>66</v>
      </c>
      <c r="C32" s="2"/>
      <c r="D32" s="2">
        <v>12674</v>
      </c>
      <c r="E32" s="2">
        <f>SUM(C32:D32)</f>
        <v>12674</v>
      </c>
      <c r="F32" s="2"/>
      <c r="G32" s="2">
        <v>12674</v>
      </c>
      <c r="H32" s="4">
        <f t="shared" si="6"/>
        <v>12674</v>
      </c>
      <c r="I32" s="2"/>
      <c r="J32" s="2"/>
      <c r="K32" s="4">
        <f t="shared" si="1"/>
        <v>0</v>
      </c>
      <c r="L32" s="4">
        <f t="shared" si="2"/>
        <v>12674</v>
      </c>
      <c r="M32" s="4">
        <f t="shared" si="3"/>
        <v>12674</v>
      </c>
    </row>
    <row r="33" spans="1:13" x14ac:dyDescent="0.2">
      <c r="A33" s="5"/>
      <c r="B33" s="15" t="s">
        <v>86</v>
      </c>
      <c r="C33" s="2"/>
      <c r="D33" s="2"/>
      <c r="E33" s="2"/>
      <c r="F33" s="2"/>
      <c r="G33" s="2"/>
      <c r="H33" s="4"/>
      <c r="I33" s="2">
        <v>12611</v>
      </c>
      <c r="J33" s="2"/>
      <c r="K33" s="4">
        <f t="shared" si="1"/>
        <v>12611</v>
      </c>
      <c r="L33" s="4">
        <f t="shared" si="2"/>
        <v>0</v>
      </c>
      <c r="M33" s="4">
        <f t="shared" si="3"/>
        <v>12611</v>
      </c>
    </row>
    <row r="34" spans="1:13" x14ac:dyDescent="0.2">
      <c r="A34" s="5"/>
      <c r="B34" s="15" t="s">
        <v>85</v>
      </c>
      <c r="C34" s="2"/>
      <c r="D34" s="2"/>
      <c r="E34" s="2"/>
      <c r="F34" s="2"/>
      <c r="G34" s="2"/>
      <c r="H34" s="4"/>
      <c r="I34" s="2">
        <v>81040</v>
      </c>
      <c r="J34" s="2"/>
      <c r="K34" s="4">
        <f t="shared" si="1"/>
        <v>81040</v>
      </c>
      <c r="L34" s="4">
        <f t="shared" si="2"/>
        <v>0</v>
      </c>
      <c r="M34" s="4">
        <f t="shared" si="3"/>
        <v>81040</v>
      </c>
    </row>
    <row r="35" spans="1:13" x14ac:dyDescent="0.2">
      <c r="A35" s="5"/>
      <c r="B35" s="15" t="s">
        <v>91</v>
      </c>
      <c r="C35" s="2"/>
      <c r="D35" s="2"/>
      <c r="E35" s="2"/>
      <c r="F35" s="2"/>
      <c r="G35" s="2"/>
      <c r="H35" s="4"/>
      <c r="I35" s="2">
        <v>1</v>
      </c>
      <c r="J35" s="2"/>
      <c r="K35" s="4">
        <f t="shared" si="1"/>
        <v>1</v>
      </c>
      <c r="L35" s="4">
        <f t="shared" si="2"/>
        <v>0</v>
      </c>
      <c r="M35" s="4">
        <f t="shared" si="3"/>
        <v>1</v>
      </c>
    </row>
    <row r="36" spans="1:13" x14ac:dyDescent="0.2">
      <c r="A36" s="5"/>
      <c r="B36" s="15" t="s">
        <v>92</v>
      </c>
      <c r="C36" s="2"/>
      <c r="D36" s="2"/>
      <c r="E36" s="2"/>
      <c r="F36" s="2"/>
      <c r="G36" s="2"/>
      <c r="H36" s="4"/>
      <c r="I36" s="2"/>
      <c r="J36" s="2">
        <v>15045</v>
      </c>
      <c r="K36" s="4">
        <f t="shared" si="1"/>
        <v>0</v>
      </c>
      <c r="L36" s="4">
        <f t="shared" si="2"/>
        <v>15045</v>
      </c>
      <c r="M36" s="4">
        <f t="shared" si="3"/>
        <v>15045</v>
      </c>
    </row>
    <row r="37" spans="1:13" x14ac:dyDescent="0.2">
      <c r="A37" s="5"/>
      <c r="B37" s="21"/>
      <c r="C37" s="2"/>
      <c r="D37" s="2"/>
      <c r="E37" s="2"/>
      <c r="F37" s="2"/>
      <c r="G37" s="2"/>
      <c r="H37" s="4"/>
      <c r="I37" s="2"/>
      <c r="J37" s="2"/>
      <c r="K37" s="4"/>
      <c r="L37" s="4"/>
      <c r="M37" s="4"/>
    </row>
    <row r="38" spans="1:13" x14ac:dyDescent="0.2">
      <c r="A38" s="5"/>
      <c r="B38" s="21" t="s">
        <v>67</v>
      </c>
      <c r="C38" s="3"/>
      <c r="D38" s="2"/>
      <c r="E38" s="2"/>
      <c r="F38" s="3"/>
      <c r="G38" s="2"/>
      <c r="H38" s="4"/>
      <c r="I38" s="2"/>
      <c r="J38" s="2"/>
      <c r="K38" s="4"/>
      <c r="L38" s="4"/>
      <c r="M38" s="4"/>
    </row>
    <row r="39" spans="1:13" x14ac:dyDescent="0.2">
      <c r="A39" s="5"/>
      <c r="B39" s="15" t="s">
        <v>35</v>
      </c>
      <c r="C39" s="3"/>
      <c r="D39" s="2">
        <v>26500</v>
      </c>
      <c r="E39" s="2">
        <f>SUM(C39:D39)</f>
        <v>26500</v>
      </c>
      <c r="F39" s="3"/>
      <c r="G39" s="2">
        <v>26500</v>
      </c>
      <c r="H39" s="4">
        <f>SUM(F39:G39)</f>
        <v>26500</v>
      </c>
      <c r="I39" s="2"/>
      <c r="J39" s="2">
        <v>-6500</v>
      </c>
      <c r="K39" s="4">
        <f t="shared" si="1"/>
        <v>0</v>
      </c>
      <c r="L39" s="4">
        <f t="shared" si="2"/>
        <v>20000</v>
      </c>
      <c r="M39" s="4">
        <f t="shared" si="3"/>
        <v>20000</v>
      </c>
    </row>
    <row r="40" spans="1:13" x14ac:dyDescent="0.2">
      <c r="A40" s="5"/>
      <c r="B40" s="15" t="s">
        <v>44</v>
      </c>
      <c r="C40" s="3"/>
      <c r="D40" s="2">
        <v>12500</v>
      </c>
      <c r="E40" s="2">
        <f t="shared" ref="E40:E54" si="7">SUM(C40:D40)</f>
        <v>12500</v>
      </c>
      <c r="F40" s="3"/>
      <c r="G40" s="2">
        <v>12500</v>
      </c>
      <c r="H40" s="4">
        <f>SUM(F40:G40)</f>
        <v>12500</v>
      </c>
      <c r="I40" s="2"/>
      <c r="J40" s="2">
        <v>-7500</v>
      </c>
      <c r="K40" s="4">
        <f t="shared" si="1"/>
        <v>0</v>
      </c>
      <c r="L40" s="4">
        <f t="shared" si="2"/>
        <v>5000</v>
      </c>
      <c r="M40" s="4">
        <f t="shared" si="3"/>
        <v>5000</v>
      </c>
    </row>
    <row r="41" spans="1:13" x14ac:dyDescent="0.2">
      <c r="A41" s="5"/>
      <c r="B41" s="15" t="s">
        <v>36</v>
      </c>
      <c r="C41" s="3"/>
      <c r="D41" s="2">
        <v>35000</v>
      </c>
      <c r="E41" s="2">
        <f t="shared" si="7"/>
        <v>35000</v>
      </c>
      <c r="F41" s="3"/>
      <c r="G41" s="2">
        <v>35000</v>
      </c>
      <c r="H41" s="4">
        <f t="shared" ref="H41:H54" si="8">SUM(F41:G41)</f>
        <v>35000</v>
      </c>
      <c r="I41" s="2"/>
      <c r="J41" s="2">
        <v>-5000</v>
      </c>
      <c r="K41" s="4">
        <f t="shared" si="1"/>
        <v>0</v>
      </c>
      <c r="L41" s="4">
        <f t="shared" si="2"/>
        <v>30000</v>
      </c>
      <c r="M41" s="4">
        <f t="shared" si="3"/>
        <v>30000</v>
      </c>
    </row>
    <row r="42" spans="1:13" x14ac:dyDescent="0.2">
      <c r="A42" s="5"/>
      <c r="B42" s="15" t="s">
        <v>68</v>
      </c>
      <c r="C42" s="3"/>
      <c r="D42" s="2">
        <v>5000</v>
      </c>
      <c r="E42" s="2">
        <f t="shared" si="7"/>
        <v>5000</v>
      </c>
      <c r="F42" s="3"/>
      <c r="G42" s="2">
        <v>5000</v>
      </c>
      <c r="H42" s="4">
        <f t="shared" si="8"/>
        <v>5000</v>
      </c>
      <c r="I42" s="2"/>
      <c r="J42" s="2"/>
      <c r="K42" s="4">
        <f t="shared" si="1"/>
        <v>0</v>
      </c>
      <c r="L42" s="4">
        <f t="shared" si="2"/>
        <v>5000</v>
      </c>
      <c r="M42" s="4">
        <f t="shared" si="3"/>
        <v>5000</v>
      </c>
    </row>
    <row r="43" spans="1:13" x14ac:dyDescent="0.2">
      <c r="A43" s="5"/>
      <c r="B43" s="15" t="s">
        <v>37</v>
      </c>
      <c r="C43" s="2"/>
      <c r="D43" s="2">
        <v>40000</v>
      </c>
      <c r="E43" s="2">
        <f t="shared" si="7"/>
        <v>40000</v>
      </c>
      <c r="F43" s="2"/>
      <c r="G43" s="2">
        <v>40000</v>
      </c>
      <c r="H43" s="4">
        <f t="shared" si="8"/>
        <v>40000</v>
      </c>
      <c r="I43" s="2"/>
      <c r="J43" s="2">
        <v>-20000</v>
      </c>
      <c r="K43" s="4">
        <f t="shared" si="1"/>
        <v>0</v>
      </c>
      <c r="L43" s="4">
        <f t="shared" si="2"/>
        <v>20000</v>
      </c>
      <c r="M43" s="4">
        <f t="shared" si="3"/>
        <v>20000</v>
      </c>
    </row>
    <row r="44" spans="1:13" x14ac:dyDescent="0.2">
      <c r="A44" s="5"/>
      <c r="B44" s="15" t="s">
        <v>69</v>
      </c>
      <c r="C44" s="2"/>
      <c r="D44" s="2">
        <v>12000</v>
      </c>
      <c r="E44" s="2">
        <f t="shared" si="7"/>
        <v>12000</v>
      </c>
      <c r="F44" s="2"/>
      <c r="G44" s="2">
        <v>12000</v>
      </c>
      <c r="H44" s="4">
        <f t="shared" si="8"/>
        <v>12000</v>
      </c>
      <c r="I44" s="2"/>
      <c r="J44" s="2"/>
      <c r="K44" s="4">
        <f t="shared" si="1"/>
        <v>0</v>
      </c>
      <c r="L44" s="4">
        <f t="shared" si="2"/>
        <v>12000</v>
      </c>
      <c r="M44" s="4">
        <f t="shared" si="3"/>
        <v>12000</v>
      </c>
    </row>
    <row r="45" spans="1:13" x14ac:dyDescent="0.2">
      <c r="A45" s="5"/>
      <c r="B45" s="15" t="s">
        <v>38</v>
      </c>
      <c r="C45" s="3"/>
      <c r="D45" s="2">
        <v>380000</v>
      </c>
      <c r="E45" s="2">
        <f t="shared" si="7"/>
        <v>380000</v>
      </c>
      <c r="F45" s="3"/>
      <c r="G45" s="2">
        <v>380000</v>
      </c>
      <c r="H45" s="4">
        <f t="shared" si="8"/>
        <v>380000</v>
      </c>
      <c r="I45" s="2"/>
      <c r="J45" s="2">
        <v>-35167</v>
      </c>
      <c r="K45" s="4">
        <f t="shared" si="1"/>
        <v>0</v>
      </c>
      <c r="L45" s="4">
        <f t="shared" si="2"/>
        <v>344833</v>
      </c>
      <c r="M45" s="4">
        <f t="shared" si="3"/>
        <v>344833</v>
      </c>
    </row>
    <row r="46" spans="1:13" x14ac:dyDescent="0.2">
      <c r="A46" s="5"/>
      <c r="B46" s="15" t="s">
        <v>87</v>
      </c>
      <c r="C46" s="3"/>
      <c r="D46" s="2"/>
      <c r="E46" s="2"/>
      <c r="F46" s="3"/>
      <c r="G46" s="2"/>
      <c r="H46" s="4"/>
      <c r="I46" s="2"/>
      <c r="J46" s="2">
        <v>9167</v>
      </c>
      <c r="K46" s="4">
        <f t="shared" si="1"/>
        <v>0</v>
      </c>
      <c r="L46" s="4">
        <f t="shared" si="2"/>
        <v>9167</v>
      </c>
      <c r="M46" s="4">
        <f t="shared" si="3"/>
        <v>9167</v>
      </c>
    </row>
    <row r="47" spans="1:13" x14ac:dyDescent="0.2">
      <c r="A47" s="5"/>
      <c r="B47" s="15" t="s">
        <v>70</v>
      </c>
      <c r="C47" s="3"/>
      <c r="D47" s="2">
        <v>15450</v>
      </c>
      <c r="E47" s="2">
        <f t="shared" si="7"/>
        <v>15450</v>
      </c>
      <c r="F47" s="3"/>
      <c r="G47" s="2">
        <v>15450</v>
      </c>
      <c r="H47" s="4">
        <f t="shared" si="8"/>
        <v>15450</v>
      </c>
      <c r="I47" s="2"/>
      <c r="J47" s="2">
        <v>-10994</v>
      </c>
      <c r="K47" s="4">
        <f t="shared" si="1"/>
        <v>0</v>
      </c>
      <c r="L47" s="4">
        <f t="shared" si="2"/>
        <v>4456</v>
      </c>
      <c r="M47" s="4">
        <f t="shared" si="3"/>
        <v>4456</v>
      </c>
    </row>
    <row r="48" spans="1:13" x14ac:dyDescent="0.2">
      <c r="A48" s="5"/>
      <c r="B48" s="15" t="s">
        <v>71</v>
      </c>
      <c r="C48" s="3"/>
      <c r="D48" s="2">
        <v>500</v>
      </c>
      <c r="E48" s="2">
        <f t="shared" si="7"/>
        <v>500</v>
      </c>
      <c r="F48" s="3"/>
      <c r="G48" s="2">
        <v>500</v>
      </c>
      <c r="H48" s="4">
        <f t="shared" si="8"/>
        <v>500</v>
      </c>
      <c r="I48" s="2"/>
      <c r="J48" s="2"/>
      <c r="K48" s="4">
        <f t="shared" si="1"/>
        <v>0</v>
      </c>
      <c r="L48" s="4">
        <f t="shared" si="2"/>
        <v>500</v>
      </c>
      <c r="M48" s="4">
        <f t="shared" si="3"/>
        <v>500</v>
      </c>
    </row>
    <row r="49" spans="1:13" x14ac:dyDescent="0.2">
      <c r="A49" s="5"/>
      <c r="B49" s="15" t="s">
        <v>39</v>
      </c>
      <c r="C49" s="3"/>
      <c r="D49" s="2">
        <v>12000</v>
      </c>
      <c r="E49" s="2">
        <f t="shared" si="7"/>
        <v>12000</v>
      </c>
      <c r="F49" s="3"/>
      <c r="G49" s="2">
        <v>12000</v>
      </c>
      <c r="H49" s="4">
        <f t="shared" si="8"/>
        <v>12000</v>
      </c>
      <c r="I49" s="2"/>
      <c r="J49" s="2">
        <v>-3000</v>
      </c>
      <c r="K49" s="4">
        <f t="shared" si="1"/>
        <v>0</v>
      </c>
      <c r="L49" s="4">
        <f t="shared" si="2"/>
        <v>9000</v>
      </c>
      <c r="M49" s="4">
        <f t="shared" si="3"/>
        <v>9000</v>
      </c>
    </row>
    <row r="50" spans="1:13" x14ac:dyDescent="0.2">
      <c r="A50" s="5"/>
      <c r="B50" s="15" t="s">
        <v>72</v>
      </c>
      <c r="C50" s="3"/>
      <c r="D50" s="2">
        <v>4000</v>
      </c>
      <c r="E50" s="2">
        <f t="shared" si="7"/>
        <v>4000</v>
      </c>
      <c r="F50" s="3"/>
      <c r="G50" s="2">
        <v>4000</v>
      </c>
      <c r="H50" s="4">
        <f t="shared" si="8"/>
        <v>4000</v>
      </c>
      <c r="I50" s="2"/>
      <c r="J50" s="2"/>
      <c r="K50" s="4">
        <f t="shared" si="1"/>
        <v>0</v>
      </c>
      <c r="L50" s="4">
        <f t="shared" si="2"/>
        <v>4000</v>
      </c>
      <c r="M50" s="4">
        <f t="shared" si="3"/>
        <v>4000</v>
      </c>
    </row>
    <row r="51" spans="1:13" x14ac:dyDescent="0.2">
      <c r="A51" s="5"/>
      <c r="B51" s="15" t="s">
        <v>40</v>
      </c>
      <c r="C51" s="3"/>
      <c r="D51" s="2">
        <v>15000</v>
      </c>
      <c r="E51" s="2">
        <f t="shared" si="7"/>
        <v>15000</v>
      </c>
      <c r="F51" s="3"/>
      <c r="G51" s="2">
        <v>15000</v>
      </c>
      <c r="H51" s="4">
        <f t="shared" si="8"/>
        <v>15000</v>
      </c>
      <c r="I51" s="2"/>
      <c r="J51" s="2">
        <v>-12000</v>
      </c>
      <c r="K51" s="4">
        <f t="shared" si="1"/>
        <v>0</v>
      </c>
      <c r="L51" s="4">
        <f t="shared" si="2"/>
        <v>3000</v>
      </c>
      <c r="M51" s="4">
        <f t="shared" si="3"/>
        <v>3000</v>
      </c>
    </row>
    <row r="52" spans="1:13" x14ac:dyDescent="0.2">
      <c r="A52" s="5"/>
      <c r="B52" s="15" t="s">
        <v>51</v>
      </c>
      <c r="C52" s="3"/>
      <c r="D52" s="2">
        <v>14000</v>
      </c>
      <c r="E52" s="2">
        <f t="shared" si="7"/>
        <v>14000</v>
      </c>
      <c r="F52" s="3"/>
      <c r="G52" s="2">
        <v>14000</v>
      </c>
      <c r="H52" s="4">
        <f t="shared" si="8"/>
        <v>14000</v>
      </c>
      <c r="I52" s="2"/>
      <c r="J52" s="2">
        <v>-8000</v>
      </c>
      <c r="K52" s="4">
        <f t="shared" si="1"/>
        <v>0</v>
      </c>
      <c r="L52" s="4">
        <f t="shared" si="2"/>
        <v>6000</v>
      </c>
      <c r="M52" s="4">
        <f t="shared" si="3"/>
        <v>6000</v>
      </c>
    </row>
    <row r="53" spans="1:13" x14ac:dyDescent="0.2">
      <c r="A53" s="5"/>
      <c r="B53" s="15" t="s">
        <v>94</v>
      </c>
      <c r="C53" s="3"/>
      <c r="D53" s="2"/>
      <c r="E53" s="2"/>
      <c r="F53" s="3"/>
      <c r="G53" s="2"/>
      <c r="H53" s="4"/>
      <c r="I53" s="2"/>
      <c r="J53" s="2">
        <v>200</v>
      </c>
      <c r="K53" s="4">
        <f t="shared" si="1"/>
        <v>0</v>
      </c>
      <c r="L53" s="4">
        <f t="shared" si="2"/>
        <v>200</v>
      </c>
      <c r="M53" s="4">
        <f t="shared" si="3"/>
        <v>200</v>
      </c>
    </row>
    <row r="54" spans="1:13" x14ac:dyDescent="0.2">
      <c r="A54" s="5"/>
      <c r="B54" s="15" t="s">
        <v>19</v>
      </c>
      <c r="C54" s="2"/>
      <c r="D54" s="2">
        <v>50000</v>
      </c>
      <c r="E54" s="2">
        <f t="shared" si="7"/>
        <v>50000</v>
      </c>
      <c r="F54" s="2"/>
      <c r="G54" s="2">
        <v>50000</v>
      </c>
      <c r="H54" s="4">
        <f t="shared" si="8"/>
        <v>50000</v>
      </c>
      <c r="I54" s="2"/>
      <c r="J54" s="2">
        <v>-50000</v>
      </c>
      <c r="K54" s="4">
        <f t="shared" si="1"/>
        <v>0</v>
      </c>
      <c r="L54" s="4">
        <f t="shared" si="2"/>
        <v>0</v>
      </c>
      <c r="M54" s="4">
        <f t="shared" si="3"/>
        <v>0</v>
      </c>
    </row>
    <row r="55" spans="1:13" x14ac:dyDescent="0.2">
      <c r="A55" s="5"/>
      <c r="B55" s="22"/>
      <c r="C55" s="2"/>
      <c r="D55" s="2"/>
      <c r="E55" s="2"/>
      <c r="F55" s="2"/>
      <c r="G55" s="2"/>
      <c r="H55" s="4"/>
      <c r="I55" s="2"/>
      <c r="J55" s="2"/>
      <c r="K55" s="4"/>
      <c r="L55" s="4"/>
      <c r="M55" s="4"/>
    </row>
    <row r="56" spans="1:13" x14ac:dyDescent="0.2">
      <c r="A56" s="5"/>
      <c r="B56" s="21" t="s">
        <v>43</v>
      </c>
      <c r="C56" s="3"/>
      <c r="D56" s="3"/>
      <c r="E56" s="2"/>
      <c r="F56" s="3"/>
      <c r="G56" s="3"/>
      <c r="H56" s="4"/>
      <c r="I56" s="2"/>
      <c r="J56" s="2"/>
      <c r="K56" s="4"/>
      <c r="L56" s="4"/>
      <c r="M56" s="4"/>
    </row>
    <row r="57" spans="1:13" x14ac:dyDescent="0.2">
      <c r="A57" s="5"/>
      <c r="B57" s="15" t="s">
        <v>73</v>
      </c>
      <c r="C57" s="2">
        <v>148967</v>
      </c>
      <c r="D57" s="2"/>
      <c r="E57" s="2">
        <f t="shared" ref="E57:E72" si="9">SUM(C57:D57)</f>
        <v>148967</v>
      </c>
      <c r="F57" s="2">
        <v>148967</v>
      </c>
      <c r="G57" s="2"/>
      <c r="H57" s="4">
        <f t="shared" ref="H57:H74" si="10">SUM(F57:G57)</f>
        <v>148967</v>
      </c>
      <c r="I57" s="2"/>
      <c r="J57" s="2"/>
      <c r="K57" s="4">
        <f t="shared" si="1"/>
        <v>148967</v>
      </c>
      <c r="L57" s="4">
        <f t="shared" si="2"/>
        <v>0</v>
      </c>
      <c r="M57" s="4">
        <f t="shared" si="3"/>
        <v>148967</v>
      </c>
    </row>
    <row r="58" spans="1:13" x14ac:dyDescent="0.2">
      <c r="A58" s="5"/>
      <c r="B58" s="15" t="s">
        <v>24</v>
      </c>
      <c r="C58" s="16">
        <v>26796</v>
      </c>
      <c r="D58" s="3"/>
      <c r="E58" s="2">
        <f t="shared" si="9"/>
        <v>26796</v>
      </c>
      <c r="F58" s="16">
        <v>26796</v>
      </c>
      <c r="G58" s="3"/>
      <c r="H58" s="4">
        <f t="shared" si="10"/>
        <v>26796</v>
      </c>
      <c r="I58" s="2"/>
      <c r="J58" s="2"/>
      <c r="K58" s="4">
        <f t="shared" si="1"/>
        <v>26796</v>
      </c>
      <c r="L58" s="4">
        <f t="shared" si="2"/>
        <v>0</v>
      </c>
      <c r="M58" s="4">
        <f t="shared" si="3"/>
        <v>26796</v>
      </c>
    </row>
    <row r="59" spans="1:13" x14ac:dyDescent="0.2">
      <c r="A59" s="5"/>
      <c r="B59" s="15" t="s">
        <v>10</v>
      </c>
      <c r="C59" s="16">
        <f>23708+51147</f>
        <v>74855</v>
      </c>
      <c r="D59" s="3"/>
      <c r="E59" s="2">
        <f t="shared" si="9"/>
        <v>74855</v>
      </c>
      <c r="F59" s="16">
        <f>23708+51147</f>
        <v>74855</v>
      </c>
      <c r="G59" s="3"/>
      <c r="H59" s="4">
        <f t="shared" si="10"/>
        <v>74855</v>
      </c>
      <c r="I59" s="2"/>
      <c r="J59" s="2"/>
      <c r="K59" s="4">
        <f t="shared" si="1"/>
        <v>74855</v>
      </c>
      <c r="L59" s="4">
        <f t="shared" si="2"/>
        <v>0</v>
      </c>
      <c r="M59" s="4">
        <f t="shared" si="3"/>
        <v>74855</v>
      </c>
    </row>
    <row r="60" spans="1:13" x14ac:dyDescent="0.2">
      <c r="A60" s="5"/>
      <c r="B60" s="15" t="s">
        <v>25</v>
      </c>
      <c r="C60" s="16">
        <v>9129</v>
      </c>
      <c r="D60" s="3"/>
      <c r="E60" s="2">
        <f t="shared" si="9"/>
        <v>9129</v>
      </c>
      <c r="F60" s="16">
        <v>9129</v>
      </c>
      <c r="G60" s="3"/>
      <c r="H60" s="4">
        <f t="shared" si="10"/>
        <v>9129</v>
      </c>
      <c r="I60" s="2"/>
      <c r="J60" s="2"/>
      <c r="K60" s="4">
        <f t="shared" si="1"/>
        <v>9129</v>
      </c>
      <c r="L60" s="4">
        <f t="shared" si="2"/>
        <v>0</v>
      </c>
      <c r="M60" s="4">
        <f t="shared" si="3"/>
        <v>9129</v>
      </c>
    </row>
    <row r="61" spans="1:13" x14ac:dyDescent="0.2">
      <c r="A61" s="5"/>
      <c r="B61" s="15" t="s">
        <v>22</v>
      </c>
      <c r="C61" s="16">
        <v>192333</v>
      </c>
      <c r="D61" s="2"/>
      <c r="E61" s="2">
        <f t="shared" si="9"/>
        <v>192333</v>
      </c>
      <c r="F61" s="16">
        <v>192333</v>
      </c>
      <c r="G61" s="2"/>
      <c r="H61" s="4">
        <f t="shared" si="10"/>
        <v>192333</v>
      </c>
      <c r="I61" s="2"/>
      <c r="J61" s="2"/>
      <c r="K61" s="4">
        <f t="shared" si="1"/>
        <v>192333</v>
      </c>
      <c r="L61" s="4">
        <f t="shared" si="2"/>
        <v>0</v>
      </c>
      <c r="M61" s="4">
        <f t="shared" si="3"/>
        <v>192333</v>
      </c>
    </row>
    <row r="62" spans="1:13" x14ac:dyDescent="0.2">
      <c r="A62" s="5"/>
      <c r="B62" s="15" t="s">
        <v>74</v>
      </c>
      <c r="C62" s="16">
        <v>8227</v>
      </c>
      <c r="D62" s="2"/>
      <c r="E62" s="2">
        <f t="shared" si="9"/>
        <v>8227</v>
      </c>
      <c r="F62" s="16">
        <v>8227</v>
      </c>
      <c r="G62" s="2"/>
      <c r="H62" s="4">
        <f t="shared" si="10"/>
        <v>8227</v>
      </c>
      <c r="I62" s="2"/>
      <c r="J62" s="2"/>
      <c r="K62" s="4">
        <f t="shared" si="1"/>
        <v>8227</v>
      </c>
      <c r="L62" s="4">
        <f t="shared" si="2"/>
        <v>0</v>
      </c>
      <c r="M62" s="4">
        <f t="shared" si="3"/>
        <v>8227</v>
      </c>
    </row>
    <row r="63" spans="1:13" x14ac:dyDescent="0.2">
      <c r="A63" s="5"/>
      <c r="B63" s="15" t="s">
        <v>21</v>
      </c>
      <c r="C63" s="16">
        <v>5617</v>
      </c>
      <c r="D63" s="2"/>
      <c r="E63" s="2">
        <f t="shared" si="9"/>
        <v>5617</v>
      </c>
      <c r="F63" s="16">
        <v>5617</v>
      </c>
      <c r="G63" s="2"/>
      <c r="H63" s="4">
        <f t="shared" si="10"/>
        <v>5617</v>
      </c>
      <c r="I63" s="2"/>
      <c r="J63" s="2"/>
      <c r="K63" s="4">
        <f t="shared" si="1"/>
        <v>5617</v>
      </c>
      <c r="L63" s="4">
        <f t="shared" si="2"/>
        <v>0</v>
      </c>
      <c r="M63" s="4">
        <f t="shared" si="3"/>
        <v>5617</v>
      </c>
    </row>
    <row r="64" spans="1:13" x14ac:dyDescent="0.2">
      <c r="A64" s="5"/>
      <c r="B64" s="15" t="s">
        <v>20</v>
      </c>
      <c r="C64" s="16">
        <v>340310</v>
      </c>
      <c r="D64" s="2"/>
      <c r="E64" s="2">
        <f t="shared" si="9"/>
        <v>340310</v>
      </c>
      <c r="F64" s="16">
        <v>340310</v>
      </c>
      <c r="G64" s="2"/>
      <c r="H64" s="4">
        <f t="shared" si="10"/>
        <v>340310</v>
      </c>
      <c r="I64" s="2"/>
      <c r="J64" s="2"/>
      <c r="K64" s="4">
        <f t="shared" si="1"/>
        <v>340310</v>
      </c>
      <c r="L64" s="4">
        <f t="shared" si="2"/>
        <v>0</v>
      </c>
      <c r="M64" s="4">
        <f t="shared" si="3"/>
        <v>340310</v>
      </c>
    </row>
    <row r="65" spans="1:13" x14ac:dyDescent="0.2">
      <c r="A65" s="5"/>
      <c r="B65" s="15" t="s">
        <v>23</v>
      </c>
      <c r="C65" s="16">
        <v>41034</v>
      </c>
      <c r="D65" s="2"/>
      <c r="E65" s="2">
        <f t="shared" si="9"/>
        <v>41034</v>
      </c>
      <c r="F65" s="16">
        <v>41034</v>
      </c>
      <c r="G65" s="2"/>
      <c r="H65" s="4">
        <f t="shared" si="10"/>
        <v>41034</v>
      </c>
      <c r="I65" s="2"/>
      <c r="J65" s="2"/>
      <c r="K65" s="4">
        <f t="shared" si="1"/>
        <v>41034</v>
      </c>
      <c r="L65" s="4">
        <f t="shared" si="2"/>
        <v>0</v>
      </c>
      <c r="M65" s="4">
        <f t="shared" si="3"/>
        <v>41034</v>
      </c>
    </row>
    <row r="66" spans="1:13" x14ac:dyDescent="0.2">
      <c r="A66" s="5"/>
      <c r="B66" s="15" t="s">
        <v>26</v>
      </c>
      <c r="C66" s="16">
        <v>87646</v>
      </c>
      <c r="D66" s="2"/>
      <c r="E66" s="2">
        <f t="shared" si="9"/>
        <v>87646</v>
      </c>
      <c r="F66" s="16">
        <v>87646</v>
      </c>
      <c r="G66" s="2"/>
      <c r="H66" s="4">
        <f t="shared" si="10"/>
        <v>87646</v>
      </c>
      <c r="I66" s="2"/>
      <c r="J66" s="2"/>
      <c r="K66" s="4">
        <f t="shared" si="1"/>
        <v>87646</v>
      </c>
      <c r="L66" s="4">
        <f t="shared" si="2"/>
        <v>0</v>
      </c>
      <c r="M66" s="4">
        <f t="shared" si="3"/>
        <v>87646</v>
      </c>
    </row>
    <row r="67" spans="1:13" x14ac:dyDescent="0.2">
      <c r="A67" s="5"/>
      <c r="B67" s="15" t="s">
        <v>75</v>
      </c>
      <c r="C67" s="16">
        <v>11000</v>
      </c>
      <c r="D67" s="2"/>
      <c r="E67" s="2">
        <f t="shared" si="9"/>
        <v>11000</v>
      </c>
      <c r="F67" s="16">
        <v>11000</v>
      </c>
      <c r="G67" s="2"/>
      <c r="H67" s="4">
        <f t="shared" si="10"/>
        <v>11000</v>
      </c>
      <c r="I67" s="2"/>
      <c r="J67" s="2"/>
      <c r="K67" s="4">
        <f t="shared" si="1"/>
        <v>11000</v>
      </c>
      <c r="L67" s="4">
        <f t="shared" si="2"/>
        <v>0</v>
      </c>
      <c r="M67" s="4">
        <f t="shared" si="3"/>
        <v>11000</v>
      </c>
    </row>
    <row r="68" spans="1:13" x14ac:dyDescent="0.2">
      <c r="A68" s="5"/>
      <c r="B68" s="15" t="s">
        <v>11</v>
      </c>
      <c r="C68" s="16">
        <v>19855</v>
      </c>
      <c r="D68" s="2"/>
      <c r="E68" s="2">
        <f t="shared" si="9"/>
        <v>19855</v>
      </c>
      <c r="F68" s="16">
        <v>19855</v>
      </c>
      <c r="G68" s="2"/>
      <c r="H68" s="4">
        <f t="shared" si="10"/>
        <v>19855</v>
      </c>
      <c r="I68" s="2"/>
      <c r="J68" s="2"/>
      <c r="K68" s="4">
        <f t="shared" si="1"/>
        <v>19855</v>
      </c>
      <c r="L68" s="4">
        <f t="shared" si="2"/>
        <v>0</v>
      </c>
      <c r="M68" s="4">
        <f t="shared" si="3"/>
        <v>19855</v>
      </c>
    </row>
    <row r="69" spans="1:13" x14ac:dyDescent="0.2">
      <c r="A69" s="5"/>
      <c r="B69" s="15" t="s">
        <v>29</v>
      </c>
      <c r="C69" s="16">
        <v>35674</v>
      </c>
      <c r="D69" s="2"/>
      <c r="E69" s="2">
        <f t="shared" si="9"/>
        <v>35674</v>
      </c>
      <c r="F69" s="16">
        <v>35674</v>
      </c>
      <c r="G69" s="2"/>
      <c r="H69" s="4">
        <f t="shared" si="10"/>
        <v>35674</v>
      </c>
      <c r="I69" s="2"/>
      <c r="J69" s="2"/>
      <c r="K69" s="4">
        <f t="shared" si="1"/>
        <v>35674</v>
      </c>
      <c r="L69" s="4">
        <f t="shared" si="2"/>
        <v>0</v>
      </c>
      <c r="M69" s="4">
        <f t="shared" si="3"/>
        <v>35674</v>
      </c>
    </row>
    <row r="70" spans="1:13" x14ac:dyDescent="0.2">
      <c r="A70" s="5"/>
      <c r="B70" s="15" t="s">
        <v>76</v>
      </c>
      <c r="C70" s="16">
        <v>5747</v>
      </c>
      <c r="D70" s="2"/>
      <c r="E70" s="2">
        <f t="shared" si="9"/>
        <v>5747</v>
      </c>
      <c r="F70" s="16">
        <v>5747</v>
      </c>
      <c r="G70" s="2"/>
      <c r="H70" s="4">
        <f t="shared" si="10"/>
        <v>5747</v>
      </c>
      <c r="I70" s="2"/>
      <c r="J70" s="2"/>
      <c r="K70" s="4">
        <f t="shared" si="1"/>
        <v>5747</v>
      </c>
      <c r="L70" s="4">
        <f t="shared" si="2"/>
        <v>0</v>
      </c>
      <c r="M70" s="4">
        <f t="shared" si="3"/>
        <v>5747</v>
      </c>
    </row>
    <row r="71" spans="1:13" x14ac:dyDescent="0.2">
      <c r="A71" s="5"/>
      <c r="B71" s="15" t="s">
        <v>60</v>
      </c>
      <c r="C71" s="16"/>
      <c r="D71" s="2">
        <v>17747</v>
      </c>
      <c r="E71" s="2">
        <f t="shared" si="9"/>
        <v>17747</v>
      </c>
      <c r="F71" s="16"/>
      <c r="G71" s="2">
        <v>17747</v>
      </c>
      <c r="H71" s="4">
        <f t="shared" si="10"/>
        <v>17747</v>
      </c>
      <c r="I71" s="2"/>
      <c r="J71" s="2"/>
      <c r="K71" s="4">
        <f t="shared" si="1"/>
        <v>0</v>
      </c>
      <c r="L71" s="4">
        <f t="shared" si="2"/>
        <v>17747</v>
      </c>
      <c r="M71" s="4">
        <f t="shared" si="3"/>
        <v>17747</v>
      </c>
    </row>
    <row r="72" spans="1:13" x14ac:dyDescent="0.2">
      <c r="A72" s="5"/>
      <c r="B72" s="15" t="s">
        <v>77</v>
      </c>
      <c r="C72" s="16">
        <v>9710</v>
      </c>
      <c r="D72" s="2"/>
      <c r="E72" s="2">
        <f t="shared" si="9"/>
        <v>9710</v>
      </c>
      <c r="F72" s="16">
        <v>9710</v>
      </c>
      <c r="G72" s="2"/>
      <c r="H72" s="4">
        <f t="shared" si="10"/>
        <v>9710</v>
      </c>
      <c r="I72" s="2"/>
      <c r="J72" s="2"/>
      <c r="K72" s="4">
        <f t="shared" si="1"/>
        <v>9710</v>
      </c>
      <c r="L72" s="4">
        <f t="shared" si="2"/>
        <v>0</v>
      </c>
      <c r="M72" s="4">
        <f t="shared" si="3"/>
        <v>9710</v>
      </c>
    </row>
    <row r="73" spans="1:13" x14ac:dyDescent="0.2">
      <c r="A73" s="5"/>
      <c r="B73" s="15"/>
      <c r="C73" s="2"/>
      <c r="D73" s="2"/>
      <c r="E73" s="2"/>
      <c r="F73" s="2"/>
      <c r="G73" s="2"/>
      <c r="H73" s="4">
        <f t="shared" si="10"/>
        <v>0</v>
      </c>
      <c r="I73" s="2"/>
      <c r="J73" s="2"/>
      <c r="K73" s="4"/>
      <c r="L73" s="4"/>
      <c r="M73" s="4"/>
    </row>
    <row r="74" spans="1:13" x14ac:dyDescent="0.2">
      <c r="A74" s="5"/>
      <c r="B74" s="21" t="s">
        <v>46</v>
      </c>
      <c r="C74" s="2"/>
      <c r="D74" s="2">
        <v>72000</v>
      </c>
      <c r="E74" s="2">
        <f>SUM(C74:D74)</f>
        <v>72000</v>
      </c>
      <c r="F74" s="2"/>
      <c r="G74" s="2">
        <v>72000</v>
      </c>
      <c r="H74" s="4">
        <f t="shared" si="10"/>
        <v>72000</v>
      </c>
      <c r="I74" s="2"/>
      <c r="J74" s="2">
        <v>-2628</v>
      </c>
      <c r="K74" s="4">
        <f t="shared" si="1"/>
        <v>0</v>
      </c>
      <c r="L74" s="4">
        <f t="shared" si="2"/>
        <v>69372</v>
      </c>
      <c r="M74" s="4">
        <f t="shared" si="3"/>
        <v>69372</v>
      </c>
    </row>
    <row r="75" spans="1:13" x14ac:dyDescent="0.2">
      <c r="A75" s="5"/>
      <c r="B75" s="21"/>
      <c r="C75" s="2"/>
      <c r="D75" s="2"/>
      <c r="E75" s="2"/>
      <c r="F75" s="2"/>
      <c r="G75" s="2"/>
      <c r="H75" s="4"/>
      <c r="I75" s="2"/>
      <c r="J75" s="2"/>
      <c r="K75" s="4"/>
      <c r="L75" s="4"/>
      <c r="M75" s="4"/>
    </row>
    <row r="76" spans="1:13" x14ac:dyDescent="0.2">
      <c r="A76" s="6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2.75" customHeight="1" x14ac:dyDescent="0.2">
      <c r="A77" s="28"/>
      <c r="B77" s="32" t="s">
        <v>0</v>
      </c>
      <c r="C77" s="29" t="s">
        <v>4</v>
      </c>
      <c r="D77" s="29" t="s">
        <v>5</v>
      </c>
      <c r="E77" s="29" t="s">
        <v>78</v>
      </c>
      <c r="F77" s="26" t="s">
        <v>79</v>
      </c>
      <c r="G77" s="26"/>
      <c r="H77" s="26"/>
      <c r="I77" s="26" t="s">
        <v>54</v>
      </c>
      <c r="J77" s="26"/>
      <c r="K77" s="26" t="s">
        <v>95</v>
      </c>
      <c r="L77" s="26"/>
      <c r="M77" s="26"/>
    </row>
    <row r="78" spans="1:13" ht="12.75" customHeight="1" x14ac:dyDescent="0.2">
      <c r="A78" s="28"/>
      <c r="B78" s="32"/>
      <c r="C78" s="30"/>
      <c r="D78" s="30"/>
      <c r="E78" s="30"/>
      <c r="F78" s="23" t="s">
        <v>4</v>
      </c>
      <c r="G78" s="23" t="s">
        <v>5</v>
      </c>
      <c r="H78" s="23" t="s">
        <v>2</v>
      </c>
      <c r="I78" s="23" t="s">
        <v>4</v>
      </c>
      <c r="J78" s="23" t="s">
        <v>5</v>
      </c>
      <c r="K78" s="23" t="s">
        <v>4</v>
      </c>
      <c r="L78" s="23" t="s">
        <v>5</v>
      </c>
      <c r="M78" s="23" t="s">
        <v>2</v>
      </c>
    </row>
    <row r="79" spans="1:13" ht="21" customHeight="1" x14ac:dyDescent="0.2">
      <c r="A79" s="28"/>
      <c r="B79" s="32"/>
      <c r="C79" s="31"/>
      <c r="D79" s="31"/>
      <c r="E79" s="31"/>
      <c r="F79" s="23"/>
      <c r="G79" s="23"/>
      <c r="H79" s="23"/>
      <c r="I79" s="23"/>
      <c r="J79" s="23"/>
      <c r="K79" s="23"/>
      <c r="L79" s="23"/>
      <c r="M79" s="23"/>
    </row>
    <row r="80" spans="1:13" x14ac:dyDescent="0.2">
      <c r="A80" s="5"/>
      <c r="B80" s="2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">
      <c r="A81" s="5"/>
      <c r="B81" s="1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">
      <c r="A82" s="6" t="s">
        <v>33</v>
      </c>
      <c r="B82" s="21" t="s">
        <v>30</v>
      </c>
      <c r="C82" s="7">
        <f t="shared" ref="C82:M82" si="11">SUM(C84:C100)</f>
        <v>37069</v>
      </c>
      <c r="D82" s="7">
        <f t="shared" si="11"/>
        <v>76887</v>
      </c>
      <c r="E82" s="7">
        <f t="shared" si="11"/>
        <v>113956</v>
      </c>
      <c r="F82" s="7">
        <f t="shared" si="11"/>
        <v>37069</v>
      </c>
      <c r="G82" s="7">
        <f t="shared" si="11"/>
        <v>76887</v>
      </c>
      <c r="H82" s="7">
        <f t="shared" si="11"/>
        <v>113956</v>
      </c>
      <c r="I82" s="7">
        <f t="shared" si="11"/>
        <v>665</v>
      </c>
      <c r="J82" s="7">
        <f t="shared" si="11"/>
        <v>-12902</v>
      </c>
      <c r="K82" s="7">
        <f t="shared" si="11"/>
        <v>37734</v>
      </c>
      <c r="L82" s="7">
        <f t="shared" si="11"/>
        <v>63985</v>
      </c>
      <c r="M82" s="7">
        <f t="shared" si="11"/>
        <v>101719</v>
      </c>
    </row>
    <row r="83" spans="1:13" x14ac:dyDescent="0.2">
      <c r="A83" s="6"/>
      <c r="B83" s="21"/>
      <c r="C83" s="7"/>
      <c r="D83" s="7"/>
      <c r="E83" s="7"/>
      <c r="F83" s="2"/>
      <c r="G83" s="2"/>
      <c r="H83" s="2"/>
      <c r="I83" s="2"/>
      <c r="J83" s="2"/>
      <c r="K83" s="2"/>
      <c r="L83" s="2"/>
      <c r="M83" s="2"/>
    </row>
    <row r="84" spans="1:13" x14ac:dyDescent="0.2">
      <c r="A84" s="6"/>
      <c r="B84" s="15" t="s">
        <v>81</v>
      </c>
      <c r="C84" s="2"/>
      <c r="D84" s="2">
        <v>16100</v>
      </c>
      <c r="E84" s="2">
        <f t="shared" ref="E84:E95" si="12">SUM(C84:D84)</f>
        <v>16100</v>
      </c>
      <c r="F84" s="2"/>
      <c r="G84" s="2">
        <v>16100</v>
      </c>
      <c r="H84" s="2">
        <f>SUM(F84:G84)</f>
        <v>16100</v>
      </c>
      <c r="I84" s="2"/>
      <c r="J84" s="2"/>
      <c r="K84" s="2">
        <f>SUM(F84,I84)</f>
        <v>0</v>
      </c>
      <c r="L84" s="2">
        <f>SUM(G84,J84)</f>
        <v>16100</v>
      </c>
      <c r="M84" s="2">
        <f>SUM(K84:L84)</f>
        <v>16100</v>
      </c>
    </row>
    <row r="85" spans="1:13" x14ac:dyDescent="0.2">
      <c r="A85" s="6"/>
      <c r="B85" s="15" t="s">
        <v>18</v>
      </c>
      <c r="C85" s="2"/>
      <c r="D85" s="2">
        <v>2000</v>
      </c>
      <c r="E85" s="2">
        <f t="shared" si="12"/>
        <v>2000</v>
      </c>
      <c r="F85" s="2"/>
      <c r="G85" s="2">
        <v>2000</v>
      </c>
      <c r="H85" s="2">
        <f>SUM(F85:G85)</f>
        <v>2000</v>
      </c>
      <c r="I85" s="2"/>
      <c r="J85" s="2">
        <v>-200</v>
      </c>
      <c r="K85" s="2">
        <f>SUM(F85,I85)</f>
        <v>0</v>
      </c>
      <c r="L85" s="2">
        <f t="shared" ref="L85:L99" si="13">SUM(G85,J85)</f>
        <v>1800</v>
      </c>
      <c r="M85" s="2">
        <f>SUM(K85:L85)</f>
        <v>1800</v>
      </c>
    </row>
    <row r="86" spans="1:13" x14ac:dyDescent="0.2">
      <c r="A86" s="6"/>
      <c r="B86" s="15" t="s">
        <v>82</v>
      </c>
      <c r="C86" s="2">
        <v>4748</v>
      </c>
      <c r="D86" s="2"/>
      <c r="E86" s="2">
        <f t="shared" si="12"/>
        <v>4748</v>
      </c>
      <c r="F86" s="2">
        <v>4748</v>
      </c>
      <c r="G86" s="2"/>
      <c r="H86" s="2">
        <f t="shared" ref="H86:H96" si="14">SUM(F86:G86)</f>
        <v>4748</v>
      </c>
      <c r="I86" s="2"/>
      <c r="J86" s="2"/>
      <c r="K86" s="2">
        <f t="shared" ref="K86:K99" si="15">SUM(F86,I86)</f>
        <v>4748</v>
      </c>
      <c r="L86" s="2">
        <f t="shared" si="13"/>
        <v>0</v>
      </c>
      <c r="M86" s="2">
        <f t="shared" ref="M86:M99" si="16">SUM(K86:L86)</f>
        <v>4748</v>
      </c>
    </row>
    <row r="87" spans="1:13" x14ac:dyDescent="0.2">
      <c r="A87" s="6"/>
      <c r="B87" s="15" t="s">
        <v>16</v>
      </c>
      <c r="C87" s="2">
        <v>27104</v>
      </c>
      <c r="D87" s="2"/>
      <c r="E87" s="2">
        <f t="shared" si="12"/>
        <v>27104</v>
      </c>
      <c r="F87" s="2">
        <v>27104</v>
      </c>
      <c r="G87" s="2"/>
      <c r="H87" s="2">
        <f t="shared" si="14"/>
        <v>27104</v>
      </c>
      <c r="I87" s="2"/>
      <c r="J87" s="2"/>
      <c r="K87" s="2">
        <f t="shared" si="15"/>
        <v>27104</v>
      </c>
      <c r="L87" s="2">
        <f t="shared" si="13"/>
        <v>0</v>
      </c>
      <c r="M87" s="2">
        <f t="shared" si="16"/>
        <v>27104</v>
      </c>
    </row>
    <row r="88" spans="1:13" x14ac:dyDescent="0.2">
      <c r="A88" s="6"/>
      <c r="B88" s="15" t="s">
        <v>14</v>
      </c>
      <c r="C88" s="2"/>
      <c r="D88" s="2">
        <v>1722</v>
      </c>
      <c r="E88" s="2">
        <f>SUM(C88:D88)</f>
        <v>1722</v>
      </c>
      <c r="F88" s="2"/>
      <c r="G88" s="2">
        <v>1722</v>
      </c>
      <c r="H88" s="2">
        <f t="shared" si="14"/>
        <v>1722</v>
      </c>
      <c r="I88" s="2"/>
      <c r="J88" s="2"/>
      <c r="K88" s="2">
        <f t="shared" si="15"/>
        <v>0</v>
      </c>
      <c r="L88" s="2">
        <f t="shared" si="13"/>
        <v>1722</v>
      </c>
      <c r="M88" s="2">
        <f t="shared" si="16"/>
        <v>1722</v>
      </c>
    </row>
    <row r="89" spans="1:13" x14ac:dyDescent="0.2">
      <c r="A89" s="6"/>
      <c r="B89" s="15" t="s">
        <v>52</v>
      </c>
      <c r="C89" s="2">
        <v>838</v>
      </c>
      <c r="D89" s="2"/>
      <c r="E89" s="2">
        <f>SUM(C89:D89)</f>
        <v>838</v>
      </c>
      <c r="F89" s="2">
        <v>838</v>
      </c>
      <c r="G89" s="2"/>
      <c r="H89" s="2">
        <f t="shared" si="14"/>
        <v>838</v>
      </c>
      <c r="I89" s="2"/>
      <c r="J89" s="2"/>
      <c r="K89" s="2">
        <f t="shared" si="15"/>
        <v>838</v>
      </c>
      <c r="L89" s="2">
        <f t="shared" si="13"/>
        <v>0</v>
      </c>
      <c r="M89" s="2">
        <f t="shared" si="16"/>
        <v>838</v>
      </c>
    </row>
    <row r="90" spans="1:13" x14ac:dyDescent="0.2">
      <c r="A90" s="6"/>
      <c r="B90" s="15" t="s">
        <v>13</v>
      </c>
      <c r="C90" s="2"/>
      <c r="D90" s="2">
        <v>26575</v>
      </c>
      <c r="E90" s="2">
        <f t="shared" si="12"/>
        <v>26575</v>
      </c>
      <c r="F90" s="2"/>
      <c r="G90" s="2">
        <v>26575</v>
      </c>
      <c r="H90" s="2">
        <f t="shared" si="14"/>
        <v>26575</v>
      </c>
      <c r="I90" s="2"/>
      <c r="J90" s="2">
        <f>666+2646</f>
        <v>3312</v>
      </c>
      <c r="K90" s="2">
        <f t="shared" si="15"/>
        <v>0</v>
      </c>
      <c r="L90" s="2">
        <f t="shared" si="13"/>
        <v>29887</v>
      </c>
      <c r="M90" s="2">
        <f t="shared" si="16"/>
        <v>29887</v>
      </c>
    </row>
    <row r="91" spans="1:13" x14ac:dyDescent="0.2">
      <c r="A91" s="6"/>
      <c r="B91" s="15" t="s">
        <v>15</v>
      </c>
      <c r="C91" s="2"/>
      <c r="D91" s="2">
        <v>26575</v>
      </c>
      <c r="E91" s="2">
        <f t="shared" si="12"/>
        <v>26575</v>
      </c>
      <c r="F91" s="2"/>
      <c r="G91" s="2">
        <v>26575</v>
      </c>
      <c r="H91" s="2">
        <f t="shared" si="14"/>
        <v>26575</v>
      </c>
      <c r="I91" s="2"/>
      <c r="J91" s="2">
        <v>-21038</v>
      </c>
      <c r="K91" s="2">
        <f t="shared" si="15"/>
        <v>0</v>
      </c>
      <c r="L91" s="2">
        <f t="shared" si="13"/>
        <v>5537</v>
      </c>
      <c r="M91" s="2">
        <f t="shared" si="16"/>
        <v>5537</v>
      </c>
    </row>
    <row r="92" spans="1:13" x14ac:dyDescent="0.2">
      <c r="A92" s="6"/>
      <c r="B92" s="15" t="s">
        <v>83</v>
      </c>
      <c r="C92" s="2"/>
      <c r="D92" s="2">
        <v>2215</v>
      </c>
      <c r="E92" s="2">
        <f t="shared" si="12"/>
        <v>2215</v>
      </c>
      <c r="F92" s="2"/>
      <c r="G92" s="2">
        <v>2215</v>
      </c>
      <c r="H92" s="2">
        <f t="shared" si="14"/>
        <v>2215</v>
      </c>
      <c r="I92" s="2"/>
      <c r="J92" s="2"/>
      <c r="K92" s="2">
        <f t="shared" si="15"/>
        <v>0</v>
      </c>
      <c r="L92" s="2">
        <f t="shared" si="13"/>
        <v>2215</v>
      </c>
      <c r="M92" s="2">
        <f t="shared" si="16"/>
        <v>2215</v>
      </c>
    </row>
    <row r="93" spans="1:13" x14ac:dyDescent="0.2">
      <c r="A93" s="6"/>
      <c r="B93" s="15" t="s">
        <v>17</v>
      </c>
      <c r="C93" s="2">
        <v>939</v>
      </c>
      <c r="D93" s="2"/>
      <c r="E93" s="2">
        <f t="shared" si="12"/>
        <v>939</v>
      </c>
      <c r="F93" s="2">
        <v>939</v>
      </c>
      <c r="G93" s="2"/>
      <c r="H93" s="2">
        <f t="shared" si="14"/>
        <v>939</v>
      </c>
      <c r="I93" s="2"/>
      <c r="J93" s="2"/>
      <c r="K93" s="2">
        <f t="shared" si="15"/>
        <v>939</v>
      </c>
      <c r="L93" s="2">
        <f t="shared" si="13"/>
        <v>0</v>
      </c>
      <c r="M93" s="2">
        <f t="shared" si="16"/>
        <v>939</v>
      </c>
    </row>
    <row r="94" spans="1:13" x14ac:dyDescent="0.2">
      <c r="A94" s="6"/>
      <c r="B94" s="15" t="s">
        <v>50</v>
      </c>
      <c r="C94" s="2">
        <v>3000</v>
      </c>
      <c r="D94" s="2"/>
      <c r="E94" s="2">
        <f t="shared" si="12"/>
        <v>3000</v>
      </c>
      <c r="F94" s="2">
        <v>3000</v>
      </c>
      <c r="G94" s="2"/>
      <c r="H94" s="2">
        <f t="shared" si="14"/>
        <v>3000</v>
      </c>
      <c r="I94" s="2"/>
      <c r="J94" s="2"/>
      <c r="K94" s="2">
        <f t="shared" si="15"/>
        <v>3000</v>
      </c>
      <c r="L94" s="2">
        <f t="shared" si="13"/>
        <v>0</v>
      </c>
      <c r="M94" s="2">
        <f t="shared" si="16"/>
        <v>3000</v>
      </c>
    </row>
    <row r="95" spans="1:13" x14ac:dyDescent="0.2">
      <c r="A95" s="6"/>
      <c r="B95" s="15" t="s">
        <v>84</v>
      </c>
      <c r="C95" s="2">
        <v>440</v>
      </c>
      <c r="D95" s="2"/>
      <c r="E95" s="2">
        <f t="shared" si="12"/>
        <v>440</v>
      </c>
      <c r="F95" s="2">
        <v>440</v>
      </c>
      <c r="G95" s="2"/>
      <c r="H95" s="2">
        <f t="shared" si="14"/>
        <v>440</v>
      </c>
      <c r="I95" s="2"/>
      <c r="J95" s="2"/>
      <c r="K95" s="2">
        <f t="shared" si="15"/>
        <v>440</v>
      </c>
      <c r="L95" s="2">
        <f t="shared" si="13"/>
        <v>0</v>
      </c>
      <c r="M95" s="2">
        <f t="shared" si="16"/>
        <v>440</v>
      </c>
    </row>
    <row r="96" spans="1:13" x14ac:dyDescent="0.2">
      <c r="A96" s="6"/>
      <c r="B96" s="15" t="s">
        <v>12</v>
      </c>
      <c r="C96" s="16"/>
      <c r="D96" s="16">
        <v>1700</v>
      </c>
      <c r="E96" s="2">
        <f>SUM(C96:D96)</f>
        <v>1700</v>
      </c>
      <c r="F96" s="16"/>
      <c r="G96" s="16">
        <v>1700</v>
      </c>
      <c r="H96" s="2">
        <f t="shared" si="14"/>
        <v>1700</v>
      </c>
      <c r="I96" s="2"/>
      <c r="J96" s="2"/>
      <c r="K96" s="2">
        <f t="shared" si="15"/>
        <v>0</v>
      </c>
      <c r="L96" s="2">
        <f t="shared" si="13"/>
        <v>1700</v>
      </c>
      <c r="M96" s="2">
        <f t="shared" si="16"/>
        <v>1700</v>
      </c>
    </row>
    <row r="97" spans="1:13" x14ac:dyDescent="0.2">
      <c r="A97" s="6"/>
      <c r="B97" s="15" t="s">
        <v>88</v>
      </c>
      <c r="C97" s="16"/>
      <c r="D97" s="16"/>
      <c r="E97" s="2"/>
      <c r="F97" s="16"/>
      <c r="G97" s="16"/>
      <c r="H97" s="2"/>
      <c r="I97" s="2"/>
      <c r="J97" s="2">
        <v>5000</v>
      </c>
      <c r="K97" s="2">
        <f t="shared" si="15"/>
        <v>0</v>
      </c>
      <c r="L97" s="2">
        <f t="shared" si="13"/>
        <v>5000</v>
      </c>
      <c r="M97" s="2">
        <f t="shared" si="16"/>
        <v>5000</v>
      </c>
    </row>
    <row r="98" spans="1:13" x14ac:dyDescent="0.2">
      <c r="A98" s="6"/>
      <c r="B98" s="15" t="s">
        <v>89</v>
      </c>
      <c r="C98" s="16"/>
      <c r="D98" s="16"/>
      <c r="E98" s="2"/>
      <c r="F98" s="16"/>
      <c r="G98" s="16"/>
      <c r="H98" s="2"/>
      <c r="I98" s="2"/>
      <c r="J98" s="2">
        <v>24</v>
      </c>
      <c r="K98" s="2">
        <f t="shared" si="15"/>
        <v>0</v>
      </c>
      <c r="L98" s="2">
        <f t="shared" si="13"/>
        <v>24</v>
      </c>
      <c r="M98" s="2">
        <f t="shared" si="16"/>
        <v>24</v>
      </c>
    </row>
    <row r="99" spans="1:13" x14ac:dyDescent="0.2">
      <c r="A99" s="6"/>
      <c r="B99" s="15" t="s">
        <v>90</v>
      </c>
      <c r="C99" s="16"/>
      <c r="D99" s="16"/>
      <c r="E99" s="2"/>
      <c r="F99" s="16"/>
      <c r="G99" s="16"/>
      <c r="H99" s="2"/>
      <c r="I99" s="2">
        <v>665</v>
      </c>
      <c r="J99" s="2"/>
      <c r="K99" s="2">
        <f t="shared" si="15"/>
        <v>665</v>
      </c>
      <c r="L99" s="2">
        <f t="shared" si="13"/>
        <v>0</v>
      </c>
      <c r="M99" s="2">
        <f t="shared" si="16"/>
        <v>665</v>
      </c>
    </row>
    <row r="100" spans="1:13" x14ac:dyDescent="0.2">
      <c r="A100" s="6"/>
      <c r="B100" s="1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">
      <c r="A101" s="6" t="s">
        <v>47</v>
      </c>
      <c r="B101" s="21" t="s">
        <v>48</v>
      </c>
      <c r="C101" s="3">
        <f>SUM(C102)</f>
        <v>187610</v>
      </c>
      <c r="D101" s="3">
        <f>SUM(D102)</f>
        <v>0</v>
      </c>
      <c r="E101" s="3">
        <f>SUM(E102)</f>
        <v>187610</v>
      </c>
      <c r="F101" s="3">
        <f t="shared" ref="F101:M101" si="17">SUM(F102)</f>
        <v>187610</v>
      </c>
      <c r="G101" s="3">
        <f t="shared" si="17"/>
        <v>0</v>
      </c>
      <c r="H101" s="3">
        <f t="shared" si="17"/>
        <v>187610</v>
      </c>
      <c r="I101" s="3">
        <f t="shared" si="17"/>
        <v>0</v>
      </c>
      <c r="J101" s="3">
        <f t="shared" si="17"/>
        <v>0</v>
      </c>
      <c r="K101" s="3">
        <f t="shared" si="17"/>
        <v>187610</v>
      </c>
      <c r="L101" s="3">
        <f t="shared" si="17"/>
        <v>0</v>
      </c>
      <c r="M101" s="3">
        <f t="shared" si="17"/>
        <v>187610</v>
      </c>
    </row>
    <row r="102" spans="1:13" x14ac:dyDescent="0.2">
      <c r="A102" s="6"/>
      <c r="B102" s="15" t="s">
        <v>49</v>
      </c>
      <c r="C102" s="16">
        <v>187610</v>
      </c>
      <c r="D102" s="2"/>
      <c r="E102" s="2">
        <f>SUM(C102:D102)</f>
        <v>187610</v>
      </c>
      <c r="F102" s="2">
        <v>187610</v>
      </c>
      <c r="G102" s="2"/>
      <c r="H102" s="2">
        <f>SUM(F102:G102)</f>
        <v>187610</v>
      </c>
      <c r="I102" s="2"/>
      <c r="J102" s="2"/>
      <c r="K102" s="2">
        <f>SUM(F102,I102)</f>
        <v>187610</v>
      </c>
      <c r="L102" s="2">
        <f>SUM(G102,J102)</f>
        <v>0</v>
      </c>
      <c r="M102" s="2">
        <f>SUM(K102:L102)</f>
        <v>187610</v>
      </c>
    </row>
    <row r="103" spans="1:13" x14ac:dyDescent="0.2">
      <c r="A103" s="6"/>
      <c r="B103" s="15"/>
      <c r="C103" s="4"/>
      <c r="D103" s="4"/>
      <c r="E103" s="4"/>
      <c r="F103" s="2"/>
      <c r="G103" s="2"/>
      <c r="H103" s="2"/>
      <c r="I103" s="2"/>
      <c r="J103" s="2"/>
      <c r="K103" s="2"/>
      <c r="L103" s="2"/>
      <c r="M103" s="2"/>
    </row>
    <row r="104" spans="1:13" x14ac:dyDescent="0.2">
      <c r="A104" s="5"/>
      <c r="B104" s="21" t="s">
        <v>2</v>
      </c>
      <c r="C104" s="7">
        <f t="shared" ref="C104:M104" si="18">SUM(C9,C13,C82,C101)</f>
        <v>1556179</v>
      </c>
      <c r="D104" s="7">
        <f t="shared" si="18"/>
        <v>978082</v>
      </c>
      <c r="E104" s="7">
        <f t="shared" si="18"/>
        <v>2534261</v>
      </c>
      <c r="F104" s="7">
        <f t="shared" si="18"/>
        <v>1556179</v>
      </c>
      <c r="G104" s="7">
        <f t="shared" si="18"/>
        <v>978082</v>
      </c>
      <c r="H104" s="7">
        <f t="shared" si="18"/>
        <v>2534261</v>
      </c>
      <c r="I104" s="7">
        <f t="shared" si="18"/>
        <v>105498</v>
      </c>
      <c r="J104" s="7">
        <f t="shared" si="18"/>
        <v>-183176</v>
      </c>
      <c r="K104" s="7">
        <f t="shared" si="18"/>
        <v>1661677</v>
      </c>
      <c r="L104" s="7">
        <f t="shared" si="18"/>
        <v>794906</v>
      </c>
      <c r="M104" s="7">
        <f t="shared" si="18"/>
        <v>2456583</v>
      </c>
    </row>
  </sheetData>
  <mergeCells count="36">
    <mergeCell ref="I77:J77"/>
    <mergeCell ref="K77:M77"/>
    <mergeCell ref="F78:F79"/>
    <mergeCell ref="G78:G79"/>
    <mergeCell ref="H78:H79"/>
    <mergeCell ref="I78:I79"/>
    <mergeCell ref="J78:J79"/>
    <mergeCell ref="K78:K79"/>
    <mergeCell ref="L78:L79"/>
    <mergeCell ref="M78:M79"/>
    <mergeCell ref="A77:A79"/>
    <mergeCell ref="B77:B79"/>
    <mergeCell ref="C77:C79"/>
    <mergeCell ref="D77:D79"/>
    <mergeCell ref="E77:E79"/>
    <mergeCell ref="F77:H77"/>
    <mergeCell ref="I7:I8"/>
    <mergeCell ref="J7:J8"/>
    <mergeCell ref="K7:K8"/>
    <mergeCell ref="L7:L8"/>
    <mergeCell ref="C1:E1"/>
    <mergeCell ref="A6:A8"/>
    <mergeCell ref="C6:C8"/>
    <mergeCell ref="E6:E8"/>
    <mergeCell ref="D6:D8"/>
    <mergeCell ref="B6:B8"/>
    <mergeCell ref="M7:M8"/>
    <mergeCell ref="A4:M4"/>
    <mergeCell ref="L1:M1"/>
    <mergeCell ref="A2:M3"/>
    <mergeCell ref="F6:H6"/>
    <mergeCell ref="I6:J6"/>
    <mergeCell ref="K6:M6"/>
    <mergeCell ref="F7:F8"/>
    <mergeCell ref="G7:G8"/>
    <mergeCell ref="H7:H8"/>
  </mergeCells>
  <phoneticPr fontId="0" type="noConversion"/>
  <printOptions horizontalCentered="1"/>
  <pageMargins left="0.19685039370078741" right="0.19685039370078741" top="0.78740157480314965" bottom="0.78740157480314965" header="0.11811023622047245" footer="0.11811023622047245"/>
  <pageSetup paperSize="9" scale="54" fitToHeight="0" orientation="portrait" useFirstPageNumber="1" r:id="rId1"/>
  <headerFooter alignWithMargins="0">
    <oddFooter xml:space="preserve">&amp;R
</oddFooter>
  </headerFooter>
  <rowBreaks count="1" manualBreakCount="1">
    <brk id="7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Munkalap1</vt:lpstr>
      <vt:lpstr>Munkalap2</vt:lpstr>
      <vt:lpstr>Munkalap3</vt:lpstr>
      <vt:lpstr>Munkalap1!Nyomtatási_terület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2020-10-26T10:35:15Z</cp:lastPrinted>
  <dcterms:created xsi:type="dcterms:W3CDTF">2016-01-15T07:20:01Z</dcterms:created>
  <dcterms:modified xsi:type="dcterms:W3CDTF">2021-07-29T08:29:15Z</dcterms:modified>
</cp:coreProperties>
</file>