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Rendeletek\16 mellékletei\"/>
    </mc:Choice>
  </mc:AlternateContent>
  <xr:revisionPtr revIDLastSave="0" documentId="8_{3C589ACC-AC2A-4F4B-8DB0-F5750ED68E71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7" i="1" l="1"/>
  <c r="H63" i="1"/>
  <c r="H42" i="1"/>
  <c r="H68" i="1"/>
  <c r="H70" i="1"/>
  <c r="E42" i="1"/>
  <c r="E63" i="1"/>
  <c r="E67" i="1"/>
  <c r="G7" i="2"/>
  <c r="H7" i="2"/>
  <c r="K7" i="2"/>
  <c r="G8" i="2"/>
  <c r="H8" i="2"/>
  <c r="K8" i="2"/>
  <c r="G9" i="2"/>
  <c r="H9" i="2"/>
  <c r="K9" i="2"/>
  <c r="G10" i="2"/>
  <c r="H10" i="2"/>
  <c r="K10" i="2"/>
  <c r="G11" i="2"/>
  <c r="H11" i="2"/>
  <c r="K11" i="2"/>
  <c r="G12" i="2"/>
  <c r="H12" i="2"/>
  <c r="K12" i="2"/>
  <c r="G13" i="2"/>
  <c r="H13" i="2"/>
  <c r="K13" i="2"/>
  <c r="G14" i="2"/>
  <c r="H14" i="2"/>
  <c r="K14" i="2"/>
  <c r="G15" i="2"/>
  <c r="H15" i="2"/>
  <c r="K15" i="2"/>
  <c r="G16" i="2"/>
  <c r="H16" i="2"/>
  <c r="K16" i="2"/>
  <c r="G17" i="2"/>
  <c r="H17" i="2"/>
  <c r="K17" i="2"/>
  <c r="G18" i="2"/>
  <c r="H18" i="2"/>
  <c r="K18" i="2"/>
  <c r="G19" i="2"/>
  <c r="H19" i="2"/>
  <c r="K19" i="2"/>
  <c r="G20" i="2"/>
  <c r="H20" i="2"/>
  <c r="K20" i="2"/>
  <c r="G21" i="2"/>
  <c r="H21" i="2"/>
  <c r="K21" i="2"/>
  <c r="G22" i="2"/>
  <c r="H22" i="2"/>
  <c r="K22" i="2"/>
  <c r="G23" i="2"/>
  <c r="H23" i="2"/>
  <c r="K23" i="2"/>
  <c r="G24" i="2"/>
  <c r="H24" i="2"/>
  <c r="K24" i="2"/>
  <c r="G25" i="2"/>
  <c r="H25" i="2"/>
  <c r="K25" i="2"/>
  <c r="G26" i="2"/>
  <c r="H26" i="2"/>
  <c r="K2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G6" i="2"/>
  <c r="H6" i="2"/>
  <c r="K6" i="2"/>
  <c r="J6" i="2"/>
  <c r="G5" i="2"/>
  <c r="E68" i="1"/>
  <c r="E70" i="1"/>
</calcChain>
</file>

<file path=xl/sharedStrings.xml><?xml version="1.0" encoding="utf-8"?>
<sst xmlns="http://schemas.openxmlformats.org/spreadsheetml/2006/main" count="127" uniqueCount="120">
  <si>
    <t>Költségvetési törvény mellékletei szerinti jogcim száma és megnevezése</t>
  </si>
  <si>
    <t>mutató</t>
  </si>
  <si>
    <t>évi összeg ft</t>
  </si>
  <si>
    <t>3.</t>
  </si>
  <si>
    <t>Hajléktalanok nappali intézményi ellátása</t>
  </si>
  <si>
    <t>Megnevezés</t>
  </si>
  <si>
    <t>1-2.nev.év 8 megh.</t>
  </si>
  <si>
    <t>adatok Ft-ban</t>
  </si>
  <si>
    <t>Közvilágítás fenntartásának támogatása</t>
  </si>
  <si>
    <t xml:space="preserve">Település-üzemeltetéshez kapcsolódó feladatellátás </t>
  </si>
  <si>
    <t xml:space="preserve">A zöldterület-gazdálkodással kapcsolatos feladatok </t>
  </si>
  <si>
    <t>Óvodaműködtetési támogatás</t>
  </si>
  <si>
    <t xml:space="preserve">         Óvodaműködtetési támogatás 8 hóra</t>
  </si>
  <si>
    <t xml:space="preserve">         Óvodaműködtetési támogatás 4 hóra</t>
  </si>
  <si>
    <t>Intézmény-üzemeltetési támogatás</t>
  </si>
  <si>
    <t>Helyi önkormányzatok működésének általános támogatása összesen:</t>
  </si>
  <si>
    <t xml:space="preserve">Szociális étkezés </t>
  </si>
  <si>
    <t>Általános működési és ágazati feladatok támogatása összesen</t>
  </si>
  <si>
    <t>Muzeális intézményi feladatok támogatása</t>
  </si>
  <si>
    <t xml:space="preserve">Központi támogatás összesen: </t>
  </si>
  <si>
    <t>16. melléklet</t>
  </si>
  <si>
    <t>Hajléktalanok átmeneti szállása, éjjeli menedékhely</t>
  </si>
  <si>
    <t>Helyi önkormányzatok műkődésének általános támogatása</t>
  </si>
  <si>
    <t>Köztemető fenntartással kapcsolatos feladatok támogatása</t>
  </si>
  <si>
    <t>Közutak fenntartásának támogatása</t>
  </si>
  <si>
    <t>Finanszírozás szempontjából elismert dolgozók bértámogatása</t>
  </si>
  <si>
    <t xml:space="preserve">Egyes köznevelési feladatok támogatása </t>
  </si>
  <si>
    <t>Egyes köznevelési feladatok támogatása összesen</t>
  </si>
  <si>
    <t>2. melléklet</t>
  </si>
  <si>
    <t>Lakott külterülettel kapcsolatos feladatok</t>
  </si>
  <si>
    <t>Üdülőhelyi feladatok</t>
  </si>
  <si>
    <t xml:space="preserve">Egyéb önkormányzati feladatok támogatása </t>
  </si>
  <si>
    <t>Gyermekétkeztetés üzemeltetési támogatása</t>
  </si>
  <si>
    <t>I.1.a</t>
  </si>
  <si>
    <t>I.1.c</t>
  </si>
  <si>
    <t>I.1.d</t>
  </si>
  <si>
    <t>I.1.e</t>
  </si>
  <si>
    <t>II.</t>
  </si>
  <si>
    <t>II.1.(1)</t>
  </si>
  <si>
    <t>II.1.(2)</t>
  </si>
  <si>
    <t>II.1.(3)</t>
  </si>
  <si>
    <t>II.2</t>
  </si>
  <si>
    <t>I.1.b</t>
  </si>
  <si>
    <t>I.1.ba</t>
  </si>
  <si>
    <t>I.1.bb</t>
  </si>
  <si>
    <t>I.1.bc</t>
  </si>
  <si>
    <t>I.1.bd</t>
  </si>
  <si>
    <t>fajlagos összeg</t>
  </si>
  <si>
    <t xml:space="preserve"> </t>
  </si>
  <si>
    <t>Beszámítás</t>
  </si>
  <si>
    <t>II.1.</t>
  </si>
  <si>
    <t>Pedagógus szakképzettséggel rendelkező, nevelőmunkát közvetlenül segítő 8 hóra</t>
  </si>
  <si>
    <t>Pedagógus szakképzettséggel nem rendelkező, nevelőmunkát közvetlenül segítő 8 hóra</t>
  </si>
  <si>
    <t>Pedagógus szakképzettséggel nem rendelkező, nevelőmunkát közvetlenül segítő 4 hóra</t>
  </si>
  <si>
    <t>II.4.</t>
  </si>
  <si>
    <t>Alapfokozatú végzettségű mesterpedagógus kategóriába sorolt óvodapedagógusok kieg tám</t>
  </si>
  <si>
    <t>Alapfokozatú végzettségű pedagógus II. kategóriába sorolt óvodapedagógusok kieg támogatása</t>
  </si>
  <si>
    <t xml:space="preserve">Egyes szociális és gyermekjóléti feladatok támogatása </t>
  </si>
  <si>
    <t>Család- és gyermekjóléti szolgálat</t>
  </si>
  <si>
    <t>Család- és gyermekjóléti központ</t>
  </si>
  <si>
    <t>III.4.</t>
  </si>
  <si>
    <t>III.4.b</t>
  </si>
  <si>
    <t>III.5. b</t>
  </si>
  <si>
    <t>Időskorúak nappali intézményi ellátása</t>
  </si>
  <si>
    <t>A települési önkormányzatok által biztosított egyes szakosított ellátások, valamint a gyermekek átmeneti gondozásával kapcsolatos feladatok támogatása</t>
  </si>
  <si>
    <t>A finanszírozás szempontjából elismert szakmai dolgozók bértámogatása</t>
  </si>
  <si>
    <t>A települési önkormányzatok szociális, gyermekjóléti és gyermekétkeztetési feladatainak támogatása</t>
  </si>
  <si>
    <t xml:space="preserve">IV. </t>
  </si>
  <si>
    <t>A települési önkormányzatok kulturális feladatok támogatása</t>
  </si>
  <si>
    <t>Nyilvános könyvtári, közművelődési és múzeumi feladatok támogatása</t>
  </si>
  <si>
    <t>Nem teljesült beszámítás/szolidaritási hozzájárulás alapja</t>
  </si>
  <si>
    <t>Szolidaritási hozzájárulás</t>
  </si>
  <si>
    <t>I.</t>
  </si>
  <si>
    <t>A helyi önkormányzatok működésének általános támogatása összesen</t>
  </si>
  <si>
    <t>II.4.a (1)</t>
  </si>
  <si>
    <t>II.4.a (2)</t>
  </si>
  <si>
    <t>III. 3.</t>
  </si>
  <si>
    <t>Házi segítségnyújtás, szociális segítés</t>
  </si>
  <si>
    <t>Házi segítségnyújtás, személyi gondozás</t>
  </si>
  <si>
    <t>Könyvtári, közművelődési és múzeumi feladatok támogatása</t>
  </si>
  <si>
    <t>Pedagógus szakképzettséggel rendelkező, nevelőmunkát közvetlenül segítő 4 hóra</t>
  </si>
  <si>
    <t>A rászoruló gyermekek szünidei étkeztetésének támogatása</t>
  </si>
  <si>
    <t>Bölcsőde, mini bölcsőde támogatása</t>
  </si>
  <si>
    <t>A finanszírozás szempontjából elismert szakmai dolgozók bértámogatása: felsőfokú végzettségű kisgyermeknevelők, szaktanácsadók</t>
  </si>
  <si>
    <t>A finanszírozás szempontjából elismert szakmai dolgozók bértámogatása: bölcsődei dajkák, középfokú végzettségű kisgyermeknevelők, szaktanácsadók</t>
  </si>
  <si>
    <t>Bölcsődei üzemeltetési támogatás</t>
  </si>
  <si>
    <t>Önkormányzati hivatal működésének támogatása elismert hivatali létszám alapján</t>
  </si>
  <si>
    <t>IV.1.e</t>
  </si>
  <si>
    <t>I.1.f beszámítás</t>
  </si>
  <si>
    <t>I.1.f Info</t>
  </si>
  <si>
    <t>V. SZH</t>
  </si>
  <si>
    <t>Pedagógusok, és az e pedagógusok nevelő munkáját közvetlenül segítők bértámogatása</t>
  </si>
  <si>
    <t>Pedagógusok elismert létszáma 8 hóra</t>
  </si>
  <si>
    <t>Pedagógusok elismert létszáma 4 hóra</t>
  </si>
  <si>
    <t>Kieg tám a pedagógusok és a pedag szakképzettséggel rendelkező segítők minősítéséből adódó többletkiadásokhoz</t>
  </si>
  <si>
    <t>Óvodai és iskolai szociális segítő tevékenység támogatása</t>
  </si>
  <si>
    <t>III.5. aa</t>
  </si>
  <si>
    <t>III.5. ab</t>
  </si>
  <si>
    <t>IV.1. d</t>
  </si>
  <si>
    <t>Komárom Város Önkormányzata  2020. évi központi támogatása:</t>
  </si>
  <si>
    <t xml:space="preserve"> a helyi önkormányzatok 2020. évi általános működésének és ágazati feladatainak támogatása</t>
  </si>
  <si>
    <t>2020. évi terv</t>
  </si>
  <si>
    <t>II.2. (1)</t>
  </si>
  <si>
    <t>III.2.a</t>
  </si>
  <si>
    <t>III.2.b</t>
  </si>
  <si>
    <t>III.2.da</t>
  </si>
  <si>
    <t>III.2.c (1)</t>
  </si>
  <si>
    <t>III.2.db (1)</t>
  </si>
  <si>
    <t>III.2.f (1)</t>
  </si>
  <si>
    <t>III.2.i (1)</t>
  </si>
  <si>
    <t xml:space="preserve">III.2.k </t>
  </si>
  <si>
    <t>III.2.n</t>
  </si>
  <si>
    <t>III.3.</t>
  </si>
  <si>
    <t>III.3.a(1)</t>
  </si>
  <si>
    <t>III.3.a(2)</t>
  </si>
  <si>
    <t>III.3.b</t>
  </si>
  <si>
    <t>III.4.a</t>
  </si>
  <si>
    <t>2020. évi módosított előirányzat</t>
  </si>
  <si>
    <t>II.4.b (1)</t>
  </si>
  <si>
    <t xml:space="preserve"> 16/2020.(XI.18.) pm-i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</si>
</sst>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F_t_-;\-* #,##0.00\ _F_t_-;_-* &quot;-&quot;??\ _F_t_-;_-@_-"/>
    <numFmt numFmtId="166" formatCode="#,##0_ ;\-#,##0\ "/>
  </numFmts>
  <fonts count="9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1" xfId="0" applyBorder="1"/>
    <xf numFmtId="0" fontId="0" fillId="0" borderId="2" xfId="0" applyBorder="1"/>
    <xf numFmtId="3" fontId="0" fillId="0" borderId="3" xfId="0" applyNumberFormat="1" applyBorder="1"/>
    <xf numFmtId="2" fontId="0" fillId="0" borderId="0" xfId="0" applyNumberFormat="1"/>
    <xf numFmtId="3" fontId="0" fillId="0" borderId="1" xfId="0" applyNumberFormat="1" applyFill="1" applyBorder="1"/>
    <xf numFmtId="3" fontId="0" fillId="0" borderId="1" xfId="0" applyNumberFormat="1" applyBorder="1"/>
    <xf numFmtId="3" fontId="0" fillId="0" borderId="3" xfId="0" applyNumberFormat="1" applyFill="1" applyBorder="1"/>
    <xf numFmtId="0" fontId="7" fillId="0" borderId="1" xfId="0" applyFont="1" applyBorder="1"/>
    <xf numFmtId="3" fontId="0" fillId="0" borderId="4" xfId="0" applyNumberFormat="1" applyFill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0" fontId="7" fillId="0" borderId="6" xfId="0" applyFont="1" applyBorder="1"/>
    <xf numFmtId="3" fontId="0" fillId="0" borderId="7" xfId="0" applyNumberFormat="1" applyFill="1" applyBorder="1"/>
    <xf numFmtId="0" fontId="2" fillId="0" borderId="8" xfId="0" applyFont="1" applyBorder="1"/>
    <xf numFmtId="3" fontId="2" fillId="0" borderId="9" xfId="0" applyNumberFormat="1" applyFont="1" applyFill="1" applyBorder="1"/>
    <xf numFmtId="0" fontId="7" fillId="0" borderId="10" xfId="0" applyFont="1" applyBorder="1"/>
    <xf numFmtId="3" fontId="0" fillId="0" borderId="10" xfId="0" applyNumberFormat="1" applyBorder="1"/>
    <xf numFmtId="3" fontId="0" fillId="0" borderId="11" xfId="0" applyNumberFormat="1" applyBorder="1"/>
    <xf numFmtId="0" fontId="2" fillId="0" borderId="8" xfId="0" applyFont="1" applyFill="1" applyBorder="1"/>
    <xf numFmtId="0" fontId="0" fillId="0" borderId="11" xfId="0" applyBorder="1"/>
    <xf numFmtId="3" fontId="0" fillId="0" borderId="11" xfId="0" applyNumberFormat="1" applyFill="1" applyBorder="1"/>
    <xf numFmtId="3" fontId="0" fillId="0" borderId="12" xfId="0" applyNumberFormat="1" applyFill="1" applyBorder="1"/>
    <xf numFmtId="0" fontId="3" fillId="0" borderId="13" xfId="0" applyFont="1" applyBorder="1" applyAlignment="1">
      <alignment vertical="center"/>
    </xf>
    <xf numFmtId="166" fontId="3" fillId="0" borderId="14" xfId="1" applyNumberFormat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0" fontId="2" fillId="0" borderId="6" xfId="0" applyFont="1" applyFill="1" applyBorder="1"/>
    <xf numFmtId="3" fontId="0" fillId="0" borderId="6" xfId="0" applyNumberFormat="1" applyFill="1" applyBorder="1"/>
    <xf numFmtId="0" fontId="0" fillId="0" borderId="16" xfId="0" applyBorder="1"/>
    <xf numFmtId="0" fontId="7" fillId="0" borderId="16" xfId="0" applyFont="1" applyBorder="1"/>
    <xf numFmtId="0" fontId="0" fillId="0" borderId="17" xfId="0" applyBorder="1"/>
    <xf numFmtId="0" fontId="7" fillId="0" borderId="18" xfId="0" applyFont="1" applyBorder="1"/>
    <xf numFmtId="3" fontId="2" fillId="0" borderId="3" xfId="0" applyNumberFormat="1" applyFont="1" applyFill="1" applyBorder="1"/>
    <xf numFmtId="0" fontId="3" fillId="0" borderId="19" xfId="0" applyFont="1" applyBorder="1" applyAlignment="1">
      <alignment vertical="center"/>
    </xf>
    <xf numFmtId="166" fontId="3" fillId="0" borderId="20" xfId="1" applyNumberFormat="1" applyFont="1" applyBorder="1" applyAlignment="1">
      <alignment vertical="center"/>
    </xf>
    <xf numFmtId="3" fontId="3" fillId="0" borderId="21" xfId="1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3" fontId="2" fillId="0" borderId="23" xfId="0" applyNumberFormat="1" applyFont="1" applyFill="1" applyBorder="1"/>
    <xf numFmtId="3" fontId="0" fillId="0" borderId="24" xfId="0" applyNumberFormat="1" applyBorder="1"/>
    <xf numFmtId="3" fontId="7" fillId="0" borderId="3" xfId="0" applyNumberFormat="1" applyFont="1" applyFill="1" applyBorder="1"/>
    <xf numFmtId="0" fontId="1" fillId="0" borderId="0" xfId="0" applyFont="1" applyAlignment="1">
      <alignment horizontal="right"/>
    </xf>
    <xf numFmtId="0" fontId="3" fillId="0" borderId="25" xfId="0" applyFont="1" applyBorder="1" applyAlignment="1">
      <alignment vertical="center"/>
    </xf>
    <xf numFmtId="0" fontId="0" fillId="0" borderId="26" xfId="0" applyBorder="1"/>
    <xf numFmtId="0" fontId="0" fillId="0" borderId="27" xfId="0" applyBorder="1"/>
    <xf numFmtId="3" fontId="0" fillId="0" borderId="28" xfId="0" applyNumberFormat="1" applyFill="1" applyBorder="1"/>
    <xf numFmtId="0" fontId="0" fillId="0" borderId="0" xfId="0" applyBorder="1"/>
    <xf numFmtId="0" fontId="1" fillId="0" borderId="0" xfId="0" applyFont="1" applyAlignment="1"/>
    <xf numFmtId="0" fontId="0" fillId="0" borderId="0" xfId="0" applyAlignment="1">
      <alignment horizontal="right"/>
    </xf>
    <xf numFmtId="2" fontId="0" fillId="0" borderId="28" xfId="0" applyNumberFormat="1" applyBorder="1"/>
    <xf numFmtId="2" fontId="0" fillId="0" borderId="4" xfId="0" applyNumberFormat="1" applyFill="1" applyBorder="1"/>
    <xf numFmtId="2" fontId="0" fillId="0" borderId="4" xfId="0" applyNumberFormat="1" applyBorder="1"/>
    <xf numFmtId="0" fontId="0" fillId="0" borderId="24" xfId="0" applyBorder="1"/>
    <xf numFmtId="3" fontId="0" fillId="0" borderId="24" xfId="0" applyNumberFormat="1" applyFill="1" applyBorder="1"/>
    <xf numFmtId="3" fontId="0" fillId="0" borderId="0" xfId="0" applyNumberFormat="1" applyFill="1" applyBorder="1"/>
    <xf numFmtId="3" fontId="0" fillId="0" borderId="26" xfId="0" applyNumberFormat="1" applyBorder="1"/>
    <xf numFmtId="0" fontId="0" fillId="0" borderId="29" xfId="0" applyBorder="1"/>
    <xf numFmtId="0" fontId="0" fillId="0" borderId="30" xfId="0" applyBorder="1"/>
    <xf numFmtId="0" fontId="7" fillId="0" borderId="31" xfId="0" applyFont="1" applyBorder="1"/>
    <xf numFmtId="0" fontId="2" fillId="0" borderId="18" xfId="0" applyFont="1" applyBorder="1"/>
    <xf numFmtId="0" fontId="0" fillId="0" borderId="3" xfId="0" applyBorder="1"/>
    <xf numFmtId="0" fontId="3" fillId="0" borderId="20" xfId="0" applyFont="1" applyBorder="1" applyAlignment="1">
      <alignment vertical="center"/>
    </xf>
    <xf numFmtId="0" fontId="2" fillId="0" borderId="2" xfId="0" applyFont="1" applyBorder="1"/>
    <xf numFmtId="2" fontId="0" fillId="0" borderId="1" xfId="0" applyNumberFormat="1" applyBorder="1"/>
    <xf numFmtId="2" fontId="0" fillId="0" borderId="1" xfId="0" applyNumberFormat="1" applyFill="1" applyBorder="1"/>
    <xf numFmtId="0" fontId="2" fillId="0" borderId="32" xfId="0" applyFont="1" applyBorder="1"/>
    <xf numFmtId="3" fontId="2" fillId="0" borderId="33" xfId="0" applyNumberFormat="1" applyFont="1" applyFill="1" applyBorder="1"/>
    <xf numFmtId="3" fontId="2" fillId="0" borderId="34" xfId="0" applyNumberFormat="1" applyFont="1" applyFill="1" applyBorder="1"/>
    <xf numFmtId="0" fontId="5" fillId="0" borderId="35" xfId="0" applyFont="1" applyBorder="1" applyAlignment="1">
      <alignment horizontal="left" vertical="center"/>
    </xf>
    <xf numFmtId="0" fontId="0" fillId="0" borderId="36" xfId="0" applyBorder="1" applyAlignment="1">
      <alignment horizontal="left" wrapText="1"/>
    </xf>
    <xf numFmtId="0" fontId="5" fillId="0" borderId="37" xfId="0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3" fontId="0" fillId="0" borderId="29" xfId="0" applyNumberFormat="1" applyBorder="1"/>
    <xf numFmtId="3" fontId="0" fillId="0" borderId="0" xfId="0" applyNumberFormat="1" applyBorder="1"/>
    <xf numFmtId="0" fontId="2" fillId="0" borderId="16" xfId="0" applyFont="1" applyBorder="1"/>
    <xf numFmtId="0" fontId="0" fillId="0" borderId="4" xfId="0" applyBorder="1"/>
    <xf numFmtId="0" fontId="0" fillId="0" borderId="28" xfId="0" applyBorder="1"/>
    <xf numFmtId="3" fontId="2" fillId="0" borderId="38" xfId="0" applyNumberFormat="1" applyFont="1" applyFill="1" applyBorder="1"/>
    <xf numFmtId="0" fontId="3" fillId="0" borderId="11" xfId="0" applyFont="1" applyBorder="1" applyAlignment="1">
      <alignment vertical="center"/>
    </xf>
    <xf numFmtId="0" fontId="2" fillId="0" borderId="10" xfId="0" applyFont="1" applyBorder="1"/>
    <xf numFmtId="0" fontId="0" fillId="0" borderId="16" xfId="0" applyFill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7" xfId="0" applyFont="1" applyBorder="1"/>
    <xf numFmtId="0" fontId="0" fillId="0" borderId="2" xfId="0" applyFill="1" applyBorder="1"/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17" xfId="0" applyFont="1" applyFill="1" applyBorder="1"/>
    <xf numFmtId="0" fontId="7" fillId="0" borderId="2" xfId="0" applyFont="1" applyFill="1" applyBorder="1" applyAlignment="1">
      <alignment wrapText="1"/>
    </xf>
    <xf numFmtId="0" fontId="0" fillId="0" borderId="10" xfId="0" applyBorder="1"/>
    <xf numFmtId="3" fontId="0" fillId="0" borderId="10" xfId="0" applyNumberFormat="1" applyFill="1" applyBorder="1"/>
    <xf numFmtId="0" fontId="0" fillId="0" borderId="36" xfId="0" applyFill="1" applyBorder="1"/>
    <xf numFmtId="3" fontId="0" fillId="3" borderId="4" xfId="0" applyNumberFormat="1" applyFill="1" applyBorder="1"/>
    <xf numFmtId="3" fontId="0" fillId="3" borderId="1" xfId="0" applyNumberFormat="1" applyFill="1" applyBorder="1"/>
    <xf numFmtId="3" fontId="0" fillId="3" borderId="3" xfId="0" applyNumberFormat="1" applyFill="1" applyBorder="1"/>
    <xf numFmtId="2" fontId="0" fillId="3" borderId="2" xfId="0" applyNumberFormat="1" applyFill="1" applyBorder="1"/>
    <xf numFmtId="3" fontId="0" fillId="3" borderId="2" xfId="0" applyNumberFormat="1" applyFill="1" applyBorder="1"/>
    <xf numFmtId="3" fontId="7" fillId="3" borderId="39" xfId="0" applyNumberFormat="1" applyFont="1" applyFill="1" applyBorder="1"/>
    <xf numFmtId="2" fontId="0" fillId="3" borderId="40" xfId="0" applyNumberFormat="1" applyFill="1" applyBorder="1"/>
    <xf numFmtId="3" fontId="0" fillId="3" borderId="40" xfId="0" applyNumberFormat="1" applyFill="1" applyBorder="1"/>
    <xf numFmtId="166" fontId="3" fillId="0" borderId="13" xfId="1" applyNumberFormat="1" applyFont="1" applyBorder="1" applyAlignment="1">
      <alignment vertical="center"/>
    </xf>
    <xf numFmtId="0" fontId="0" fillId="3" borderId="0" xfId="0" applyFill="1" applyBorder="1"/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41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3" fontId="8" fillId="2" borderId="38" xfId="0" applyNumberFormat="1" applyFont="1" applyFill="1" applyBorder="1" applyAlignment="1">
      <alignment horizontal="right" vertical="center"/>
    </xf>
    <xf numFmtId="3" fontId="8" fillId="2" borderId="13" xfId="0" applyNumberFormat="1" applyFont="1" applyFill="1" applyBorder="1" applyAlignment="1">
      <alignment horizontal="right" vertical="center"/>
    </xf>
    <xf numFmtId="3" fontId="8" fillId="2" borderId="33" xfId="0" applyNumberFormat="1" applyFont="1" applyFill="1" applyBorder="1" applyAlignment="1">
      <alignment horizontal="right" vertical="center"/>
    </xf>
    <xf numFmtId="3" fontId="8" fillId="2" borderId="14" xfId="0" applyNumberFormat="1" applyFont="1" applyFill="1" applyBorder="1" applyAlignment="1">
      <alignment horizontal="right" vertical="center"/>
    </xf>
    <xf numFmtId="3" fontId="8" fillId="2" borderId="43" xfId="0" applyNumberFormat="1" applyFont="1" applyFill="1" applyBorder="1" applyAlignment="1">
      <alignment horizontal="right" vertical="center"/>
    </xf>
    <xf numFmtId="3" fontId="8" fillId="2" borderId="44" xfId="0" applyNumberFormat="1" applyFont="1" applyFill="1" applyBorder="1" applyAlignment="1">
      <alignment horizontal="righ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zoomScaleNormal="100" zoomScaleSheetLayoutView="100" workbookViewId="0">
      <selection activeCell="H4" sqref="H4"/>
    </sheetView>
  </sheetViews>
  <sheetFormatPr defaultRowHeight="12.75" x14ac:dyDescent="0.2"/>
  <cols>
    <col min="1" max="1" width="15" customWidth="1"/>
    <col min="2" max="2" width="82.42578125" customWidth="1"/>
    <col min="3" max="3" width="10.140625" customWidth="1"/>
    <col min="4" max="4" width="13.140625" customWidth="1"/>
    <col min="5" max="5" width="20.140625" customWidth="1"/>
    <col min="6" max="6" width="10.140625" customWidth="1"/>
    <col min="7" max="7" width="12.28515625" customWidth="1"/>
    <col min="8" max="8" width="22.140625" customWidth="1"/>
    <col min="10" max="10" width="11.140625" bestFit="1" customWidth="1"/>
  </cols>
  <sheetData>
    <row r="2" spans="1:8" x14ac:dyDescent="0.2">
      <c r="F2" s="49"/>
      <c r="G2" s="49"/>
      <c r="H2" s="43" t="s">
        <v>20</v>
      </c>
    </row>
    <row r="3" spans="1:8" x14ac:dyDescent="0.2">
      <c r="F3" s="49"/>
      <c r="G3" s="49"/>
      <c r="H3" s="43"/>
    </row>
    <row r="4" spans="1:8" x14ac:dyDescent="0.2">
      <c r="F4" s="49"/>
      <c r="G4" s="49"/>
      <c r="H4" s="73" t="s">
        <v>119</v>
      </c>
    </row>
    <row r="5" spans="1:8" ht="12.75" customHeight="1" x14ac:dyDescent="0.2">
      <c r="A5" s="113" t="s">
        <v>99</v>
      </c>
      <c r="B5" s="113"/>
      <c r="C5" s="113"/>
      <c r="D5" s="113"/>
      <c r="E5" s="113"/>
      <c r="F5" s="113"/>
      <c r="G5" s="113"/>
      <c r="H5" s="113"/>
    </row>
    <row r="6" spans="1:8" ht="15.75" customHeight="1" x14ac:dyDescent="0.2">
      <c r="A6" s="113"/>
      <c r="B6" s="113"/>
      <c r="C6" s="113"/>
      <c r="D6" s="113"/>
      <c r="E6" s="113"/>
      <c r="F6" s="113"/>
      <c r="G6" s="113"/>
      <c r="H6" s="113"/>
    </row>
    <row r="7" spans="1:8" ht="15.75" customHeight="1" x14ac:dyDescent="0.2">
      <c r="A7" s="113" t="s">
        <v>100</v>
      </c>
      <c r="B7" s="113"/>
      <c r="C7" s="113"/>
      <c r="D7" s="113"/>
      <c r="E7" s="113"/>
      <c r="F7" s="113"/>
      <c r="G7" s="113"/>
      <c r="H7" s="113"/>
    </row>
    <row r="9" spans="1:8" ht="13.5" thickBot="1" x14ac:dyDescent="0.25">
      <c r="H9" s="50" t="s">
        <v>7</v>
      </c>
    </row>
    <row r="10" spans="1:8" ht="13.5" customHeight="1" thickBot="1" x14ac:dyDescent="0.25">
      <c r="A10" s="106" t="s">
        <v>0</v>
      </c>
      <c r="B10" s="107"/>
      <c r="C10" s="115" t="s">
        <v>101</v>
      </c>
      <c r="D10" s="115"/>
      <c r="E10" s="116"/>
      <c r="F10" s="114" t="s">
        <v>117</v>
      </c>
      <c r="G10" s="115"/>
      <c r="H10" s="116"/>
    </row>
    <row r="11" spans="1:8" ht="13.5" thickBot="1" x14ac:dyDescent="0.25">
      <c r="A11" s="106"/>
      <c r="B11" s="108"/>
      <c r="C11" s="88" t="s">
        <v>1</v>
      </c>
      <c r="D11" s="89" t="s">
        <v>47</v>
      </c>
      <c r="E11" s="90" t="s">
        <v>2</v>
      </c>
      <c r="F11" s="88" t="s">
        <v>1</v>
      </c>
      <c r="G11" s="89" t="s">
        <v>47</v>
      </c>
      <c r="H11" s="90" t="s">
        <v>2</v>
      </c>
    </row>
    <row r="12" spans="1:8" ht="20.25" customHeight="1" thickBot="1" x14ac:dyDescent="0.25">
      <c r="A12" s="38" t="s">
        <v>28</v>
      </c>
      <c r="B12" s="80" t="s">
        <v>22</v>
      </c>
      <c r="C12" s="39"/>
      <c r="D12" s="39"/>
      <c r="E12" s="44"/>
      <c r="F12" s="39"/>
      <c r="G12" s="39"/>
      <c r="H12" s="44"/>
    </row>
    <row r="13" spans="1:8" x14ac:dyDescent="0.2">
      <c r="A13" s="30" t="s">
        <v>33</v>
      </c>
      <c r="B13" s="60" t="s">
        <v>86</v>
      </c>
      <c r="C13" s="77"/>
      <c r="D13" s="6">
        <v>5450000</v>
      </c>
      <c r="E13" s="7">
        <v>187505200</v>
      </c>
      <c r="F13" s="77"/>
      <c r="G13" s="6">
        <v>5450000</v>
      </c>
      <c r="H13" s="7">
        <v>223177500</v>
      </c>
    </row>
    <row r="14" spans="1:8" x14ac:dyDescent="0.2">
      <c r="A14" s="30" t="s">
        <v>42</v>
      </c>
      <c r="B14" s="13" t="s">
        <v>9</v>
      </c>
      <c r="C14" s="78"/>
      <c r="D14" s="12"/>
      <c r="E14" s="7"/>
      <c r="F14" s="78"/>
      <c r="G14" s="12"/>
      <c r="H14" s="7"/>
    </row>
    <row r="15" spans="1:8" x14ac:dyDescent="0.2">
      <c r="A15" s="29" t="s">
        <v>43</v>
      </c>
      <c r="B15" s="1" t="s">
        <v>10</v>
      </c>
      <c r="C15" s="9"/>
      <c r="D15" s="5">
        <v>25200</v>
      </c>
      <c r="E15" s="7">
        <v>42855120</v>
      </c>
      <c r="F15" s="9"/>
      <c r="G15" s="5">
        <v>25200</v>
      </c>
      <c r="H15" s="7">
        <v>42855120</v>
      </c>
    </row>
    <row r="16" spans="1:8" x14ac:dyDescent="0.2">
      <c r="A16" s="29" t="s">
        <v>44</v>
      </c>
      <c r="B16" s="1" t="s">
        <v>8</v>
      </c>
      <c r="C16" s="10"/>
      <c r="D16" s="6"/>
      <c r="E16" s="3">
        <v>61080000</v>
      </c>
      <c r="F16" s="10"/>
      <c r="G16" s="6"/>
      <c r="H16" s="3">
        <v>61080000</v>
      </c>
    </row>
    <row r="17" spans="1:10" x14ac:dyDescent="0.2">
      <c r="A17" s="29" t="s">
        <v>45</v>
      </c>
      <c r="B17" s="1" t="s">
        <v>23</v>
      </c>
      <c r="C17" s="9"/>
      <c r="D17" s="5"/>
      <c r="E17" s="7">
        <v>6188728</v>
      </c>
      <c r="F17" s="9"/>
      <c r="G17" s="5"/>
      <c r="H17" s="7">
        <v>6188728</v>
      </c>
    </row>
    <row r="18" spans="1:10" x14ac:dyDescent="0.2">
      <c r="A18" s="29" t="s">
        <v>46</v>
      </c>
      <c r="B18" s="1" t="s">
        <v>24</v>
      </c>
      <c r="C18" s="10"/>
      <c r="D18" s="6"/>
      <c r="E18" s="3">
        <v>35190550</v>
      </c>
      <c r="F18" s="10"/>
      <c r="G18" s="6"/>
      <c r="H18" s="3">
        <v>35190550</v>
      </c>
    </row>
    <row r="19" spans="1:10" x14ac:dyDescent="0.2">
      <c r="A19" s="29" t="s">
        <v>34</v>
      </c>
      <c r="B19" s="1" t="s">
        <v>31</v>
      </c>
      <c r="C19" s="10"/>
      <c r="D19" s="6">
        <v>2700</v>
      </c>
      <c r="E19" s="3">
        <v>51969600</v>
      </c>
      <c r="F19" s="10"/>
      <c r="G19" s="6">
        <v>2700</v>
      </c>
      <c r="H19" s="3">
        <v>51969600</v>
      </c>
      <c r="I19" s="48"/>
      <c r="J19" s="48"/>
    </row>
    <row r="20" spans="1:10" x14ac:dyDescent="0.2">
      <c r="A20" s="29" t="s">
        <v>35</v>
      </c>
      <c r="B20" s="2" t="s">
        <v>29</v>
      </c>
      <c r="C20" s="10"/>
      <c r="D20" s="6">
        <v>2550</v>
      </c>
      <c r="E20" s="7">
        <v>344250</v>
      </c>
      <c r="F20" s="10"/>
      <c r="G20" s="6">
        <v>2550</v>
      </c>
      <c r="H20" s="7">
        <v>344250</v>
      </c>
      <c r="I20" s="48"/>
      <c r="J20" s="48"/>
    </row>
    <row r="21" spans="1:10" x14ac:dyDescent="0.2">
      <c r="A21" s="29" t="s">
        <v>36</v>
      </c>
      <c r="B21" s="2" t="s">
        <v>30</v>
      </c>
      <c r="C21" s="10"/>
      <c r="D21" s="6">
        <v>1</v>
      </c>
      <c r="E21" s="3">
        <v>16756800</v>
      </c>
      <c r="F21" s="10"/>
      <c r="G21" s="6">
        <v>1</v>
      </c>
      <c r="H21" s="3">
        <v>16756800</v>
      </c>
      <c r="I21" s="48"/>
      <c r="J21" s="48"/>
    </row>
    <row r="22" spans="1:10" x14ac:dyDescent="0.2">
      <c r="A22" s="29" t="s">
        <v>88</v>
      </c>
      <c r="B22" s="2" t="s">
        <v>49</v>
      </c>
      <c r="C22" s="10"/>
      <c r="D22" s="6"/>
      <c r="E22" s="3">
        <v>629092476</v>
      </c>
      <c r="F22" s="10"/>
      <c r="G22" s="6"/>
      <c r="H22" s="3">
        <v>629092476</v>
      </c>
      <c r="I22" s="48"/>
      <c r="J22" s="75"/>
    </row>
    <row r="23" spans="1:10" x14ac:dyDescent="0.2">
      <c r="A23" s="29" t="s">
        <v>89</v>
      </c>
      <c r="B23" s="2" t="s">
        <v>70</v>
      </c>
      <c r="C23" s="10"/>
      <c r="D23" s="6"/>
      <c r="E23" s="3">
        <v>227202228</v>
      </c>
      <c r="F23" s="10"/>
      <c r="G23" s="6"/>
      <c r="H23" s="3">
        <v>191529928</v>
      </c>
      <c r="I23" s="48"/>
      <c r="J23" s="48"/>
    </row>
    <row r="24" spans="1:10" x14ac:dyDescent="0.2">
      <c r="A24" s="29" t="s">
        <v>90</v>
      </c>
      <c r="B24" s="2" t="s">
        <v>71</v>
      </c>
      <c r="C24" s="10"/>
      <c r="D24" s="6"/>
      <c r="E24" s="3">
        <v>187609009</v>
      </c>
      <c r="F24" s="10"/>
      <c r="G24" s="6"/>
      <c r="H24" s="98">
        <v>187609009</v>
      </c>
      <c r="I24" s="105"/>
      <c r="J24" s="105"/>
    </row>
    <row r="25" spans="1:10" ht="13.5" thickBot="1" x14ac:dyDescent="0.25">
      <c r="A25" s="76" t="s">
        <v>72</v>
      </c>
      <c r="B25" s="64" t="s">
        <v>73</v>
      </c>
      <c r="C25" s="9"/>
      <c r="D25" s="5"/>
      <c r="E25" s="33">
        <v>0</v>
      </c>
      <c r="F25" s="9"/>
      <c r="G25" s="5"/>
      <c r="H25" s="33">
        <v>0</v>
      </c>
      <c r="I25" s="48"/>
      <c r="J25" s="48" t="s">
        <v>48</v>
      </c>
    </row>
    <row r="26" spans="1:10" ht="13.5" thickBot="1" x14ac:dyDescent="0.25">
      <c r="A26" s="67" t="s">
        <v>15</v>
      </c>
      <c r="B26" s="81"/>
      <c r="C26" s="79"/>
      <c r="D26" s="68"/>
      <c r="E26" s="69">
        <v>0</v>
      </c>
      <c r="F26" s="79"/>
      <c r="G26" s="68"/>
      <c r="H26" s="69">
        <v>0</v>
      </c>
      <c r="I26" s="48"/>
      <c r="J26" s="48"/>
    </row>
    <row r="27" spans="1:10" x14ac:dyDescent="0.2">
      <c r="A27" s="70" t="s">
        <v>37</v>
      </c>
      <c r="B27" s="72" t="s">
        <v>26</v>
      </c>
      <c r="C27" s="57"/>
      <c r="D27" s="45"/>
      <c r="E27" s="46"/>
      <c r="F27" s="57"/>
      <c r="G27" s="45"/>
      <c r="H27" s="46"/>
      <c r="I27" s="48"/>
      <c r="J27" s="48"/>
    </row>
    <row r="28" spans="1:10" x14ac:dyDescent="0.2">
      <c r="A28" s="32" t="s">
        <v>50</v>
      </c>
      <c r="B28" s="8" t="s">
        <v>91</v>
      </c>
      <c r="C28" s="74"/>
      <c r="D28" s="58"/>
      <c r="E28" s="59"/>
      <c r="F28" s="74"/>
      <c r="G28" s="58"/>
      <c r="H28" s="59"/>
    </row>
    <row r="29" spans="1:10" x14ac:dyDescent="0.2">
      <c r="A29" s="29" t="s">
        <v>38</v>
      </c>
      <c r="B29" s="1" t="s">
        <v>92</v>
      </c>
      <c r="C29" s="51">
        <v>51.2</v>
      </c>
      <c r="D29" s="28">
        <v>4371500</v>
      </c>
      <c r="E29" s="14">
        <v>223820800</v>
      </c>
      <c r="F29" s="51">
        <v>52.7</v>
      </c>
      <c r="G29" s="28">
        <v>4371500</v>
      </c>
      <c r="H29" s="14">
        <v>230378050</v>
      </c>
    </row>
    <row r="30" spans="1:10" ht="15" customHeight="1" x14ac:dyDescent="0.2">
      <c r="A30" s="29" t="s">
        <v>39</v>
      </c>
      <c r="B30" s="1" t="s">
        <v>52</v>
      </c>
      <c r="C30" s="52">
        <v>29</v>
      </c>
      <c r="D30" s="5">
        <v>2400000</v>
      </c>
      <c r="E30" s="7">
        <v>69600000</v>
      </c>
      <c r="F30" s="52">
        <v>23.6</v>
      </c>
      <c r="G30" s="5">
        <v>2400000</v>
      </c>
      <c r="H30" s="7">
        <v>56640000</v>
      </c>
    </row>
    <row r="31" spans="1:10" ht="15" customHeight="1" x14ac:dyDescent="0.2">
      <c r="A31" s="29" t="s">
        <v>40</v>
      </c>
      <c r="B31" s="1" t="s">
        <v>51</v>
      </c>
      <c r="C31" s="52">
        <v>4</v>
      </c>
      <c r="D31" s="28">
        <v>4371500</v>
      </c>
      <c r="E31" s="7">
        <v>17486000</v>
      </c>
      <c r="F31" s="52">
        <v>3.2</v>
      </c>
      <c r="G31" s="28">
        <v>4371500</v>
      </c>
      <c r="H31" s="7">
        <v>13988800</v>
      </c>
    </row>
    <row r="32" spans="1:10" ht="13.5" customHeight="1" x14ac:dyDescent="0.2">
      <c r="A32" s="29" t="s">
        <v>38</v>
      </c>
      <c r="B32" s="1" t="s">
        <v>93</v>
      </c>
      <c r="C32" s="52">
        <v>55.9</v>
      </c>
      <c r="D32" s="28">
        <v>4371500</v>
      </c>
      <c r="E32" s="7"/>
      <c r="F32" s="52">
        <v>55.9</v>
      </c>
      <c r="G32" s="28">
        <v>4371500</v>
      </c>
      <c r="H32" s="7"/>
    </row>
    <row r="33" spans="1:8" ht="13.5" customHeight="1" x14ac:dyDescent="0.2">
      <c r="A33" s="29" t="s">
        <v>39</v>
      </c>
      <c r="B33" s="1" t="s">
        <v>53</v>
      </c>
      <c r="C33" s="53">
        <v>29</v>
      </c>
      <c r="D33" s="6">
        <v>2205000</v>
      </c>
      <c r="E33" s="7"/>
      <c r="F33" s="53">
        <v>29</v>
      </c>
      <c r="G33" s="6">
        <v>2205000</v>
      </c>
      <c r="H33" s="7"/>
    </row>
    <row r="34" spans="1:8" ht="13.5" customHeight="1" x14ac:dyDescent="0.2">
      <c r="A34" s="29" t="s">
        <v>40</v>
      </c>
      <c r="B34" s="1" t="s">
        <v>80</v>
      </c>
      <c r="C34" s="53">
        <v>5</v>
      </c>
      <c r="D34" s="6">
        <v>4371500</v>
      </c>
      <c r="E34" s="7"/>
      <c r="F34" s="53">
        <v>5</v>
      </c>
      <c r="G34" s="6">
        <v>4371500</v>
      </c>
      <c r="H34" s="7"/>
    </row>
    <row r="35" spans="1:8" ht="13.5" customHeight="1" x14ac:dyDescent="0.2">
      <c r="A35" s="30" t="s">
        <v>41</v>
      </c>
      <c r="B35" s="8" t="s">
        <v>11</v>
      </c>
      <c r="C35" s="53"/>
      <c r="D35" s="6"/>
      <c r="E35" s="7"/>
      <c r="F35" s="53"/>
      <c r="G35" s="6"/>
      <c r="H35" s="7"/>
    </row>
    <row r="36" spans="1:8" ht="13.5" customHeight="1" x14ac:dyDescent="0.2">
      <c r="A36" s="29" t="s">
        <v>102</v>
      </c>
      <c r="B36" s="8" t="s">
        <v>12</v>
      </c>
      <c r="C36" s="53">
        <v>545.70000000000005</v>
      </c>
      <c r="D36" s="6">
        <v>97400</v>
      </c>
      <c r="E36" s="7">
        <v>53151180</v>
      </c>
      <c r="F36" s="53">
        <v>563</v>
      </c>
      <c r="G36" s="6">
        <v>97400</v>
      </c>
      <c r="H36" s="7">
        <v>54836200</v>
      </c>
    </row>
    <row r="37" spans="1:8" ht="13.5" customHeight="1" x14ac:dyDescent="0.2">
      <c r="A37" s="29"/>
      <c r="B37" s="8" t="s">
        <v>13</v>
      </c>
      <c r="C37" s="53">
        <v>601</v>
      </c>
      <c r="D37" s="6">
        <v>97400</v>
      </c>
      <c r="E37" s="7"/>
      <c r="F37" s="53">
        <v>601</v>
      </c>
      <c r="G37" s="6">
        <v>97400</v>
      </c>
      <c r="H37" s="7"/>
    </row>
    <row r="38" spans="1:8" ht="13.5" customHeight="1" x14ac:dyDescent="0.2">
      <c r="A38" s="29" t="s">
        <v>54</v>
      </c>
      <c r="B38" s="8" t="s">
        <v>94</v>
      </c>
      <c r="C38" s="53"/>
      <c r="D38" s="6"/>
      <c r="E38" s="7"/>
      <c r="F38" s="53"/>
      <c r="G38" s="6"/>
      <c r="H38" s="7"/>
    </row>
    <row r="39" spans="1:8" ht="13.5" customHeight="1" x14ac:dyDescent="0.2">
      <c r="A39" s="30" t="s">
        <v>74</v>
      </c>
      <c r="B39" s="8" t="s">
        <v>56</v>
      </c>
      <c r="C39" s="65">
        <v>26</v>
      </c>
      <c r="D39" s="6">
        <v>396700</v>
      </c>
      <c r="E39" s="7">
        <v>10314200</v>
      </c>
      <c r="F39" s="53">
        <v>20.2</v>
      </c>
      <c r="G39" s="6">
        <v>396700</v>
      </c>
      <c r="H39" s="7">
        <v>8013340</v>
      </c>
    </row>
    <row r="40" spans="1:8" ht="13.5" customHeight="1" x14ac:dyDescent="0.2">
      <c r="A40" s="30" t="s">
        <v>118</v>
      </c>
      <c r="B40" s="8" t="s">
        <v>56</v>
      </c>
      <c r="C40" s="65"/>
      <c r="D40" s="6"/>
      <c r="E40" s="7"/>
      <c r="F40" s="53">
        <v>1.6</v>
      </c>
      <c r="G40" s="6">
        <v>363642</v>
      </c>
      <c r="H40" s="7">
        <v>581827</v>
      </c>
    </row>
    <row r="41" spans="1:8" ht="13.5" customHeight="1" thickBot="1" x14ac:dyDescent="0.25">
      <c r="A41" s="30" t="s">
        <v>75</v>
      </c>
      <c r="B41" s="8" t="s">
        <v>55</v>
      </c>
      <c r="C41" s="65">
        <v>4</v>
      </c>
      <c r="D41" s="6">
        <v>1447300</v>
      </c>
      <c r="E41" s="7">
        <v>5789200</v>
      </c>
      <c r="F41" s="53">
        <v>2.4</v>
      </c>
      <c r="G41" s="6">
        <v>1447300</v>
      </c>
      <c r="H41" s="7">
        <v>3473520</v>
      </c>
    </row>
    <row r="42" spans="1:8" ht="13.5" customHeight="1" thickBot="1" x14ac:dyDescent="0.25">
      <c r="A42" s="15" t="s">
        <v>27</v>
      </c>
      <c r="B42" s="17"/>
      <c r="C42" s="19"/>
      <c r="D42" s="18"/>
      <c r="E42" s="16">
        <f>SUM(E29:E41)</f>
        <v>380161380</v>
      </c>
      <c r="F42" s="19"/>
      <c r="G42" s="18"/>
      <c r="H42" s="16">
        <f>SUM(H29:H41)</f>
        <v>367911737</v>
      </c>
    </row>
    <row r="43" spans="1:8" ht="13.5" customHeight="1" x14ac:dyDescent="0.2">
      <c r="A43" s="61" t="s">
        <v>76</v>
      </c>
      <c r="B43" s="27" t="s">
        <v>57</v>
      </c>
      <c r="C43" s="41"/>
      <c r="D43" s="11"/>
      <c r="E43" s="40"/>
      <c r="F43" s="41"/>
      <c r="G43" s="11"/>
      <c r="H43" s="40"/>
    </row>
    <row r="44" spans="1:8" ht="13.5" customHeight="1" x14ac:dyDescent="0.2">
      <c r="A44" s="29" t="s">
        <v>103</v>
      </c>
      <c r="B44" s="8" t="s">
        <v>58</v>
      </c>
      <c r="C44" s="10">
        <v>8160000</v>
      </c>
      <c r="D44" s="6">
        <v>3780000</v>
      </c>
      <c r="E44" s="7">
        <v>8160000</v>
      </c>
      <c r="F44" s="10">
        <v>12852000</v>
      </c>
      <c r="G44" s="6">
        <v>3780000</v>
      </c>
      <c r="H44" s="7">
        <v>12852000</v>
      </c>
    </row>
    <row r="45" spans="1:8" ht="12.75" customHeight="1" x14ac:dyDescent="0.2">
      <c r="A45" s="29" t="s">
        <v>104</v>
      </c>
      <c r="B45" s="8" t="s">
        <v>59</v>
      </c>
      <c r="C45" s="10">
        <v>19470000</v>
      </c>
      <c r="D45" s="6">
        <v>3300000</v>
      </c>
      <c r="E45" s="7">
        <v>19470000</v>
      </c>
      <c r="F45" s="10">
        <v>19470000</v>
      </c>
      <c r="G45" s="6">
        <v>3300000</v>
      </c>
      <c r="H45" s="7">
        <v>19470000</v>
      </c>
    </row>
    <row r="46" spans="1:8" x14ac:dyDescent="0.2">
      <c r="A46" s="29" t="s">
        <v>106</v>
      </c>
      <c r="B46" s="8" t="s">
        <v>16</v>
      </c>
      <c r="C46" s="9">
        <v>107</v>
      </c>
      <c r="D46" s="5">
        <v>65360</v>
      </c>
      <c r="E46" s="7">
        <v>6993520</v>
      </c>
      <c r="F46" s="9">
        <v>110</v>
      </c>
      <c r="G46" s="5">
        <v>65360</v>
      </c>
      <c r="H46" s="7">
        <v>7189600</v>
      </c>
    </row>
    <row r="47" spans="1:8" x14ac:dyDescent="0.2">
      <c r="A47" s="29" t="s">
        <v>105</v>
      </c>
      <c r="B47" s="8" t="s">
        <v>77</v>
      </c>
      <c r="C47" s="9">
        <v>2</v>
      </c>
      <c r="D47" s="5">
        <v>25000</v>
      </c>
      <c r="E47" s="7">
        <v>50000</v>
      </c>
      <c r="F47" s="9">
        <v>1</v>
      </c>
      <c r="G47" s="5">
        <v>25000</v>
      </c>
      <c r="H47" s="7">
        <v>25000</v>
      </c>
    </row>
    <row r="48" spans="1:8" x14ac:dyDescent="0.2">
      <c r="A48" s="29" t="s">
        <v>107</v>
      </c>
      <c r="B48" s="8" t="s">
        <v>78</v>
      </c>
      <c r="C48" s="9">
        <v>18</v>
      </c>
      <c r="D48" s="5">
        <v>330000</v>
      </c>
      <c r="E48" s="7">
        <v>5940000</v>
      </c>
      <c r="F48" s="9">
        <v>20</v>
      </c>
      <c r="G48" s="5">
        <v>330000</v>
      </c>
      <c r="H48" s="7">
        <v>6600000</v>
      </c>
    </row>
    <row r="49" spans="1:8" x14ac:dyDescent="0.2">
      <c r="A49" s="29" t="s">
        <v>108</v>
      </c>
      <c r="B49" s="8" t="s">
        <v>63</v>
      </c>
      <c r="C49" s="9">
        <v>18</v>
      </c>
      <c r="D49" s="5">
        <v>190000</v>
      </c>
      <c r="E49" s="7">
        <v>3420000</v>
      </c>
      <c r="F49" s="9">
        <v>15</v>
      </c>
      <c r="G49" s="5">
        <v>190000</v>
      </c>
      <c r="H49" s="7">
        <v>2850000</v>
      </c>
    </row>
    <row r="50" spans="1:8" x14ac:dyDescent="0.2">
      <c r="A50" s="29" t="s">
        <v>109</v>
      </c>
      <c r="B50" s="8" t="s">
        <v>4</v>
      </c>
      <c r="C50" s="9">
        <v>36</v>
      </c>
      <c r="D50" s="5">
        <v>239100</v>
      </c>
      <c r="E50" s="7">
        <v>8607600</v>
      </c>
      <c r="F50" s="9">
        <v>36</v>
      </c>
      <c r="G50" s="5">
        <v>239100</v>
      </c>
      <c r="H50" s="7">
        <v>8607600</v>
      </c>
    </row>
    <row r="51" spans="1:8" x14ac:dyDescent="0.2">
      <c r="A51" s="82" t="s">
        <v>110</v>
      </c>
      <c r="B51" s="83" t="s">
        <v>21</v>
      </c>
      <c r="C51" s="9">
        <v>23</v>
      </c>
      <c r="D51" s="5">
        <v>569350</v>
      </c>
      <c r="E51" s="7">
        <v>13095050</v>
      </c>
      <c r="F51" s="9">
        <v>23</v>
      </c>
      <c r="G51" s="5">
        <v>569350</v>
      </c>
      <c r="H51" s="7">
        <v>13095050</v>
      </c>
    </row>
    <row r="52" spans="1:8" x14ac:dyDescent="0.2">
      <c r="A52" s="82" t="s">
        <v>111</v>
      </c>
      <c r="B52" s="95" t="s">
        <v>95</v>
      </c>
      <c r="C52" s="96"/>
      <c r="D52" s="97"/>
      <c r="E52" s="98">
        <v>20726047</v>
      </c>
      <c r="F52" s="96"/>
      <c r="G52" s="97"/>
      <c r="H52" s="98">
        <v>20726047</v>
      </c>
    </row>
    <row r="53" spans="1:8" x14ac:dyDescent="0.2">
      <c r="A53" s="29" t="s">
        <v>112</v>
      </c>
      <c r="B53" s="1" t="s">
        <v>82</v>
      </c>
      <c r="C53" s="66"/>
      <c r="D53" s="5"/>
      <c r="E53" s="98"/>
      <c r="F53" s="52"/>
      <c r="G53" s="5"/>
      <c r="H53" s="98"/>
    </row>
    <row r="54" spans="1:8" ht="25.5" x14ac:dyDescent="0.2">
      <c r="A54" s="29" t="s">
        <v>113</v>
      </c>
      <c r="B54" s="84" t="s">
        <v>83</v>
      </c>
      <c r="C54" s="66">
        <v>3.5</v>
      </c>
      <c r="D54" s="5">
        <v>4419000</v>
      </c>
      <c r="E54" s="98">
        <v>15466500</v>
      </c>
      <c r="F54" s="52">
        <v>5.5</v>
      </c>
      <c r="G54" s="5">
        <v>4419000</v>
      </c>
      <c r="H54" s="98">
        <v>24304500</v>
      </c>
    </row>
    <row r="55" spans="1:8" ht="25.5" x14ac:dyDescent="0.2">
      <c r="A55" s="30" t="s">
        <v>114</v>
      </c>
      <c r="B55" s="85" t="s">
        <v>84</v>
      </c>
      <c r="C55" s="66">
        <v>17.100000000000001</v>
      </c>
      <c r="D55" s="5">
        <v>2993000</v>
      </c>
      <c r="E55" s="98">
        <v>51180300</v>
      </c>
      <c r="F55" s="52">
        <v>17.2</v>
      </c>
      <c r="G55" s="5">
        <v>2993000</v>
      </c>
      <c r="H55" s="98">
        <v>51479600</v>
      </c>
    </row>
    <row r="56" spans="1:8" x14ac:dyDescent="0.2">
      <c r="A56" s="91" t="s">
        <v>115</v>
      </c>
      <c r="B56" s="92" t="s">
        <v>85</v>
      </c>
      <c r="C56" s="99"/>
      <c r="D56" s="100"/>
      <c r="E56" s="98">
        <v>35880000</v>
      </c>
      <c r="F56" s="102"/>
      <c r="G56" s="100"/>
      <c r="H56" s="98">
        <v>17059000</v>
      </c>
    </row>
    <row r="57" spans="1:8" ht="29.25" customHeight="1" x14ac:dyDescent="0.2">
      <c r="A57" s="29" t="s">
        <v>60</v>
      </c>
      <c r="B57" s="71" t="s">
        <v>64</v>
      </c>
      <c r="C57" s="6"/>
      <c r="D57" s="1"/>
      <c r="E57" s="62"/>
      <c r="F57" s="10"/>
      <c r="G57" s="1"/>
      <c r="H57" s="62"/>
    </row>
    <row r="58" spans="1:8" x14ac:dyDescent="0.2">
      <c r="A58" s="29" t="s">
        <v>116</v>
      </c>
      <c r="B58" s="1" t="s">
        <v>65</v>
      </c>
      <c r="C58" s="47">
        <v>25</v>
      </c>
      <c r="D58" s="28">
        <v>3858040</v>
      </c>
      <c r="E58" s="14">
        <v>96451000</v>
      </c>
      <c r="F58" s="47">
        <v>24</v>
      </c>
      <c r="G58" s="28">
        <v>3858040</v>
      </c>
      <c r="H58" s="14">
        <v>92592960</v>
      </c>
    </row>
    <row r="59" spans="1:8" x14ac:dyDescent="0.2">
      <c r="A59" s="29" t="s">
        <v>61</v>
      </c>
      <c r="B59" s="83" t="s">
        <v>14</v>
      </c>
      <c r="C59" s="97"/>
      <c r="D59" s="97"/>
      <c r="E59" s="98">
        <v>23126000</v>
      </c>
      <c r="F59" s="96"/>
      <c r="G59" s="97"/>
      <c r="H59" s="98">
        <v>23126000</v>
      </c>
    </row>
    <row r="60" spans="1:8" x14ac:dyDescent="0.2">
      <c r="A60" s="29" t="s">
        <v>96</v>
      </c>
      <c r="B60" s="1" t="s">
        <v>25</v>
      </c>
      <c r="C60" s="66">
        <v>29.5</v>
      </c>
      <c r="D60" s="5">
        <v>2200000</v>
      </c>
      <c r="E60" s="98">
        <v>64900000</v>
      </c>
      <c r="F60" s="52">
        <v>29.5</v>
      </c>
      <c r="G60" s="5">
        <v>2200000</v>
      </c>
      <c r="H60" s="98">
        <v>46794000</v>
      </c>
    </row>
    <row r="61" spans="1:8" x14ac:dyDescent="0.2">
      <c r="A61" s="31" t="s">
        <v>97</v>
      </c>
      <c r="B61" s="54" t="s">
        <v>32</v>
      </c>
      <c r="C61" s="66"/>
      <c r="D61" s="5"/>
      <c r="E61" s="98">
        <v>73503551</v>
      </c>
      <c r="F61" s="52"/>
      <c r="G61" s="5"/>
      <c r="H61" s="98">
        <v>48468888</v>
      </c>
    </row>
    <row r="62" spans="1:8" ht="13.5" thickBot="1" x14ac:dyDescent="0.25">
      <c r="A62" s="31" t="s">
        <v>62</v>
      </c>
      <c r="B62" s="1" t="s">
        <v>81</v>
      </c>
      <c r="C62" s="5"/>
      <c r="D62" s="5"/>
      <c r="E62" s="7"/>
      <c r="F62" s="9"/>
      <c r="G62" s="5"/>
      <c r="H62" s="7"/>
    </row>
    <row r="63" spans="1:8" ht="13.5" thickBot="1" x14ac:dyDescent="0.25">
      <c r="A63" s="20" t="s">
        <v>66</v>
      </c>
      <c r="B63" s="21"/>
      <c r="C63" s="22"/>
      <c r="D63" s="23"/>
      <c r="E63" s="16">
        <f>SUM(E44:E62)</f>
        <v>446969568</v>
      </c>
      <c r="F63" s="22"/>
      <c r="G63" s="23"/>
      <c r="H63" s="16">
        <f>SUM(H44:H62)</f>
        <v>395240245</v>
      </c>
    </row>
    <row r="64" spans="1:8" x14ac:dyDescent="0.2">
      <c r="A64" s="61" t="s">
        <v>67</v>
      </c>
      <c r="B64" s="27" t="s">
        <v>79</v>
      </c>
      <c r="C64" s="55"/>
      <c r="D64" s="56"/>
      <c r="E64" s="40"/>
      <c r="F64" s="55"/>
      <c r="G64" s="56"/>
      <c r="H64" s="40"/>
    </row>
    <row r="65" spans="1:8" x14ac:dyDescent="0.2">
      <c r="A65" s="86" t="s">
        <v>98</v>
      </c>
      <c r="B65" s="1" t="s">
        <v>69</v>
      </c>
      <c r="C65" s="5"/>
      <c r="D65" s="5">
        <v>1210</v>
      </c>
      <c r="E65" s="42">
        <v>24079248</v>
      </c>
      <c r="F65" s="9"/>
      <c r="G65" s="5">
        <v>1210</v>
      </c>
      <c r="H65" s="42">
        <v>24079248</v>
      </c>
    </row>
    <row r="66" spans="1:8" ht="13.5" thickBot="1" x14ac:dyDescent="0.25">
      <c r="A66" s="86" t="s">
        <v>87</v>
      </c>
      <c r="B66" s="87" t="s">
        <v>18</v>
      </c>
      <c r="C66" s="100"/>
      <c r="D66" s="100"/>
      <c r="E66" s="101"/>
      <c r="F66" s="103"/>
      <c r="G66" s="100"/>
      <c r="H66" s="101"/>
    </row>
    <row r="67" spans="1:8" ht="13.5" thickBot="1" x14ac:dyDescent="0.25">
      <c r="A67" s="20" t="s">
        <v>68</v>
      </c>
      <c r="B67" s="93"/>
      <c r="C67" s="94"/>
      <c r="D67" s="94"/>
      <c r="E67" s="16">
        <f>SUM(E65:E66)</f>
        <v>24079248</v>
      </c>
      <c r="F67" s="22"/>
      <c r="G67" s="94"/>
      <c r="H67" s="16">
        <f>SUM(H65:H66)</f>
        <v>24079248</v>
      </c>
    </row>
    <row r="68" spans="1:8" ht="20.25" customHeight="1" thickBot="1" x14ac:dyDescent="0.25">
      <c r="A68" s="34" t="s">
        <v>17</v>
      </c>
      <c r="B68" s="24"/>
      <c r="C68" s="25"/>
      <c r="D68" s="35"/>
      <c r="E68" s="26">
        <f>SUM(E26,E42,E63,E67)</f>
        <v>851210196</v>
      </c>
      <c r="F68" s="104"/>
      <c r="G68" s="35"/>
      <c r="H68" s="26">
        <f>SUM(H26,H42,H63,H67)</f>
        <v>787231230</v>
      </c>
    </row>
    <row r="69" spans="1:8" ht="20.25" customHeight="1" thickBot="1" x14ac:dyDescent="0.25">
      <c r="A69" s="37"/>
      <c r="B69" s="63"/>
      <c r="C69" s="35"/>
      <c r="D69" s="35"/>
      <c r="E69" s="36"/>
      <c r="F69" s="35"/>
      <c r="G69" s="35"/>
      <c r="H69" s="36"/>
    </row>
    <row r="70" spans="1:8" ht="13.15" customHeight="1" x14ac:dyDescent="0.2">
      <c r="A70" s="109" t="s">
        <v>19</v>
      </c>
      <c r="B70" s="110"/>
      <c r="C70" s="119"/>
      <c r="D70" s="119"/>
      <c r="E70" s="121">
        <f>SUM(E68)</f>
        <v>851210196</v>
      </c>
      <c r="F70" s="117"/>
      <c r="G70" s="119"/>
      <c r="H70" s="121">
        <f>SUM(H68)</f>
        <v>787231230</v>
      </c>
    </row>
    <row r="71" spans="1:8" ht="13.9" customHeight="1" thickBot="1" x14ac:dyDescent="0.25">
      <c r="A71" s="111"/>
      <c r="B71" s="112"/>
      <c r="C71" s="120"/>
      <c r="D71" s="120"/>
      <c r="E71" s="122"/>
      <c r="F71" s="118"/>
      <c r="G71" s="120"/>
      <c r="H71" s="122"/>
    </row>
  </sheetData>
  <mergeCells count="12">
    <mergeCell ref="D70:D71"/>
    <mergeCell ref="E70:E71"/>
    <mergeCell ref="A10:B11"/>
    <mergeCell ref="A70:B71"/>
    <mergeCell ref="A5:H6"/>
    <mergeCell ref="A7:H7"/>
    <mergeCell ref="F10:H10"/>
    <mergeCell ref="F70:F71"/>
    <mergeCell ref="G70:G71"/>
    <mergeCell ref="H70:H71"/>
    <mergeCell ref="C10:E10"/>
    <mergeCell ref="C70:C71"/>
  </mergeCells>
  <phoneticPr fontId="4" type="noConversion"/>
  <printOptions horizontalCentered="1"/>
  <pageMargins left="0.59055118110236227" right="0.59055118110236227" top="0.19685039370078741" bottom="0.19685039370078741" header="0.51181102362204722" footer="0.51181102362204722"/>
  <pageSetup paperSize="9" scale="49" orientation="portrait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6"/>
  <sheetViews>
    <sheetView workbookViewId="0">
      <selection activeCell="H6" sqref="H6"/>
    </sheetView>
  </sheetViews>
  <sheetFormatPr defaultRowHeight="12.75" x14ac:dyDescent="0.2"/>
  <cols>
    <col min="1" max="1" width="19.28515625" customWidth="1"/>
    <col min="2" max="2" width="14.5703125" customWidth="1"/>
    <col min="3" max="3" width="9.42578125" customWidth="1"/>
    <col min="7" max="7" width="15.140625" customWidth="1"/>
    <col min="8" max="8" width="10.85546875" customWidth="1"/>
    <col min="9" max="9" width="10.42578125" customWidth="1"/>
    <col min="10" max="10" width="10.85546875" customWidth="1"/>
    <col min="11" max="11" width="10.42578125" customWidth="1"/>
  </cols>
  <sheetData>
    <row r="3" spans="1:11" x14ac:dyDescent="0.2">
      <c r="I3">
        <v>2550000</v>
      </c>
    </row>
    <row r="4" spans="1:11" x14ac:dyDescent="0.2">
      <c r="A4" t="s">
        <v>5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  <c r="I4">
        <v>9</v>
      </c>
      <c r="J4">
        <v>10</v>
      </c>
    </row>
    <row r="5" spans="1:11" x14ac:dyDescent="0.2">
      <c r="G5" t="e">
        <f>SUM(C5/E5*6)</f>
        <v>#DIV/0!</v>
      </c>
    </row>
    <row r="6" spans="1:11" x14ac:dyDescent="0.2">
      <c r="A6" t="s">
        <v>6</v>
      </c>
      <c r="B6">
        <v>47</v>
      </c>
      <c r="C6">
        <v>61</v>
      </c>
      <c r="D6">
        <v>20</v>
      </c>
      <c r="E6">
        <v>32</v>
      </c>
      <c r="F6">
        <v>0.85</v>
      </c>
      <c r="G6" s="4">
        <f>SUM(C6/E6*F6)</f>
        <v>1.6203125</v>
      </c>
      <c r="H6" s="4">
        <f>SUM(B6/D6*G6)</f>
        <v>3.8077343750000003</v>
      </c>
      <c r="I6">
        <v>2550000</v>
      </c>
      <c r="J6">
        <f>SUM(I6*8/12)</f>
        <v>1700000</v>
      </c>
      <c r="K6">
        <f>SUM(H6*J6)</f>
        <v>6473148.4375000009</v>
      </c>
    </row>
    <row r="7" spans="1:11" x14ac:dyDescent="0.2">
      <c r="A7" t="s">
        <v>3</v>
      </c>
      <c r="B7">
        <v>529</v>
      </c>
      <c r="C7">
        <v>61</v>
      </c>
      <c r="D7">
        <v>17</v>
      </c>
      <c r="E7">
        <v>32</v>
      </c>
      <c r="F7">
        <v>0.85</v>
      </c>
      <c r="G7">
        <f t="shared" ref="G7:G26" si="0">SUM(C7/E7*F7)</f>
        <v>1.6203125</v>
      </c>
      <c r="H7">
        <f>SUM(B7/D7*G7)</f>
        <v>50.420312500000001</v>
      </c>
      <c r="I7">
        <v>2550000</v>
      </c>
      <c r="J7">
        <f t="shared" ref="J7:J26" si="1">SUM(I7*8/12)</f>
        <v>1700000</v>
      </c>
      <c r="K7">
        <f t="shared" ref="K7:K26" si="2">SUM(H7*J7)</f>
        <v>85714531.25</v>
      </c>
    </row>
    <row r="8" spans="1:11" x14ac:dyDescent="0.2">
      <c r="G8" t="e">
        <f t="shared" si="0"/>
        <v>#DIV/0!</v>
      </c>
      <c r="H8" t="e">
        <f t="shared" ref="H8:H26" si="3">SUM(B8/D8*G8)</f>
        <v>#DIV/0!</v>
      </c>
      <c r="I8">
        <v>2550000</v>
      </c>
      <c r="J8">
        <f t="shared" si="1"/>
        <v>1700000</v>
      </c>
      <c r="K8" t="e">
        <f t="shared" si="2"/>
        <v>#DIV/0!</v>
      </c>
    </row>
    <row r="9" spans="1:11" x14ac:dyDescent="0.2">
      <c r="G9" t="e">
        <f t="shared" si="0"/>
        <v>#DIV/0!</v>
      </c>
      <c r="H9" t="e">
        <f t="shared" si="3"/>
        <v>#DIV/0!</v>
      </c>
      <c r="I9">
        <v>2550000</v>
      </c>
      <c r="J9">
        <f t="shared" si="1"/>
        <v>1700000</v>
      </c>
      <c r="K9" t="e">
        <f t="shared" si="2"/>
        <v>#DIV/0!</v>
      </c>
    </row>
    <row r="10" spans="1:11" x14ac:dyDescent="0.2">
      <c r="G10" t="e">
        <f t="shared" si="0"/>
        <v>#DIV/0!</v>
      </c>
      <c r="H10" t="e">
        <f t="shared" si="3"/>
        <v>#DIV/0!</v>
      </c>
      <c r="I10">
        <v>2550000</v>
      </c>
      <c r="J10">
        <f t="shared" si="1"/>
        <v>1700000</v>
      </c>
      <c r="K10" t="e">
        <f t="shared" si="2"/>
        <v>#DIV/0!</v>
      </c>
    </row>
    <row r="11" spans="1:11" x14ac:dyDescent="0.2">
      <c r="G11" t="e">
        <f t="shared" si="0"/>
        <v>#DIV/0!</v>
      </c>
      <c r="H11" t="e">
        <f t="shared" si="3"/>
        <v>#DIV/0!</v>
      </c>
      <c r="I11">
        <v>2550000</v>
      </c>
      <c r="J11">
        <f t="shared" si="1"/>
        <v>1700000</v>
      </c>
      <c r="K11" t="e">
        <f t="shared" si="2"/>
        <v>#DIV/0!</v>
      </c>
    </row>
    <row r="12" spans="1:11" x14ac:dyDescent="0.2">
      <c r="G12" t="e">
        <f t="shared" si="0"/>
        <v>#DIV/0!</v>
      </c>
      <c r="H12" t="e">
        <f t="shared" si="3"/>
        <v>#DIV/0!</v>
      </c>
      <c r="I12">
        <v>2550000</v>
      </c>
      <c r="J12">
        <f t="shared" si="1"/>
        <v>1700000</v>
      </c>
      <c r="K12" t="e">
        <f t="shared" si="2"/>
        <v>#DIV/0!</v>
      </c>
    </row>
    <row r="13" spans="1:11" x14ac:dyDescent="0.2">
      <c r="G13" t="e">
        <f t="shared" si="0"/>
        <v>#DIV/0!</v>
      </c>
      <c r="H13" t="e">
        <f t="shared" si="3"/>
        <v>#DIV/0!</v>
      </c>
      <c r="J13">
        <f t="shared" si="1"/>
        <v>0</v>
      </c>
      <c r="K13" t="e">
        <f t="shared" si="2"/>
        <v>#DIV/0!</v>
      </c>
    </row>
    <row r="14" spans="1:11" x14ac:dyDescent="0.2">
      <c r="G14" t="e">
        <f t="shared" si="0"/>
        <v>#DIV/0!</v>
      </c>
      <c r="H14" t="e">
        <f t="shared" si="3"/>
        <v>#DIV/0!</v>
      </c>
      <c r="J14">
        <f t="shared" si="1"/>
        <v>0</v>
      </c>
      <c r="K14" t="e">
        <f t="shared" si="2"/>
        <v>#DIV/0!</v>
      </c>
    </row>
    <row r="15" spans="1:11" x14ac:dyDescent="0.2">
      <c r="G15" t="e">
        <f t="shared" si="0"/>
        <v>#DIV/0!</v>
      </c>
      <c r="H15" t="e">
        <f t="shared" si="3"/>
        <v>#DIV/0!</v>
      </c>
      <c r="J15">
        <f t="shared" si="1"/>
        <v>0</v>
      </c>
      <c r="K15" t="e">
        <f t="shared" si="2"/>
        <v>#DIV/0!</v>
      </c>
    </row>
    <row r="16" spans="1:11" x14ac:dyDescent="0.2">
      <c r="G16" t="e">
        <f t="shared" si="0"/>
        <v>#DIV/0!</v>
      </c>
      <c r="H16" t="e">
        <f t="shared" si="3"/>
        <v>#DIV/0!</v>
      </c>
      <c r="J16">
        <f t="shared" si="1"/>
        <v>0</v>
      </c>
      <c r="K16" t="e">
        <f t="shared" si="2"/>
        <v>#DIV/0!</v>
      </c>
    </row>
    <row r="17" spans="7:11" x14ac:dyDescent="0.2">
      <c r="G17" t="e">
        <f t="shared" si="0"/>
        <v>#DIV/0!</v>
      </c>
      <c r="H17" t="e">
        <f t="shared" si="3"/>
        <v>#DIV/0!</v>
      </c>
      <c r="J17">
        <f t="shared" si="1"/>
        <v>0</v>
      </c>
      <c r="K17" t="e">
        <f t="shared" si="2"/>
        <v>#DIV/0!</v>
      </c>
    </row>
    <row r="18" spans="7:11" x14ac:dyDescent="0.2">
      <c r="G18" t="e">
        <f t="shared" si="0"/>
        <v>#DIV/0!</v>
      </c>
      <c r="H18" t="e">
        <f t="shared" si="3"/>
        <v>#DIV/0!</v>
      </c>
      <c r="J18">
        <f t="shared" si="1"/>
        <v>0</v>
      </c>
      <c r="K18" t="e">
        <f t="shared" si="2"/>
        <v>#DIV/0!</v>
      </c>
    </row>
    <row r="19" spans="7:11" x14ac:dyDescent="0.2">
      <c r="G19" t="e">
        <f t="shared" si="0"/>
        <v>#DIV/0!</v>
      </c>
      <c r="H19" t="e">
        <f t="shared" si="3"/>
        <v>#DIV/0!</v>
      </c>
      <c r="J19">
        <f t="shared" si="1"/>
        <v>0</v>
      </c>
      <c r="K19" t="e">
        <f t="shared" si="2"/>
        <v>#DIV/0!</v>
      </c>
    </row>
    <row r="20" spans="7:11" x14ac:dyDescent="0.2">
      <c r="G20" t="e">
        <f t="shared" si="0"/>
        <v>#DIV/0!</v>
      </c>
      <c r="H20" t="e">
        <f t="shared" si="3"/>
        <v>#DIV/0!</v>
      </c>
      <c r="J20">
        <f t="shared" si="1"/>
        <v>0</v>
      </c>
      <c r="K20" t="e">
        <f t="shared" si="2"/>
        <v>#DIV/0!</v>
      </c>
    </row>
    <row r="21" spans="7:11" x14ac:dyDescent="0.2">
      <c r="G21" t="e">
        <f t="shared" si="0"/>
        <v>#DIV/0!</v>
      </c>
      <c r="H21" t="e">
        <f t="shared" si="3"/>
        <v>#DIV/0!</v>
      </c>
      <c r="J21">
        <f t="shared" si="1"/>
        <v>0</v>
      </c>
      <c r="K21" t="e">
        <f t="shared" si="2"/>
        <v>#DIV/0!</v>
      </c>
    </row>
    <row r="22" spans="7:11" x14ac:dyDescent="0.2">
      <c r="G22" t="e">
        <f t="shared" si="0"/>
        <v>#DIV/0!</v>
      </c>
      <c r="H22" t="e">
        <f t="shared" si="3"/>
        <v>#DIV/0!</v>
      </c>
      <c r="J22">
        <f t="shared" si="1"/>
        <v>0</v>
      </c>
      <c r="K22" t="e">
        <f t="shared" si="2"/>
        <v>#DIV/0!</v>
      </c>
    </row>
    <row r="23" spans="7:11" x14ac:dyDescent="0.2">
      <c r="G23" t="e">
        <f t="shared" si="0"/>
        <v>#DIV/0!</v>
      </c>
      <c r="H23" t="e">
        <f t="shared" si="3"/>
        <v>#DIV/0!</v>
      </c>
      <c r="J23">
        <f t="shared" si="1"/>
        <v>0</v>
      </c>
      <c r="K23" t="e">
        <f t="shared" si="2"/>
        <v>#DIV/0!</v>
      </c>
    </row>
    <row r="24" spans="7:11" x14ac:dyDescent="0.2">
      <c r="G24" t="e">
        <f t="shared" si="0"/>
        <v>#DIV/0!</v>
      </c>
      <c r="H24" t="e">
        <f t="shared" si="3"/>
        <v>#DIV/0!</v>
      </c>
      <c r="J24">
        <f t="shared" si="1"/>
        <v>0</v>
      </c>
      <c r="K24" t="e">
        <f t="shared" si="2"/>
        <v>#DIV/0!</v>
      </c>
    </row>
    <row r="25" spans="7:11" x14ac:dyDescent="0.2">
      <c r="G25" t="e">
        <f t="shared" si="0"/>
        <v>#DIV/0!</v>
      </c>
      <c r="H25" t="e">
        <f t="shared" si="3"/>
        <v>#DIV/0!</v>
      </c>
      <c r="J25">
        <f t="shared" si="1"/>
        <v>0</v>
      </c>
      <c r="K25" t="e">
        <f t="shared" si="2"/>
        <v>#DIV/0!</v>
      </c>
    </row>
    <row r="26" spans="7:11" x14ac:dyDescent="0.2">
      <c r="G26" t="e">
        <f t="shared" si="0"/>
        <v>#DIV/0!</v>
      </c>
      <c r="H26" t="e">
        <f t="shared" si="3"/>
        <v>#DIV/0!</v>
      </c>
      <c r="J26">
        <f t="shared" si="1"/>
        <v>0</v>
      </c>
      <c r="K26" t="e">
        <f t="shared" si="2"/>
        <v>#DIV/0!</v>
      </c>
    </row>
  </sheetData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147258369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2018-12-14T08:01:48Z</cp:lastPrinted>
  <dcterms:created xsi:type="dcterms:W3CDTF">2004-12-28T16:59:00Z</dcterms:created>
  <dcterms:modified xsi:type="dcterms:W3CDTF">2021-07-29T08:31:25Z</dcterms:modified>
</cp:coreProperties>
</file>