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68C9ADCD-3731-4D25-87F4-F18026260EFA}" xr6:coauthVersionLast="46" xr6:coauthVersionMax="46" xr10:uidLastSave="{00000000-0000-0000-0000-000000000000}"/>
  <bookViews>
    <workbookView xWindow="-108" yWindow="-108" windowWidth="23256" windowHeight="12576" firstSheet="2" activeTab="2" xr2:uid="{BDF1807A-40E8-4B26-B151-D2479697C183}"/>
  </bookViews>
  <sheets>
    <sheet name="3.sz.melléklet felújítás" sheetId="19" state="hidden" r:id="rId1"/>
    <sheet name="4.sz.melléklet beruházás" sheetId="18" state="hidden" r:id="rId2"/>
    <sheet name="10.sz.melléklet vagyon mérleg" sheetId="28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28" l="1"/>
  <c r="N41" i="28"/>
  <c r="L40" i="28"/>
  <c r="K40" i="28"/>
  <c r="K42" i="28" s="1"/>
  <c r="I40" i="28"/>
  <c r="I42" i="28" s="1"/>
  <c r="H40" i="28"/>
  <c r="F40" i="28"/>
  <c r="E40" i="28"/>
  <c r="E42" i="28" s="1"/>
  <c r="C40" i="28"/>
  <c r="C42" i="28" s="1"/>
  <c r="B40" i="28"/>
  <c r="N40" i="28" s="1"/>
  <c r="O39" i="28"/>
  <c r="N39" i="28"/>
  <c r="O38" i="28"/>
  <c r="N38" i="28"/>
  <c r="O37" i="28"/>
  <c r="N37" i="28"/>
  <c r="O36" i="28"/>
  <c r="N36" i="28"/>
  <c r="L35" i="28"/>
  <c r="L42" i="28" s="1"/>
  <c r="K35" i="28"/>
  <c r="I35" i="28"/>
  <c r="H35" i="28"/>
  <c r="H42" i="28" s="1"/>
  <c r="F35" i="28"/>
  <c r="F42" i="28" s="1"/>
  <c r="E35" i="28"/>
  <c r="C35" i="28"/>
  <c r="O35" i="28" s="1"/>
  <c r="B35" i="28"/>
  <c r="B42" i="28" s="1"/>
  <c r="O34" i="28"/>
  <c r="N34" i="28"/>
  <c r="O33" i="28"/>
  <c r="N33" i="28"/>
  <c r="O32" i="28"/>
  <c r="N32" i="28"/>
  <c r="O31" i="28"/>
  <c r="N31" i="28"/>
  <c r="O28" i="28"/>
  <c r="N28" i="28"/>
  <c r="L27" i="28"/>
  <c r="K27" i="28"/>
  <c r="I27" i="28"/>
  <c r="H27" i="28"/>
  <c r="F27" i="28"/>
  <c r="E27" i="28"/>
  <c r="C27" i="28"/>
  <c r="O27" i="28" s="1"/>
  <c r="B27" i="28"/>
  <c r="N27" i="28" s="1"/>
  <c r="O26" i="28"/>
  <c r="N26" i="28"/>
  <c r="O25" i="28"/>
  <c r="N25" i="28"/>
  <c r="O24" i="28"/>
  <c r="N24" i="28"/>
  <c r="L23" i="28"/>
  <c r="K23" i="28"/>
  <c r="I23" i="28"/>
  <c r="H23" i="28"/>
  <c r="F23" i="28"/>
  <c r="E23" i="28"/>
  <c r="C23" i="28"/>
  <c r="O23" i="28" s="1"/>
  <c r="B23" i="28"/>
  <c r="N23" i="28" s="1"/>
  <c r="O22" i="28"/>
  <c r="N22" i="28"/>
  <c r="L21" i="28"/>
  <c r="K21" i="28"/>
  <c r="I21" i="28"/>
  <c r="H21" i="28"/>
  <c r="F21" i="28"/>
  <c r="E21" i="28"/>
  <c r="C21" i="28"/>
  <c r="O21" i="28" s="1"/>
  <c r="B21" i="28"/>
  <c r="N21" i="28" s="1"/>
  <c r="O20" i="28"/>
  <c r="N20" i="28"/>
  <c r="L19" i="28"/>
  <c r="K19" i="28"/>
  <c r="I19" i="28"/>
  <c r="H19" i="28"/>
  <c r="F19" i="28"/>
  <c r="E19" i="28"/>
  <c r="C19" i="28"/>
  <c r="O19" i="28" s="1"/>
  <c r="B19" i="28"/>
  <c r="N19" i="28" s="1"/>
  <c r="O18" i="28"/>
  <c r="N18" i="28"/>
  <c r="O17" i="28"/>
  <c r="N17" i="28"/>
  <c r="L16" i="28"/>
  <c r="L29" i="28" s="1"/>
  <c r="H16" i="28"/>
  <c r="H29" i="28" s="1"/>
  <c r="F16" i="28"/>
  <c r="F29" i="28" s="1"/>
  <c r="B16" i="28"/>
  <c r="B29" i="28" s="1"/>
  <c r="L15" i="28"/>
  <c r="K15" i="28"/>
  <c r="I15" i="28"/>
  <c r="H15" i="28"/>
  <c r="F15" i="28"/>
  <c r="E15" i="28"/>
  <c r="C15" i="28"/>
  <c r="O15" i="28" s="1"/>
  <c r="B15" i="28"/>
  <c r="N15" i="28" s="1"/>
  <c r="O14" i="28"/>
  <c r="N14" i="28"/>
  <c r="L13" i="28"/>
  <c r="K13" i="28"/>
  <c r="I13" i="28"/>
  <c r="H13" i="28"/>
  <c r="F13" i="28"/>
  <c r="E13" i="28"/>
  <c r="C13" i="28"/>
  <c r="O13" i="28" s="1"/>
  <c r="B13" i="28"/>
  <c r="N13" i="28" s="1"/>
  <c r="O12" i="28"/>
  <c r="N12" i="28"/>
  <c r="O11" i="28"/>
  <c r="N11" i="28"/>
  <c r="O10" i="28"/>
  <c r="N10" i="28"/>
  <c r="L9" i="28"/>
  <c r="K9" i="28"/>
  <c r="K16" i="28" s="1"/>
  <c r="K29" i="28" s="1"/>
  <c r="I9" i="28"/>
  <c r="I16" i="28" s="1"/>
  <c r="I29" i="28" s="1"/>
  <c r="H9" i="28"/>
  <c r="F9" i="28"/>
  <c r="E9" i="28"/>
  <c r="E16" i="28" s="1"/>
  <c r="E29" i="28" s="1"/>
  <c r="C9" i="28"/>
  <c r="O9" i="28" s="1"/>
  <c r="B9" i="28"/>
  <c r="N9" i="28" s="1"/>
  <c r="O8" i="28"/>
  <c r="N8" i="28"/>
  <c r="O7" i="28"/>
  <c r="N7" i="28"/>
  <c r="N29" i="28" l="1"/>
  <c r="N42" i="28"/>
  <c r="O42" i="28"/>
  <c r="N16" i="28"/>
  <c r="C16" i="28"/>
  <c r="N35" i="28"/>
  <c r="O40" i="28"/>
  <c r="C29" i="28" l="1"/>
  <c r="O29" i="28" s="1"/>
  <c r="O16" i="28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</calcChain>
</file>

<file path=xl/sharedStrings.xml><?xml version="1.0" encoding="utf-8"?>
<sst xmlns="http://schemas.openxmlformats.org/spreadsheetml/2006/main" count="86" uniqueCount="67">
  <si>
    <t>Süttő Község Önkormányzata</t>
  </si>
  <si>
    <t>Süttő Község Önkormányzat</t>
  </si>
  <si>
    <t>Polgármesteri Hivatal</t>
  </si>
  <si>
    <t>Százszorszép Kétnyelvű Óvoda, Bölcsőde</t>
  </si>
  <si>
    <t>Szépkorúak Idősek Otthona</t>
  </si>
  <si>
    <t>forintban</t>
  </si>
  <si>
    <t>2020. év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</si>
  <si>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</si>
  <si>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</si>
  <si>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</si>
  <si>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</si>
  <si>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</si>
  <si>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</si>
  <si>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</si>
  <si>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</si>
  <si>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</si>
  <si>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</si>
  <si>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</si>
  <si>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</si>
  <si>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</si>
  <si>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</si>
  <si>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</si>
  <si>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</si>
  <si>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</si>
  <si>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</si>
  <si>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</si>
  <si>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</si>
  <si>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</si>
  <si>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</si>
  <si>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</si>
  <si>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Süttő Község Önkormányzata és intézményei vagyon mérlege</t>
  </si>
  <si>
    <t>Mindösszesen</t>
  </si>
  <si>
    <t>Előző időszak</t>
  </si>
  <si>
    <t>Tárgyidőszak</t>
  </si>
  <si>
    <t>Immateriális javak</t>
  </si>
  <si>
    <t>Szellemi termékek</t>
  </si>
  <si>
    <t>Ingatlanok és kapcsolódó vagyoni értékű jogok</t>
  </si>
  <si>
    <t>Gépek, berendezések, felszerelések, járművek</t>
  </si>
  <si>
    <t>Beruházások, felújítások</t>
  </si>
  <si>
    <t>Tárgyi eszközök</t>
  </si>
  <si>
    <t>Tartós részesedések</t>
  </si>
  <si>
    <t>Befektetett pénzügyi eszközök</t>
  </si>
  <si>
    <t>Nemzeti vagyonba tartozó befektetett eszközök</t>
  </si>
  <si>
    <t>Forintpénztár</t>
  </si>
  <si>
    <t>Kincstáron kívüli forintszámlák</t>
  </si>
  <si>
    <t>Pénzeszközök</t>
  </si>
  <si>
    <t>Követelés jellegű sajátos elszámolások</t>
  </si>
  <si>
    <t>Követelések</t>
  </si>
  <si>
    <t>Egyéb sajátos eszközoldali elszámolások</t>
  </si>
  <si>
    <t>Egyéb sajátos elszámolások</t>
  </si>
  <si>
    <t>Költségvetési évben esedékes követelések</t>
  </si>
  <si>
    <t>Költségvetési évet követően esedékes követelések</t>
  </si>
  <si>
    <t>Aktív időbeli elhatárolások</t>
  </si>
  <si>
    <t>Eszközök összesen:</t>
  </si>
  <si>
    <t>Nemzeti vagyon induláskori értéke</t>
  </si>
  <si>
    <t>Nemzeti vagyon változásai</t>
  </si>
  <si>
    <t>Felhalmozási eredmények</t>
  </si>
  <si>
    <t>Mérleg szerinti eredmény</t>
  </si>
  <si>
    <t>Saját tőke</t>
  </si>
  <si>
    <t>Költségvetési évben esedékes kötelezettségek</t>
  </si>
  <si>
    <t>Költségvetési évet követően esedékes kötelezettségek</t>
  </si>
  <si>
    <t>Más szervezetet megillető bevételek elszámolása</t>
  </si>
  <si>
    <t>Kötelezettség jellegű sajátos elszámolások</t>
  </si>
  <si>
    <t>Kötelezettségek</t>
  </si>
  <si>
    <t>Passzív időbeli elhatárolások</t>
  </si>
  <si>
    <t>Források összesen:</t>
  </si>
  <si>
    <t>13.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</si>
</sst>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Border="1"/>
    <xf numFmtId="0" fontId="0" fillId="0" borderId="2" xfId="0" applyBorder="1"/>
    <xf numFmtId="0" fontId="0" fillId="0" borderId="4" xfId="0" applyBorder="1"/>
    <xf numFmtId="3" fontId="1" fillId="0" borderId="4" xfId="0" applyNumberFormat="1" applyFont="1" applyBorder="1"/>
    <xf numFmtId="0" fontId="0" fillId="0" borderId="2" xfId="0" applyBorder="1" applyAlignment="1">
      <alignment wrapText="1"/>
    </xf>
    <xf numFmtId="3" fontId="0" fillId="0" borderId="4" xfId="0" applyNumberFormat="1" applyBorder="1"/>
    <xf numFmtId="3" fontId="1" fillId="0" borderId="0" xfId="0" applyNumberFormat="1" applyFont="1" applyBorder="1"/>
    <xf numFmtId="3" fontId="0" fillId="0" borderId="0" xfId="0" applyNumberFormat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wrapText="1"/>
    </xf>
    <xf numFmtId="3" fontId="4" fillId="0" borderId="0" xfId="0" applyNumberFormat="1" applyFont="1" applyBorder="1"/>
    <xf numFmtId="0" fontId="4" fillId="0" borderId="0" xfId="0" applyFont="1" applyBorder="1"/>
    <xf numFmtId="3" fontId="4" fillId="0" borderId="4" xfId="0" applyNumberFormat="1" applyFont="1" applyBorder="1"/>
    <xf numFmtId="3" fontId="3" fillId="0" borderId="0" xfId="0" applyNumberFormat="1" applyFont="1" applyBorder="1"/>
    <xf numFmtId="3" fontId="3" fillId="0" borderId="4" xfId="0" applyNumberFormat="1" applyFont="1" applyBorder="1"/>
    <xf numFmtId="0" fontId="1" fillId="0" borderId="0" xfId="0" applyFont="1" applyBorder="1" applyAlignment="1">
      <alignment vertical="center"/>
    </xf>
    <xf numFmtId="3" fontId="0" fillId="0" borderId="0" xfId="0" applyNumberFormat="1" applyBorder="1" applyAlignment="1">
      <alignment vertical="center" wrapText="1"/>
    </xf>
    <xf numFmtId="0" fontId="4" fillId="0" borderId="7" xfId="0" applyFont="1" applyBorder="1" applyAlignment="1">
      <alignment wrapText="1"/>
    </xf>
    <xf numFmtId="3" fontId="4" fillId="0" borderId="1" xfId="0" applyNumberFormat="1" applyFont="1" applyBorder="1"/>
    <xf numFmtId="0" fontId="4" fillId="0" borderId="1" xfId="0" applyFont="1" applyBorder="1"/>
    <xf numFmtId="3" fontId="4" fillId="0" borderId="8" xfId="0" applyNumberFormat="1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44" t="s">
        <v>1</v>
      </c>
      <c r="B1" s="44"/>
      <c r="C1" s="44"/>
      <c r="D1" s="44"/>
    </row>
    <row r="2" spans="1:4" x14ac:dyDescent="0.3">
      <c r="A2" s="44" t="s">
        <v>10</v>
      </c>
      <c r="B2" s="44"/>
      <c r="C2" s="44"/>
      <c r="D2" s="44"/>
    </row>
    <row r="3" spans="1:4" x14ac:dyDescent="0.3">
      <c r="A3" s="44" t="s">
        <v>6</v>
      </c>
      <c r="B3" s="44"/>
      <c r="C3" s="44"/>
      <c r="D3" s="44"/>
    </row>
    <row r="4" spans="1:4" x14ac:dyDescent="0.3">
      <c r="A4" s="8"/>
      <c r="B4" s="10"/>
      <c r="D4" s="10" t="s">
        <v>11</v>
      </c>
    </row>
    <row r="5" spans="1:4" x14ac:dyDescent="0.3">
      <c r="A5" s="8"/>
      <c r="B5" s="10"/>
      <c r="D5" s="10" t="s">
        <v>24</v>
      </c>
    </row>
    <row r="6" spans="1:4" x14ac:dyDescent="0.3">
      <c r="A6" s="1"/>
      <c r="B6" s="1"/>
    </row>
    <row r="7" spans="1:4" x14ac:dyDescent="0.3">
      <c r="A7" s="1" t="s">
        <v>12</v>
      </c>
      <c r="B7" s="5" t="s">
        <v>7</v>
      </c>
      <c r="C7" s="9" t="s">
        <v>8</v>
      </c>
      <c r="D7" s="9" t="s">
        <v>9</v>
      </c>
    </row>
    <row r="8" spans="1:4" x14ac:dyDescent="0.3">
      <c r="A8" t="s">
        <v>13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14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27</v>
      </c>
      <c r="C10" s="2">
        <v>4196000</v>
      </c>
      <c r="D10" s="2">
        <f t="shared" si="0"/>
        <v>4196000</v>
      </c>
    </row>
    <row r="11" spans="1:4" x14ac:dyDescent="0.3">
      <c r="A11" s="4" t="s">
        <v>28</v>
      </c>
      <c r="C11" s="2">
        <v>12600000</v>
      </c>
      <c r="D11" s="2">
        <f t="shared" si="0"/>
        <v>12600000</v>
      </c>
    </row>
    <row r="12" spans="1:4" x14ac:dyDescent="0.3">
      <c r="A12" t="s">
        <v>29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15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44" t="s">
        <v>1</v>
      </c>
      <c r="B1" s="44"/>
      <c r="C1" s="44"/>
      <c r="D1" s="44"/>
    </row>
    <row r="2" spans="1:4" x14ac:dyDescent="0.3">
      <c r="A2" s="44" t="s">
        <v>16</v>
      </c>
      <c r="B2" s="44"/>
      <c r="C2" s="44"/>
      <c r="D2" s="44"/>
    </row>
    <row r="3" spans="1:4" x14ac:dyDescent="0.3">
      <c r="A3" s="44" t="s">
        <v>6</v>
      </c>
      <c r="B3" s="44"/>
      <c r="C3" s="44"/>
      <c r="D3" s="44"/>
    </row>
    <row r="4" spans="1:4" x14ac:dyDescent="0.3">
      <c r="A4" s="8"/>
      <c r="D4" s="10" t="s">
        <v>17</v>
      </c>
    </row>
    <row r="5" spans="1:4" x14ac:dyDescent="0.3">
      <c r="A5" s="8"/>
      <c r="D5" s="10" t="s">
        <v>24</v>
      </c>
    </row>
    <row r="6" spans="1:4" x14ac:dyDescent="0.3">
      <c r="A6" s="1"/>
    </row>
    <row r="7" spans="1:4" x14ac:dyDescent="0.3">
      <c r="A7" s="1" t="s">
        <v>18</v>
      </c>
      <c r="B7" s="5" t="s">
        <v>7</v>
      </c>
      <c r="C7" s="8" t="s">
        <v>8</v>
      </c>
      <c r="D7" s="8" t="s">
        <v>9</v>
      </c>
    </row>
    <row r="8" spans="1:4" x14ac:dyDescent="0.3">
      <c r="A8" t="s">
        <v>19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20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25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4" t="s">
        <v>21</v>
      </c>
      <c r="B11" s="11">
        <v>470000</v>
      </c>
      <c r="C11" s="11">
        <v>0</v>
      </c>
      <c r="D11" s="11">
        <f t="shared" si="0"/>
        <v>470000</v>
      </c>
    </row>
    <row r="12" spans="1:4" x14ac:dyDescent="0.3">
      <c r="A12" t="s">
        <v>22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26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23</v>
      </c>
      <c r="B14" s="7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15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BEC2-0111-4D88-84B0-EAF1DBA1817E}">
  <dimension ref="A1:O42"/>
  <sheetViews>
    <sheetView tabSelected="1" workbookViewId="0">
      <selection activeCell="P3" sqref="P3"/>
    </sheetView>
  </sheetViews>
  <sheetFormatPr defaultRowHeight="14.4" x14ac:dyDescent="0.3"/>
  <cols>
    <col min="1" max="1" width="50.44140625" customWidth="1"/>
    <col min="2" max="2" width="12.6640625" bestFit="1" customWidth="1"/>
    <col min="3" max="3" width="13" bestFit="1" customWidth="1"/>
    <col min="4" max="4" width="3.6640625" customWidth="1"/>
    <col min="5" max="5" width="12.6640625" bestFit="1" customWidth="1"/>
    <col min="6" max="6" width="12.33203125" bestFit="1" customWidth="1"/>
    <col min="7" max="7" width="3.6640625" customWidth="1"/>
    <col min="8" max="8" width="12.6640625" bestFit="1" customWidth="1"/>
    <col min="9" max="9" width="12.33203125" bestFit="1" customWidth="1"/>
    <col min="10" max="10" width="3.6640625" customWidth="1"/>
    <col min="11" max="11" width="12.6640625" bestFit="1" customWidth="1"/>
    <col min="12" max="12" width="12.33203125" bestFit="1" customWidth="1"/>
    <col min="13" max="13" width="3.6640625" customWidth="1"/>
    <col min="14" max="14" width="12.6640625" bestFit="1" customWidth="1"/>
    <col min="15" max="15" width="13" bestFit="1" customWidth="1"/>
  </cols>
  <sheetData>
    <row r="1" spans="1:15" ht="15" thickBot="1" x14ac:dyDescent="0.35">
      <c r="A1" s="45" t="s">
        <v>66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3">
      <c r="A2" s="46" t="s">
        <v>30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15" x14ac:dyDescent="0.3">
      <c r="A3" s="49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</row>
    <row r="4" spans="1:15" x14ac:dyDescent="0.3">
      <c r="A4" s="13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52" t="s">
        <v>5</v>
      </c>
      <c r="O4" s="53"/>
    </row>
    <row r="5" spans="1:15" x14ac:dyDescent="0.3">
      <c r="A5" s="13"/>
      <c r="B5" s="54" t="s">
        <v>0</v>
      </c>
      <c r="C5" s="54"/>
      <c r="D5" s="12"/>
      <c r="E5" s="54" t="s">
        <v>2</v>
      </c>
      <c r="F5" s="54"/>
      <c r="G5" s="19"/>
      <c r="H5" s="54" t="s">
        <v>3</v>
      </c>
      <c r="I5" s="54"/>
      <c r="J5" s="6"/>
      <c r="K5" s="54" t="s">
        <v>4</v>
      </c>
      <c r="L5" s="54"/>
      <c r="M5" s="6"/>
      <c r="N5" s="55" t="s">
        <v>31</v>
      </c>
      <c r="O5" s="56"/>
    </row>
    <row r="6" spans="1:15" x14ac:dyDescent="0.3">
      <c r="A6" s="13"/>
      <c r="B6" s="12" t="s">
        <v>32</v>
      </c>
      <c r="C6" s="12" t="s">
        <v>33</v>
      </c>
      <c r="D6" s="12"/>
      <c r="E6" s="12" t="s">
        <v>32</v>
      </c>
      <c r="F6" s="12" t="s">
        <v>33</v>
      </c>
      <c r="G6" s="19"/>
      <c r="H6" s="12" t="s">
        <v>32</v>
      </c>
      <c r="I6" s="12" t="s">
        <v>33</v>
      </c>
      <c r="J6" s="6"/>
      <c r="K6" s="12" t="s">
        <v>32</v>
      </c>
      <c r="L6" s="12" t="s">
        <v>33</v>
      </c>
      <c r="M6" s="12"/>
      <c r="N6" s="12" t="s">
        <v>32</v>
      </c>
      <c r="O6" s="14" t="s">
        <v>33</v>
      </c>
    </row>
    <row r="7" spans="1:15" x14ac:dyDescent="0.3">
      <c r="A7" s="16" t="s">
        <v>34</v>
      </c>
      <c r="B7" s="19">
        <v>0</v>
      </c>
      <c r="C7" s="19">
        <v>0</v>
      </c>
      <c r="D7" s="12"/>
      <c r="E7" s="19">
        <v>0</v>
      </c>
      <c r="F7" s="19">
        <v>0</v>
      </c>
      <c r="G7" s="12"/>
      <c r="H7" s="19">
        <v>0</v>
      </c>
      <c r="I7" s="19">
        <v>0</v>
      </c>
      <c r="J7" s="12"/>
      <c r="K7" s="19">
        <v>0</v>
      </c>
      <c r="L7" s="19">
        <v>0</v>
      </c>
      <c r="M7" s="19"/>
      <c r="N7" s="19">
        <f>B7+E7+H7+K7</f>
        <v>0</v>
      </c>
      <c r="O7" s="17">
        <f>C7+F7+I7+L7</f>
        <v>0</v>
      </c>
    </row>
    <row r="8" spans="1:15" x14ac:dyDescent="0.3">
      <c r="A8" s="16" t="s">
        <v>35</v>
      </c>
      <c r="B8" s="19">
        <v>253907</v>
      </c>
      <c r="C8" s="19">
        <v>55907</v>
      </c>
      <c r="D8" s="12"/>
      <c r="E8" s="19">
        <v>0</v>
      </c>
      <c r="F8" s="19">
        <v>0</v>
      </c>
      <c r="G8" s="12"/>
      <c r="H8" s="19"/>
      <c r="I8" s="19"/>
      <c r="J8" s="12"/>
      <c r="K8" s="19">
        <v>0</v>
      </c>
      <c r="L8" s="19">
        <v>0</v>
      </c>
      <c r="M8" s="19"/>
      <c r="N8" s="19">
        <f t="shared" ref="N8:O23" si="0">B8+E8+H8+K8</f>
        <v>253907</v>
      </c>
      <c r="O8" s="17">
        <f t="shared" si="0"/>
        <v>55907</v>
      </c>
    </row>
    <row r="9" spans="1:15" s="1" customFormat="1" x14ac:dyDescent="0.3">
      <c r="A9" s="24" t="s">
        <v>34</v>
      </c>
      <c r="B9" s="18">
        <f>SUM(B7:B8)</f>
        <v>253907</v>
      </c>
      <c r="C9" s="18">
        <f>SUM(C7:C8)</f>
        <v>55907</v>
      </c>
      <c r="D9" s="18"/>
      <c r="E9" s="18">
        <f t="shared" ref="E9:L9" si="1">SUM(E7:E8)</f>
        <v>0</v>
      </c>
      <c r="F9" s="18">
        <f t="shared" si="1"/>
        <v>0</v>
      </c>
      <c r="G9" s="18"/>
      <c r="H9" s="18">
        <f t="shared" si="1"/>
        <v>0</v>
      </c>
      <c r="I9" s="18">
        <f t="shared" si="1"/>
        <v>0</v>
      </c>
      <c r="J9" s="18"/>
      <c r="K9" s="18">
        <f t="shared" si="1"/>
        <v>0</v>
      </c>
      <c r="L9" s="18">
        <f t="shared" si="1"/>
        <v>0</v>
      </c>
      <c r="M9" s="18"/>
      <c r="N9" s="18">
        <f t="shared" si="0"/>
        <v>253907</v>
      </c>
      <c r="O9" s="15">
        <f t="shared" si="0"/>
        <v>55907</v>
      </c>
    </row>
    <row r="10" spans="1:15" s="20" customFormat="1" x14ac:dyDescent="0.3">
      <c r="A10" s="25" t="s">
        <v>36</v>
      </c>
      <c r="B10" s="26">
        <v>994127268</v>
      </c>
      <c r="C10" s="26">
        <v>984083646</v>
      </c>
      <c r="D10" s="27"/>
      <c r="E10" s="26">
        <v>0</v>
      </c>
      <c r="F10" s="26">
        <v>0</v>
      </c>
      <c r="G10" s="27"/>
      <c r="H10" s="26"/>
      <c r="I10" s="26"/>
      <c r="J10" s="27"/>
      <c r="K10" s="26">
        <v>0</v>
      </c>
      <c r="L10" s="26">
        <v>0</v>
      </c>
      <c r="M10" s="26"/>
      <c r="N10" s="26">
        <f t="shared" si="0"/>
        <v>994127268</v>
      </c>
      <c r="O10" s="28">
        <f t="shared" si="0"/>
        <v>984083646</v>
      </c>
    </row>
    <row r="11" spans="1:15" s="20" customFormat="1" x14ac:dyDescent="0.3">
      <c r="A11" s="25" t="s">
        <v>37</v>
      </c>
      <c r="B11" s="26">
        <v>28448041</v>
      </c>
      <c r="C11" s="26">
        <v>25625490</v>
      </c>
      <c r="D11" s="27"/>
      <c r="E11" s="26">
        <v>0</v>
      </c>
      <c r="F11" s="26">
        <v>0</v>
      </c>
      <c r="G11" s="27"/>
      <c r="H11" s="26"/>
      <c r="I11" s="26"/>
      <c r="J11" s="27"/>
      <c r="K11" s="26">
        <v>300283</v>
      </c>
      <c r="L11" s="26">
        <v>227929</v>
      </c>
      <c r="M11" s="26"/>
      <c r="N11" s="26">
        <f t="shared" si="0"/>
        <v>28748324</v>
      </c>
      <c r="O11" s="28">
        <f t="shared" si="0"/>
        <v>25853419</v>
      </c>
    </row>
    <row r="12" spans="1:15" x14ac:dyDescent="0.3">
      <c r="A12" s="16" t="s">
        <v>38</v>
      </c>
      <c r="B12" s="19">
        <v>13033210</v>
      </c>
      <c r="C12" s="19">
        <v>13033210</v>
      </c>
      <c r="D12" s="12"/>
      <c r="E12" s="19">
        <v>0</v>
      </c>
      <c r="F12" s="19">
        <v>0</v>
      </c>
      <c r="G12" s="12"/>
      <c r="H12" s="19">
        <v>0</v>
      </c>
      <c r="I12" s="19">
        <v>0</v>
      </c>
      <c r="J12" s="12"/>
      <c r="K12" s="19">
        <v>0</v>
      </c>
      <c r="L12" s="19">
        <v>0</v>
      </c>
      <c r="M12" s="19"/>
      <c r="N12" s="19">
        <f t="shared" si="0"/>
        <v>13033210</v>
      </c>
      <c r="O12" s="17">
        <f t="shared" si="0"/>
        <v>13033210</v>
      </c>
    </row>
    <row r="13" spans="1:15" s="1" customFormat="1" x14ac:dyDescent="0.3">
      <c r="A13" s="24" t="s">
        <v>39</v>
      </c>
      <c r="B13" s="18">
        <f>SUM(B10:B12)</f>
        <v>1035608519</v>
      </c>
      <c r="C13" s="18">
        <f>SUM(C10:C12)</f>
        <v>1022742346</v>
      </c>
      <c r="D13" s="18"/>
      <c r="E13" s="18">
        <f t="shared" ref="E13:L13" si="2">SUM(E10:E12)</f>
        <v>0</v>
      </c>
      <c r="F13" s="18">
        <f t="shared" si="2"/>
        <v>0</v>
      </c>
      <c r="G13" s="18"/>
      <c r="H13" s="18">
        <f t="shared" si="2"/>
        <v>0</v>
      </c>
      <c r="I13" s="18">
        <f t="shared" si="2"/>
        <v>0</v>
      </c>
      <c r="J13" s="18"/>
      <c r="K13" s="18">
        <f t="shared" si="2"/>
        <v>300283</v>
      </c>
      <c r="L13" s="18">
        <f t="shared" si="2"/>
        <v>227929</v>
      </c>
      <c r="M13" s="18"/>
      <c r="N13" s="18">
        <f t="shared" si="0"/>
        <v>1035908802</v>
      </c>
      <c r="O13" s="15">
        <f t="shared" si="0"/>
        <v>1022970275</v>
      </c>
    </row>
    <row r="14" spans="1:15" x14ac:dyDescent="0.3">
      <c r="A14" s="16" t="s">
        <v>40</v>
      </c>
      <c r="B14" s="19">
        <v>0</v>
      </c>
      <c r="C14" s="19">
        <v>23200</v>
      </c>
      <c r="D14" s="12"/>
      <c r="E14" s="19">
        <v>0</v>
      </c>
      <c r="F14" s="19">
        <v>0</v>
      </c>
      <c r="G14" s="12"/>
      <c r="H14" s="19">
        <v>0</v>
      </c>
      <c r="I14" s="19">
        <v>0</v>
      </c>
      <c r="J14" s="12"/>
      <c r="K14" s="19">
        <v>0</v>
      </c>
      <c r="L14" s="19">
        <v>0</v>
      </c>
      <c r="M14" s="19"/>
      <c r="N14" s="19">
        <f t="shared" si="0"/>
        <v>0</v>
      </c>
      <c r="O14" s="17">
        <f t="shared" si="0"/>
        <v>23200</v>
      </c>
    </row>
    <row r="15" spans="1:15" s="1" customFormat="1" x14ac:dyDescent="0.3">
      <c r="A15" s="24" t="s">
        <v>41</v>
      </c>
      <c r="B15" s="18">
        <f>SUM(B14)</f>
        <v>0</v>
      </c>
      <c r="C15" s="18">
        <f>SUM(C14)</f>
        <v>23200</v>
      </c>
      <c r="D15" s="18"/>
      <c r="E15" s="18">
        <f t="shared" ref="E15:L15" si="3">SUM(E14)</f>
        <v>0</v>
      </c>
      <c r="F15" s="18">
        <f t="shared" si="3"/>
        <v>0</v>
      </c>
      <c r="G15" s="18"/>
      <c r="H15" s="18">
        <f t="shared" si="3"/>
        <v>0</v>
      </c>
      <c r="I15" s="18">
        <f t="shared" si="3"/>
        <v>0</v>
      </c>
      <c r="J15" s="18"/>
      <c r="K15" s="18">
        <f t="shared" si="3"/>
        <v>0</v>
      </c>
      <c r="L15" s="18">
        <f t="shared" si="3"/>
        <v>0</v>
      </c>
      <c r="M15" s="18"/>
      <c r="N15" s="18">
        <f t="shared" si="0"/>
        <v>0</v>
      </c>
      <c r="O15" s="15">
        <f t="shared" si="0"/>
        <v>23200</v>
      </c>
    </row>
    <row r="16" spans="1:15" s="21" customFormat="1" x14ac:dyDescent="0.3">
      <c r="A16" s="29" t="s">
        <v>42</v>
      </c>
      <c r="B16" s="30">
        <f>B9+B13+B15</f>
        <v>1035862426</v>
      </c>
      <c r="C16" s="30">
        <f>C9+C13+C15</f>
        <v>1022821453</v>
      </c>
      <c r="D16" s="30"/>
      <c r="E16" s="30">
        <f t="shared" ref="E16:L16" si="4">E9+E13+E15</f>
        <v>0</v>
      </c>
      <c r="F16" s="30">
        <f t="shared" si="4"/>
        <v>0</v>
      </c>
      <c r="G16" s="30"/>
      <c r="H16" s="30">
        <f t="shared" si="4"/>
        <v>0</v>
      </c>
      <c r="I16" s="30">
        <f t="shared" si="4"/>
        <v>0</v>
      </c>
      <c r="J16" s="30"/>
      <c r="K16" s="30">
        <f t="shared" si="4"/>
        <v>300283</v>
      </c>
      <c r="L16" s="30">
        <f t="shared" si="4"/>
        <v>227929</v>
      </c>
      <c r="M16" s="30"/>
      <c r="N16" s="30">
        <f t="shared" si="0"/>
        <v>1036162709</v>
      </c>
      <c r="O16" s="31">
        <f t="shared" si="0"/>
        <v>1023049382</v>
      </c>
    </row>
    <row r="17" spans="1:15" x14ac:dyDescent="0.3">
      <c r="A17" s="16" t="s">
        <v>43</v>
      </c>
      <c r="B17" s="19">
        <v>1050</v>
      </c>
      <c r="C17" s="19">
        <v>0</v>
      </c>
      <c r="D17" s="12"/>
      <c r="E17" s="19">
        <v>0</v>
      </c>
      <c r="F17" s="19">
        <v>0</v>
      </c>
      <c r="G17" s="12"/>
      <c r="H17" s="19">
        <v>0</v>
      </c>
      <c r="I17" s="19">
        <v>0</v>
      </c>
      <c r="J17" s="12"/>
      <c r="K17" s="19">
        <v>0</v>
      </c>
      <c r="L17" s="19">
        <v>0</v>
      </c>
      <c r="M17" s="19"/>
      <c r="N17" s="19">
        <f t="shared" si="0"/>
        <v>1050</v>
      </c>
      <c r="O17" s="17">
        <f t="shared" si="0"/>
        <v>0</v>
      </c>
    </row>
    <row r="18" spans="1:15" x14ac:dyDescent="0.3">
      <c r="A18" s="16" t="s">
        <v>44</v>
      </c>
      <c r="B18" s="19">
        <v>50044011</v>
      </c>
      <c r="C18" s="19">
        <v>50131851</v>
      </c>
      <c r="D18" s="12"/>
      <c r="E18" s="19">
        <v>251486</v>
      </c>
      <c r="F18" s="19">
        <v>131927</v>
      </c>
      <c r="G18" s="12"/>
      <c r="H18" s="19">
        <v>439511</v>
      </c>
      <c r="I18" s="19">
        <v>184588</v>
      </c>
      <c r="J18" s="12"/>
      <c r="K18" s="19">
        <v>2755718</v>
      </c>
      <c r="L18" s="19">
        <v>2871900</v>
      </c>
      <c r="M18" s="19"/>
      <c r="N18" s="19">
        <f t="shared" si="0"/>
        <v>53490726</v>
      </c>
      <c r="O18" s="17">
        <f t="shared" si="0"/>
        <v>53320266</v>
      </c>
    </row>
    <row r="19" spans="1:15" s="23" customFormat="1" x14ac:dyDescent="0.3">
      <c r="A19" s="32" t="s">
        <v>45</v>
      </c>
      <c r="B19" s="33">
        <f>SUM(B17:B18)</f>
        <v>50045061</v>
      </c>
      <c r="C19" s="33">
        <f>SUM(C17:C18)</f>
        <v>50131851</v>
      </c>
      <c r="D19" s="34"/>
      <c r="E19" s="33">
        <f>SUM(E17:E18)</f>
        <v>251486</v>
      </c>
      <c r="F19" s="33">
        <f>SUM(F17:F18)</f>
        <v>131927</v>
      </c>
      <c r="G19" s="34"/>
      <c r="H19" s="33">
        <f>SUM(H17:H18)</f>
        <v>439511</v>
      </c>
      <c r="I19" s="33">
        <f>SUM(I17:I18)</f>
        <v>184588</v>
      </c>
      <c r="J19" s="34"/>
      <c r="K19" s="33">
        <f>SUM(K17:K18)</f>
        <v>2755718</v>
      </c>
      <c r="L19" s="33">
        <f>SUM(L17:L18)</f>
        <v>2871900</v>
      </c>
      <c r="M19" s="33"/>
      <c r="N19" s="33">
        <f t="shared" si="0"/>
        <v>53491776</v>
      </c>
      <c r="O19" s="35">
        <f t="shared" si="0"/>
        <v>53320266</v>
      </c>
    </row>
    <row r="20" spans="1:15" x14ac:dyDescent="0.3">
      <c r="A20" s="16" t="s">
        <v>46</v>
      </c>
      <c r="B20" s="19">
        <v>0</v>
      </c>
      <c r="C20" s="19">
        <v>0</v>
      </c>
      <c r="D20" s="12"/>
      <c r="E20" s="19">
        <v>0</v>
      </c>
      <c r="F20" s="19">
        <v>0</v>
      </c>
      <c r="G20" s="12"/>
      <c r="H20" s="19">
        <v>0</v>
      </c>
      <c r="I20" s="19">
        <v>0</v>
      </c>
      <c r="J20" s="12"/>
      <c r="K20" s="19">
        <v>0</v>
      </c>
      <c r="L20" s="19">
        <v>0</v>
      </c>
      <c r="M20" s="19"/>
      <c r="N20" s="19">
        <f t="shared" si="0"/>
        <v>0</v>
      </c>
      <c r="O20" s="17">
        <f t="shared" si="0"/>
        <v>0</v>
      </c>
    </row>
    <row r="21" spans="1:15" s="23" customFormat="1" x14ac:dyDescent="0.3">
      <c r="A21" s="32" t="s">
        <v>47</v>
      </c>
      <c r="B21" s="33">
        <f>SUM(B20)</f>
        <v>0</v>
      </c>
      <c r="C21" s="33">
        <f t="shared" ref="C21:L21" si="5">SUM(C20)</f>
        <v>0</v>
      </c>
      <c r="D21" s="33"/>
      <c r="E21" s="33">
        <f t="shared" si="5"/>
        <v>0</v>
      </c>
      <c r="F21" s="33">
        <f t="shared" si="5"/>
        <v>0</v>
      </c>
      <c r="G21" s="33"/>
      <c r="H21" s="33">
        <f t="shared" si="5"/>
        <v>0</v>
      </c>
      <c r="I21" s="33">
        <f t="shared" si="5"/>
        <v>0</v>
      </c>
      <c r="J21" s="33"/>
      <c r="K21" s="33">
        <f t="shared" si="5"/>
        <v>0</v>
      </c>
      <c r="L21" s="33">
        <f t="shared" si="5"/>
        <v>0</v>
      </c>
      <c r="M21" s="33"/>
      <c r="N21" s="33">
        <f t="shared" si="0"/>
        <v>0</v>
      </c>
      <c r="O21" s="35">
        <f t="shared" si="0"/>
        <v>0</v>
      </c>
    </row>
    <row r="22" spans="1:15" x14ac:dyDescent="0.3">
      <c r="A22" s="16" t="s">
        <v>48</v>
      </c>
      <c r="B22" s="19">
        <v>0</v>
      </c>
      <c r="C22" s="19">
        <v>15692577</v>
      </c>
      <c r="D22" s="19"/>
      <c r="E22" s="19">
        <v>57261</v>
      </c>
      <c r="F22" s="19">
        <v>0</v>
      </c>
      <c r="G22" s="19"/>
      <c r="H22" s="19">
        <v>42163</v>
      </c>
      <c r="I22" s="19">
        <v>9125</v>
      </c>
      <c r="J22" s="19"/>
      <c r="K22" s="19">
        <v>63555</v>
      </c>
      <c r="L22" s="19">
        <v>0</v>
      </c>
      <c r="M22" s="19"/>
      <c r="N22" s="19">
        <f t="shared" si="0"/>
        <v>162979</v>
      </c>
      <c r="O22" s="17">
        <f t="shared" si="0"/>
        <v>15701702</v>
      </c>
    </row>
    <row r="23" spans="1:15" s="23" customFormat="1" x14ac:dyDescent="0.3">
      <c r="A23" s="32" t="s">
        <v>49</v>
      </c>
      <c r="B23" s="33">
        <f>SUM(B22)</f>
        <v>0</v>
      </c>
      <c r="C23" s="33">
        <f>SUM(C22)</f>
        <v>15692577</v>
      </c>
      <c r="D23" s="33"/>
      <c r="E23" s="33">
        <f t="shared" ref="E23:L23" si="6">SUM(E22)</f>
        <v>57261</v>
      </c>
      <c r="F23" s="33">
        <f t="shared" si="6"/>
        <v>0</v>
      </c>
      <c r="G23" s="33"/>
      <c r="H23" s="33">
        <f t="shared" si="6"/>
        <v>42163</v>
      </c>
      <c r="I23" s="33">
        <f t="shared" si="6"/>
        <v>9125</v>
      </c>
      <c r="J23" s="33"/>
      <c r="K23" s="33">
        <f t="shared" si="6"/>
        <v>63555</v>
      </c>
      <c r="L23" s="33">
        <f t="shared" si="6"/>
        <v>0</v>
      </c>
      <c r="M23" s="33"/>
      <c r="N23" s="33">
        <f t="shared" si="0"/>
        <v>162979</v>
      </c>
      <c r="O23" s="35">
        <f t="shared" si="0"/>
        <v>15701702</v>
      </c>
    </row>
    <row r="24" spans="1:15" x14ac:dyDescent="0.3">
      <c r="A24" s="16" t="s">
        <v>50</v>
      </c>
      <c r="B24" s="19">
        <v>43484400</v>
      </c>
      <c r="C24" s="19">
        <v>271716849</v>
      </c>
      <c r="D24" s="12"/>
      <c r="E24" s="19">
        <v>0</v>
      </c>
      <c r="F24" s="19">
        <v>0</v>
      </c>
      <c r="G24" s="12"/>
      <c r="H24" s="19">
        <v>0</v>
      </c>
      <c r="I24" s="19">
        <v>615</v>
      </c>
      <c r="J24" s="12"/>
      <c r="K24" s="19">
        <v>0</v>
      </c>
      <c r="L24" s="19">
        <v>874250</v>
      </c>
      <c r="M24" s="19"/>
      <c r="N24" s="19">
        <f t="shared" ref="N24:O42" si="7">B24+E24+H24+K24</f>
        <v>43484400</v>
      </c>
      <c r="O24" s="17">
        <f t="shared" si="7"/>
        <v>272591714</v>
      </c>
    </row>
    <row r="25" spans="1:15" s="20" customFormat="1" x14ac:dyDescent="0.3">
      <c r="A25" s="25" t="s">
        <v>51</v>
      </c>
      <c r="B25" s="26">
        <v>29733833</v>
      </c>
      <c r="C25" s="26">
        <v>34236554</v>
      </c>
      <c r="D25" s="27"/>
      <c r="E25" s="26">
        <v>0</v>
      </c>
      <c r="F25" s="26">
        <v>0</v>
      </c>
      <c r="G25" s="27"/>
      <c r="H25" s="26">
        <v>0</v>
      </c>
      <c r="I25" s="26">
        <v>0</v>
      </c>
      <c r="J25" s="27"/>
      <c r="K25" s="26">
        <v>0</v>
      </c>
      <c r="L25" s="26">
        <v>0</v>
      </c>
      <c r="M25" s="26"/>
      <c r="N25" s="26">
        <f t="shared" si="7"/>
        <v>29733833</v>
      </c>
      <c r="O25" s="28">
        <f t="shared" si="7"/>
        <v>34236554</v>
      </c>
    </row>
    <row r="26" spans="1:15" x14ac:dyDescent="0.3">
      <c r="A26" s="16" t="s">
        <v>46</v>
      </c>
      <c r="B26" s="19">
        <v>265000</v>
      </c>
      <c r="C26" s="19">
        <v>58343036</v>
      </c>
      <c r="D26" s="12"/>
      <c r="E26" s="19">
        <v>0</v>
      </c>
      <c r="F26" s="19">
        <v>0</v>
      </c>
      <c r="G26" s="12"/>
      <c r="H26" s="19">
        <v>0</v>
      </c>
      <c r="I26" s="19">
        <v>185</v>
      </c>
      <c r="J26" s="12"/>
      <c r="K26" s="19">
        <v>0</v>
      </c>
      <c r="L26" s="19">
        <v>300000</v>
      </c>
      <c r="M26" s="19"/>
      <c r="N26" s="19">
        <f t="shared" si="7"/>
        <v>265000</v>
      </c>
      <c r="O26" s="17">
        <f t="shared" si="7"/>
        <v>58643221</v>
      </c>
    </row>
    <row r="27" spans="1:15" s="23" customFormat="1" x14ac:dyDescent="0.3">
      <c r="A27" s="32" t="s">
        <v>47</v>
      </c>
      <c r="B27" s="33">
        <f>SUM(B24:B26)</f>
        <v>73483233</v>
      </c>
      <c r="C27" s="33">
        <f>SUM(C24:C26)</f>
        <v>364296439</v>
      </c>
      <c r="D27" s="34"/>
      <c r="E27" s="33">
        <f>SUM(E24:E26)</f>
        <v>0</v>
      </c>
      <c r="F27" s="33">
        <f>SUM(F24:F26)</f>
        <v>0</v>
      </c>
      <c r="G27" s="34"/>
      <c r="H27" s="33">
        <f>SUM(H24:H26)</f>
        <v>0</v>
      </c>
      <c r="I27" s="33">
        <f>SUM(I24:I26)</f>
        <v>800</v>
      </c>
      <c r="J27" s="34"/>
      <c r="K27" s="33">
        <f>SUM(K24:K26)</f>
        <v>0</v>
      </c>
      <c r="L27" s="33">
        <f>SUM(L24:L26)</f>
        <v>1174250</v>
      </c>
      <c r="M27" s="33"/>
      <c r="N27" s="36">
        <f t="shared" si="7"/>
        <v>73483233</v>
      </c>
      <c r="O27" s="37">
        <f t="shared" si="7"/>
        <v>365471489</v>
      </c>
    </row>
    <row r="28" spans="1:15" s="22" customFormat="1" x14ac:dyDescent="0.3">
      <c r="A28" s="32" t="s">
        <v>52</v>
      </c>
      <c r="B28" s="33">
        <v>0</v>
      </c>
      <c r="C28" s="33">
        <v>0</v>
      </c>
      <c r="D28" s="34"/>
      <c r="E28" s="33">
        <v>0</v>
      </c>
      <c r="F28" s="33">
        <v>0</v>
      </c>
      <c r="G28" s="34"/>
      <c r="H28" s="33">
        <v>0</v>
      </c>
      <c r="I28" s="33">
        <v>0</v>
      </c>
      <c r="J28" s="34"/>
      <c r="K28" s="33">
        <v>0</v>
      </c>
      <c r="L28" s="33">
        <v>0</v>
      </c>
      <c r="M28" s="33"/>
      <c r="N28" s="33">
        <f t="shared" si="7"/>
        <v>0</v>
      </c>
      <c r="O28" s="35">
        <f t="shared" si="7"/>
        <v>0</v>
      </c>
    </row>
    <row r="29" spans="1:15" s="23" customFormat="1" x14ac:dyDescent="0.3">
      <c r="A29" s="32" t="s">
        <v>53</v>
      </c>
      <c r="B29" s="33">
        <f>B16+B19+B21+B23+B27+B28</f>
        <v>1159390720</v>
      </c>
      <c r="C29" s="33">
        <f t="shared" ref="C29:L29" si="8">C16+C19+C21+C23+C27+C28</f>
        <v>1452942320</v>
      </c>
      <c r="D29" s="33"/>
      <c r="E29" s="33">
        <f t="shared" si="8"/>
        <v>308747</v>
      </c>
      <c r="F29" s="33">
        <f t="shared" si="8"/>
        <v>131927</v>
      </c>
      <c r="G29" s="33"/>
      <c r="H29" s="33">
        <f t="shared" si="8"/>
        <v>481674</v>
      </c>
      <c r="I29" s="33">
        <f t="shared" si="8"/>
        <v>194513</v>
      </c>
      <c r="J29" s="33"/>
      <c r="K29" s="33">
        <f t="shared" si="8"/>
        <v>3119556</v>
      </c>
      <c r="L29" s="33">
        <f t="shared" si="8"/>
        <v>4274079</v>
      </c>
      <c r="M29" s="33"/>
      <c r="N29" s="33">
        <f t="shared" si="7"/>
        <v>1163300697</v>
      </c>
      <c r="O29" s="35">
        <f t="shared" si="7"/>
        <v>1457542839</v>
      </c>
    </row>
    <row r="30" spans="1:15" x14ac:dyDescent="0.3">
      <c r="A30" s="16"/>
      <c r="B30" s="19"/>
      <c r="C30" s="19"/>
      <c r="D30" s="12"/>
      <c r="E30" s="19"/>
      <c r="F30" s="19"/>
      <c r="G30" s="12"/>
      <c r="H30" s="19"/>
      <c r="I30" s="19"/>
      <c r="J30" s="12"/>
      <c r="K30" s="19"/>
      <c r="L30" s="19"/>
      <c r="M30" s="19"/>
      <c r="N30" s="19"/>
      <c r="O30" s="17"/>
    </row>
    <row r="31" spans="1:15" x14ac:dyDescent="0.3">
      <c r="A31" s="16" t="s">
        <v>54</v>
      </c>
      <c r="B31" s="19">
        <v>57754458</v>
      </c>
      <c r="C31" s="19">
        <v>57754458</v>
      </c>
      <c r="D31" s="12"/>
      <c r="E31" s="19">
        <v>1188157</v>
      </c>
      <c r="F31" s="19">
        <v>1188157</v>
      </c>
      <c r="G31" s="12"/>
      <c r="H31" s="19">
        <v>1970455</v>
      </c>
      <c r="I31" s="19">
        <v>1970455</v>
      </c>
      <c r="J31" s="12"/>
      <c r="K31" s="19">
        <v>4849644</v>
      </c>
      <c r="L31" s="19">
        <v>4849644</v>
      </c>
      <c r="M31" s="19"/>
      <c r="N31" s="19">
        <f t="shared" si="7"/>
        <v>65762714</v>
      </c>
      <c r="O31" s="17">
        <f t="shared" si="7"/>
        <v>65762714</v>
      </c>
    </row>
    <row r="32" spans="1:15" x14ac:dyDescent="0.3">
      <c r="A32" s="16" t="s">
        <v>55</v>
      </c>
      <c r="B32" s="19">
        <v>-29178277</v>
      </c>
      <c r="C32" s="19">
        <v>-29178277</v>
      </c>
      <c r="D32" s="12"/>
      <c r="E32" s="19">
        <v>0</v>
      </c>
      <c r="F32" s="19">
        <v>0</v>
      </c>
      <c r="G32" s="12"/>
      <c r="H32" s="19">
        <v>0</v>
      </c>
      <c r="I32" s="19">
        <v>0</v>
      </c>
      <c r="J32" s="12"/>
      <c r="K32" s="19">
        <v>0</v>
      </c>
      <c r="L32" s="19">
        <v>0</v>
      </c>
      <c r="M32" s="19"/>
      <c r="N32" s="19">
        <f t="shared" si="7"/>
        <v>-29178277</v>
      </c>
      <c r="O32" s="17">
        <f t="shared" si="7"/>
        <v>-29178277</v>
      </c>
    </row>
    <row r="33" spans="1:15" x14ac:dyDescent="0.3">
      <c r="A33" s="16" t="s">
        <v>56</v>
      </c>
      <c r="B33" s="19">
        <v>582301599</v>
      </c>
      <c r="C33" s="19">
        <v>1108566589</v>
      </c>
      <c r="D33" s="12"/>
      <c r="E33" s="19">
        <v>-3601518</v>
      </c>
      <c r="F33" s="19">
        <v>-4395642</v>
      </c>
      <c r="G33" s="12"/>
      <c r="H33" s="19">
        <v>-6579666</v>
      </c>
      <c r="I33" s="19">
        <v>-6635867</v>
      </c>
      <c r="J33" s="12"/>
      <c r="K33" s="19">
        <v>-10783112</v>
      </c>
      <c r="L33" s="19">
        <v>-10830280</v>
      </c>
      <c r="M33" s="19"/>
      <c r="N33" s="19">
        <f t="shared" si="7"/>
        <v>561337303</v>
      </c>
      <c r="O33" s="17">
        <f t="shared" si="7"/>
        <v>1086704800</v>
      </c>
    </row>
    <row r="34" spans="1:15" x14ac:dyDescent="0.3">
      <c r="A34" s="16" t="s">
        <v>57</v>
      </c>
      <c r="B34" s="19">
        <v>526264990</v>
      </c>
      <c r="C34" s="19">
        <v>262216378</v>
      </c>
      <c r="D34" s="12"/>
      <c r="E34" s="19">
        <v>-794124</v>
      </c>
      <c r="F34" s="19">
        <v>63994</v>
      </c>
      <c r="G34" s="12"/>
      <c r="H34" s="19">
        <v>-56201</v>
      </c>
      <c r="I34" s="19">
        <v>-682879</v>
      </c>
      <c r="J34" s="12"/>
      <c r="K34" s="19">
        <v>-47168</v>
      </c>
      <c r="L34" s="19">
        <v>-3768725</v>
      </c>
      <c r="M34" s="19"/>
      <c r="N34" s="19">
        <f t="shared" si="7"/>
        <v>525367497</v>
      </c>
      <c r="O34" s="17">
        <f t="shared" si="7"/>
        <v>257828768</v>
      </c>
    </row>
    <row r="35" spans="1:15" s="23" customFormat="1" x14ac:dyDescent="0.3">
      <c r="A35" s="32" t="s">
        <v>58</v>
      </c>
      <c r="B35" s="33">
        <f>SUM(B31:B34)</f>
        <v>1137142770</v>
      </c>
      <c r="C35" s="33">
        <f>SUM(C31:C34)</f>
        <v>1399359148</v>
      </c>
      <c r="D35" s="34"/>
      <c r="E35" s="33">
        <f>SUM(E31:E34)</f>
        <v>-3207485</v>
      </c>
      <c r="F35" s="33">
        <f>SUM(F31:F34)</f>
        <v>-3143491</v>
      </c>
      <c r="G35" s="34"/>
      <c r="H35" s="33">
        <f>SUM(H31:H34)</f>
        <v>-4665412</v>
      </c>
      <c r="I35" s="33">
        <f>SUM(I31:I34)</f>
        <v>-5348291</v>
      </c>
      <c r="J35" s="34"/>
      <c r="K35" s="33">
        <f>SUM(K31:K34)</f>
        <v>-5980636</v>
      </c>
      <c r="L35" s="33">
        <f>SUM(L31:L34)</f>
        <v>-9749361</v>
      </c>
      <c r="M35" s="33"/>
      <c r="N35" s="18">
        <f t="shared" si="7"/>
        <v>1123289237</v>
      </c>
      <c r="O35" s="15">
        <f t="shared" si="7"/>
        <v>1381118005</v>
      </c>
    </row>
    <row r="36" spans="1:15" s="20" customFormat="1" x14ac:dyDescent="0.3">
      <c r="A36" s="25" t="s">
        <v>59</v>
      </c>
      <c r="B36" s="26">
        <v>286796</v>
      </c>
      <c r="C36" s="26">
        <v>29275063</v>
      </c>
      <c r="D36" s="38"/>
      <c r="E36" s="26">
        <v>11605</v>
      </c>
      <c r="F36" s="26">
        <v>0</v>
      </c>
      <c r="G36" s="38"/>
      <c r="H36" s="26">
        <v>62961</v>
      </c>
      <c r="I36" s="26">
        <v>73804</v>
      </c>
      <c r="J36" s="38"/>
      <c r="K36" s="26">
        <v>21125</v>
      </c>
      <c r="L36" s="26">
        <v>3986840</v>
      </c>
      <c r="M36" s="26"/>
      <c r="N36" s="26">
        <f t="shared" si="7"/>
        <v>382487</v>
      </c>
      <c r="O36" s="28">
        <f t="shared" si="7"/>
        <v>33335707</v>
      </c>
    </row>
    <row r="37" spans="1:15" s="20" customFormat="1" x14ac:dyDescent="0.3">
      <c r="A37" s="25" t="s">
        <v>60</v>
      </c>
      <c r="B37" s="39">
        <v>7459956</v>
      </c>
      <c r="C37" s="26">
        <v>8216786</v>
      </c>
      <c r="D37" s="38"/>
      <c r="E37" s="39">
        <v>0</v>
      </c>
      <c r="F37" s="26">
        <v>0</v>
      </c>
      <c r="G37" s="38"/>
      <c r="H37" s="39">
        <v>0</v>
      </c>
      <c r="I37" s="26">
        <v>0</v>
      </c>
      <c r="J37" s="38"/>
      <c r="K37" s="39">
        <v>0</v>
      </c>
      <c r="L37" s="26">
        <v>0</v>
      </c>
      <c r="M37" s="26"/>
      <c r="N37" s="26">
        <f t="shared" si="7"/>
        <v>7459956</v>
      </c>
      <c r="O37" s="28">
        <f t="shared" si="7"/>
        <v>8216786</v>
      </c>
    </row>
    <row r="38" spans="1:15" s="20" customFormat="1" x14ac:dyDescent="0.3">
      <c r="A38" s="25" t="s">
        <v>61</v>
      </c>
      <c r="B38" s="26">
        <v>10939217</v>
      </c>
      <c r="C38" s="26">
        <v>12441997</v>
      </c>
      <c r="D38" s="38"/>
      <c r="E38" s="26">
        <v>0</v>
      </c>
      <c r="F38" s="26">
        <v>0</v>
      </c>
      <c r="G38" s="38"/>
      <c r="H38" s="26">
        <v>0</v>
      </c>
      <c r="I38" s="26">
        <v>0</v>
      </c>
      <c r="J38" s="38"/>
      <c r="K38" s="26">
        <v>0</v>
      </c>
      <c r="L38" s="26">
        <v>0</v>
      </c>
      <c r="M38" s="26"/>
      <c r="N38" s="26">
        <f t="shared" si="7"/>
        <v>10939217</v>
      </c>
      <c r="O38" s="28">
        <f t="shared" si="7"/>
        <v>12441997</v>
      </c>
    </row>
    <row r="39" spans="1:15" x14ac:dyDescent="0.3">
      <c r="A39" s="16" t="s">
        <v>62</v>
      </c>
      <c r="B39" s="19">
        <v>0</v>
      </c>
      <c r="C39" s="19">
        <v>0</v>
      </c>
      <c r="D39" s="6"/>
      <c r="E39" s="19">
        <v>0</v>
      </c>
      <c r="F39" s="19">
        <v>0</v>
      </c>
      <c r="G39" s="6"/>
      <c r="H39" s="19">
        <v>0</v>
      </c>
      <c r="I39" s="19">
        <v>0</v>
      </c>
      <c r="J39" s="6"/>
      <c r="K39" s="19">
        <v>12000</v>
      </c>
      <c r="L39" s="19">
        <v>4700</v>
      </c>
      <c r="M39" s="19"/>
      <c r="N39" s="19">
        <f t="shared" si="7"/>
        <v>12000</v>
      </c>
      <c r="O39" s="17">
        <f t="shared" si="7"/>
        <v>4700</v>
      </c>
    </row>
    <row r="40" spans="1:15" s="23" customFormat="1" x14ac:dyDescent="0.3">
      <c r="A40" s="32" t="s">
        <v>63</v>
      </c>
      <c r="B40" s="33">
        <f>SUM(B36:B39)</f>
        <v>18685969</v>
      </c>
      <c r="C40" s="33">
        <f>SUM(C36:C39)</f>
        <v>49933846</v>
      </c>
      <c r="D40" s="33"/>
      <c r="E40" s="33">
        <f t="shared" ref="E40:L40" si="9">SUM(E36:E39)</f>
        <v>11605</v>
      </c>
      <c r="F40" s="33">
        <f t="shared" si="9"/>
        <v>0</v>
      </c>
      <c r="G40" s="33"/>
      <c r="H40" s="33">
        <f t="shared" si="9"/>
        <v>62961</v>
      </c>
      <c r="I40" s="33">
        <f t="shared" si="9"/>
        <v>73804</v>
      </c>
      <c r="J40" s="33"/>
      <c r="K40" s="33">
        <f t="shared" si="9"/>
        <v>33125</v>
      </c>
      <c r="L40" s="33">
        <f t="shared" si="9"/>
        <v>3991540</v>
      </c>
      <c r="M40" s="33"/>
      <c r="N40" s="36">
        <f t="shared" si="7"/>
        <v>18793660</v>
      </c>
      <c r="O40" s="37">
        <f t="shared" si="7"/>
        <v>53999190</v>
      </c>
    </row>
    <row r="41" spans="1:15" s="1" customFormat="1" x14ac:dyDescent="0.3">
      <c r="A41" s="24" t="s">
        <v>64</v>
      </c>
      <c r="B41" s="18">
        <v>3561981</v>
      </c>
      <c r="C41" s="18">
        <v>3649326</v>
      </c>
      <c r="D41" s="6"/>
      <c r="E41" s="18">
        <v>3504627</v>
      </c>
      <c r="F41" s="18">
        <v>3275418</v>
      </c>
      <c r="G41" s="6"/>
      <c r="H41" s="18">
        <v>5084125</v>
      </c>
      <c r="I41" s="18">
        <v>5469000</v>
      </c>
      <c r="J41" s="6"/>
      <c r="K41" s="18">
        <v>9067067</v>
      </c>
      <c r="L41" s="18">
        <v>10031900</v>
      </c>
      <c r="M41" s="18"/>
      <c r="N41" s="18">
        <f t="shared" si="7"/>
        <v>21217800</v>
      </c>
      <c r="O41" s="15">
        <f t="shared" si="7"/>
        <v>22425644</v>
      </c>
    </row>
    <row r="42" spans="1:15" s="23" customFormat="1" ht="15" thickBot="1" x14ac:dyDescent="0.35">
      <c r="A42" s="40" t="s">
        <v>65</v>
      </c>
      <c r="B42" s="41">
        <f>B35+B40+B41</f>
        <v>1159390720</v>
      </c>
      <c r="C42" s="41">
        <f>C35+C40+C41</f>
        <v>1452942320</v>
      </c>
      <c r="D42" s="42"/>
      <c r="E42" s="41">
        <f>E35+E40+E41</f>
        <v>308747</v>
      </c>
      <c r="F42" s="41">
        <f>F35+F40+F41</f>
        <v>131927</v>
      </c>
      <c r="G42" s="42"/>
      <c r="H42" s="41">
        <f>H35+H40+H41</f>
        <v>481674</v>
      </c>
      <c r="I42" s="41">
        <f>I35+I40+I41</f>
        <v>194513</v>
      </c>
      <c r="J42" s="42"/>
      <c r="K42" s="41">
        <f>K35+K40+K41</f>
        <v>3119556</v>
      </c>
      <c r="L42" s="41">
        <f>L35+L40+L41</f>
        <v>4274079</v>
      </c>
      <c r="M42" s="41"/>
      <c r="N42" s="41">
        <f t="shared" si="7"/>
        <v>1163300697</v>
      </c>
      <c r="O42" s="43">
        <f t="shared" si="7"/>
        <v>1457542839</v>
      </c>
    </row>
  </sheetData>
  <mergeCells count="9">
    <mergeCell ref="A1:O1"/>
    <mergeCell ref="A2:O2"/>
    <mergeCell ref="A3:O3"/>
    <mergeCell ref="N4:O4"/>
    <mergeCell ref="B5:C5"/>
    <mergeCell ref="E5:F5"/>
    <mergeCell ref="H5:I5"/>
    <mergeCell ref="K5:L5"/>
    <mergeCell ref="N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3.sz.melléklet felújítás</vt:lpstr>
      <vt:lpstr>4.sz.melléklet beruházás</vt:lpstr>
      <vt:lpstr>10.sz.melléklet vagyon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2021-05-27T08:06:15Z</dcterms:modified>
</cp:coreProperties>
</file>