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8213187E-794D-4DDC-B657-E6A63D9E2F17}" xr6:coauthVersionLast="47" xr6:coauthVersionMax="47" xr10:uidLastSave="{00000000-0000-0000-0000-000000000000}"/>
  <bookViews>
    <workbookView xWindow="-120" yWindow="-120" windowWidth="29040" windowHeight="15990"/>
  </bookViews>
  <sheets>
    <sheet name="vagyon2020_1" sheetId="1" r:id="rId1"/>
  </sheets>
  <calcPr calcId="181029"/>
</workbook>
</file>

<file path=xl/calcChain.xml><?xml version="1.0" encoding="utf-8"?>
<calcChain xmlns="http://schemas.openxmlformats.org/spreadsheetml/2006/main">
  <c r="D113" i="1" l="1"/>
  <c r="E113" i="1"/>
  <c r="D110" i="1"/>
  <c r="D104" i="1"/>
  <c r="C104" i="1"/>
  <c r="D106" i="1"/>
  <c r="E106" i="1"/>
  <c r="D109" i="1"/>
  <c r="C109" i="1"/>
  <c r="C110" i="1"/>
  <c r="E97" i="1"/>
  <c r="E98" i="1"/>
  <c r="E99" i="1"/>
  <c r="E100" i="1"/>
  <c r="E101" i="1"/>
  <c r="E103" i="1"/>
  <c r="E105" i="1"/>
  <c r="E107" i="1"/>
  <c r="E114" i="1"/>
  <c r="E116" i="1"/>
  <c r="E118" i="1"/>
  <c r="D97" i="1"/>
  <c r="C97" i="1"/>
  <c r="D103" i="1"/>
  <c r="C103" i="1"/>
  <c r="D101" i="1"/>
  <c r="C101" i="1"/>
  <c r="D100" i="1"/>
  <c r="C100" i="1"/>
  <c r="E88" i="1"/>
  <c r="E89" i="1"/>
  <c r="E90" i="1"/>
  <c r="E91" i="1"/>
  <c r="E92" i="1"/>
  <c r="E94" i="1"/>
  <c r="E86" i="1"/>
  <c r="E85" i="1"/>
  <c r="E83" i="1"/>
  <c r="D92" i="1"/>
  <c r="D94" i="1"/>
  <c r="C94" i="1"/>
  <c r="D83" i="1"/>
  <c r="C83" i="1"/>
  <c r="D86" i="1"/>
  <c r="C86" i="1"/>
  <c r="D85" i="1"/>
  <c r="C85" i="1"/>
  <c r="E11" i="1"/>
  <c r="E12" i="1"/>
  <c r="E15" i="1"/>
  <c r="E16" i="1"/>
  <c r="E17" i="1"/>
  <c r="E10" i="1"/>
  <c r="D10" i="1"/>
  <c r="D11" i="1"/>
  <c r="C11" i="1"/>
  <c r="C10" i="1"/>
  <c r="C12" i="1"/>
  <c r="E110" i="1"/>
  <c r="E104" i="1"/>
  <c r="E109" i="1"/>
</calcChain>
</file>

<file path=xl/sharedStrings.xml><?xml version="1.0" encoding="utf-8"?>
<sst xmlns="http://schemas.openxmlformats.org/spreadsheetml/2006/main" count="244" uniqueCount="180">
  <si>
    <t>Intézmény: SZOMÓD KÖZSÉG ÖNKORMÁNYZATA</t>
  </si>
  <si>
    <t>Törzsszáma: 386153</t>
  </si>
  <si>
    <t>Nyomtatva: 2021.05.26. 08:33:07</t>
  </si>
  <si>
    <t>Vagyonkimutatás - 2020</t>
  </si>
  <si>
    <t>Megnevezés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</si>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</sst>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right" wrapText="1"/>
    </xf>
    <xf numFmtId="3" fontId="0" fillId="0" borderId="0" xfId="0" applyNumberFormat="1"/>
    <xf numFmtId="3" fontId="3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wrapText="1"/>
    </xf>
    <xf numFmtId="1" fontId="0" fillId="0" borderId="0" xfId="0" applyNumberFormat="1"/>
    <xf numFmtId="0" fontId="5" fillId="0" borderId="0" xfId="0" applyFont="1" applyAlignment="1">
      <alignment wrapText="1"/>
    </xf>
    <xf numFmtId="0" fontId="0" fillId="0" borderId="0" xfId="0"/>
    <xf numFmtId="0" fontId="6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topLeftCell="A105" workbookViewId="0">
      <selection activeCell="F116" sqref="F116"/>
    </sheetView>
  </sheetViews>
  <sheetFormatPr defaultRowHeight="15" x14ac:dyDescent="0.25"/>
  <cols>
    <col min="1" max="1" width="30" customWidth="1"/>
    <col min="2" max="2" width="5" customWidth="1"/>
    <col min="3" max="4" width="13" style="14" customWidth="1"/>
    <col min="5" max="5" width="13" style="18" customWidth="1"/>
    <col min="6" max="114" width="13" customWidth="1"/>
  </cols>
  <sheetData>
    <row r="1" spans="1:5" x14ac:dyDescent="0.25">
      <c r="A1" s="19" t="s">
        <v>0</v>
      </c>
      <c r="B1" s="20"/>
      <c r="C1" s="20"/>
      <c r="D1" s="20"/>
      <c r="E1" s="20"/>
    </row>
    <row r="2" spans="1:5" x14ac:dyDescent="0.25">
      <c r="A2" s="19" t="s">
        <v>1</v>
      </c>
      <c r="B2" s="20"/>
      <c r="C2" s="20"/>
      <c r="D2" s="20"/>
      <c r="E2" s="20"/>
    </row>
    <row r="3" spans="1:5" x14ac:dyDescent="0.25">
      <c r="A3" s="19" t="s">
        <v>2</v>
      </c>
      <c r="B3" s="20"/>
      <c r="C3" s="20"/>
      <c r="D3" s="20"/>
      <c r="E3" s="20"/>
    </row>
    <row r="5" spans="1:5" ht="16.5" x14ac:dyDescent="0.35">
      <c r="A5" s="21" t="s">
        <v>3</v>
      </c>
      <c r="B5" s="20"/>
      <c r="C5" s="20"/>
      <c r="D5" s="20"/>
      <c r="E5" s="20"/>
    </row>
    <row r="7" spans="1:5" ht="26.25" x14ac:dyDescent="0.25">
      <c r="A7" s="3" t="s">
        <v>4</v>
      </c>
      <c r="B7" s="3" t="s">
        <v>5</v>
      </c>
      <c r="C7" s="10" t="s">
        <v>6</v>
      </c>
      <c r="D7" s="10" t="s">
        <v>7</v>
      </c>
      <c r="E7" s="15" t="s">
        <v>8</v>
      </c>
    </row>
    <row r="8" spans="1:5" x14ac:dyDescent="0.25">
      <c r="A8" s="6">
        <v>1</v>
      </c>
      <c r="B8" s="6">
        <v>2</v>
      </c>
      <c r="C8" s="11">
        <v>3</v>
      </c>
      <c r="D8" s="11">
        <v>4</v>
      </c>
      <c r="E8" s="16">
        <v>5</v>
      </c>
    </row>
    <row r="9" spans="1:5" x14ac:dyDescent="0.25">
      <c r="A9" s="1" t="s">
        <v>9</v>
      </c>
      <c r="B9" s="2" t="s">
        <v>10</v>
      </c>
      <c r="C9" s="12" t="s">
        <v>10</v>
      </c>
      <c r="D9" s="12" t="s">
        <v>10</v>
      </c>
      <c r="E9" s="17" t="s">
        <v>10</v>
      </c>
    </row>
    <row r="10" spans="1:5" ht="26.25" x14ac:dyDescent="0.25">
      <c r="A10" s="3" t="s">
        <v>11</v>
      </c>
      <c r="B10" s="4" t="s">
        <v>12</v>
      </c>
      <c r="C10" s="8">
        <f>C11+C27+C53</f>
        <v>994348456</v>
      </c>
      <c r="D10" s="8">
        <f>D11+D27+D53</f>
        <v>1182790903</v>
      </c>
      <c r="E10" s="7">
        <f>D10/C10*100</f>
        <v>118.95134908320308</v>
      </c>
    </row>
    <row r="11" spans="1:5" x14ac:dyDescent="0.25">
      <c r="A11" s="3" t="s">
        <v>13</v>
      </c>
      <c r="B11" s="4" t="s">
        <v>14</v>
      </c>
      <c r="C11" s="13">
        <f>C12+C20</f>
        <v>2042480</v>
      </c>
      <c r="D11" s="13">
        <f>D12+D20</f>
        <v>1507390</v>
      </c>
      <c r="E11" s="7">
        <f t="shared" ref="E11:E17" si="0">D11/C11*100</f>
        <v>73.801946653088407</v>
      </c>
    </row>
    <row r="12" spans="1:5" x14ac:dyDescent="0.25">
      <c r="A12" s="3" t="s">
        <v>15</v>
      </c>
      <c r="B12" s="4" t="s">
        <v>16</v>
      </c>
      <c r="C12" s="13">
        <f>SUM(C13:C16)</f>
        <v>1742806</v>
      </c>
      <c r="D12" s="13">
        <v>1287716</v>
      </c>
      <c r="E12" s="7">
        <f t="shared" si="0"/>
        <v>73.887512436840368</v>
      </c>
    </row>
    <row r="13" spans="1:5" ht="24.75" x14ac:dyDescent="0.25">
      <c r="A13" s="3" t="s">
        <v>17</v>
      </c>
      <c r="B13" s="4" t="s">
        <v>18</v>
      </c>
      <c r="C13" s="13">
        <v>0</v>
      </c>
      <c r="D13" s="13">
        <v>0</v>
      </c>
      <c r="E13" s="7">
        <v>0</v>
      </c>
    </row>
    <row r="14" spans="1:5" ht="26.25" x14ac:dyDescent="0.25">
      <c r="A14" s="3" t="s">
        <v>19</v>
      </c>
      <c r="B14" s="4" t="s">
        <v>20</v>
      </c>
      <c r="C14" s="13">
        <v>0</v>
      </c>
      <c r="D14" s="13">
        <v>0</v>
      </c>
      <c r="E14" s="7">
        <v>0</v>
      </c>
    </row>
    <row r="15" spans="1:5" ht="26.25" x14ac:dyDescent="0.25">
      <c r="A15" s="3" t="s">
        <v>21</v>
      </c>
      <c r="B15" s="4" t="s">
        <v>22</v>
      </c>
      <c r="C15" s="13">
        <v>1734820</v>
      </c>
      <c r="D15" s="13">
        <v>1287716</v>
      </c>
      <c r="E15" s="7">
        <f t="shared" si="0"/>
        <v>74.227643213705164</v>
      </c>
    </row>
    <row r="16" spans="1:5" ht="24.75" x14ac:dyDescent="0.25">
      <c r="A16" s="3" t="s">
        <v>23</v>
      </c>
      <c r="B16" s="4" t="s">
        <v>24</v>
      </c>
      <c r="C16" s="13">
        <v>7986</v>
      </c>
      <c r="D16" s="13">
        <v>0</v>
      </c>
      <c r="E16" s="7">
        <f t="shared" si="0"/>
        <v>0</v>
      </c>
    </row>
    <row r="17" spans="1:5" x14ac:dyDescent="0.25">
      <c r="A17" s="3" t="s">
        <v>25</v>
      </c>
      <c r="B17" s="4" t="s">
        <v>26</v>
      </c>
      <c r="C17" s="13">
        <v>299674</v>
      </c>
      <c r="D17" s="13">
        <v>219674</v>
      </c>
      <c r="E17" s="7">
        <f t="shared" si="0"/>
        <v>73.304324032114891</v>
      </c>
    </row>
    <row r="18" spans="1:5" ht="24.75" x14ac:dyDescent="0.25">
      <c r="A18" s="3" t="s">
        <v>17</v>
      </c>
      <c r="B18" s="4" t="s">
        <v>27</v>
      </c>
      <c r="C18" s="13">
        <v>0</v>
      </c>
      <c r="D18" s="13">
        <v>0</v>
      </c>
      <c r="E18" s="7">
        <v>0</v>
      </c>
    </row>
    <row r="19" spans="1:5" ht="26.25" x14ac:dyDescent="0.25">
      <c r="A19" s="3" t="s">
        <v>19</v>
      </c>
      <c r="B19" s="4" t="s">
        <v>28</v>
      </c>
      <c r="C19" s="13">
        <v>0</v>
      </c>
      <c r="D19" s="13">
        <v>0</v>
      </c>
      <c r="E19" s="7">
        <v>0</v>
      </c>
    </row>
    <row r="20" spans="1:5" ht="26.25" x14ac:dyDescent="0.25">
      <c r="A20" s="3" t="s">
        <v>21</v>
      </c>
      <c r="B20" s="4" t="s">
        <v>29</v>
      </c>
      <c r="C20" s="13">
        <v>299674</v>
      </c>
      <c r="D20" s="13">
        <v>219674</v>
      </c>
      <c r="E20" s="7">
        <v>73</v>
      </c>
    </row>
    <row r="21" spans="1:5" ht="24.75" x14ac:dyDescent="0.25">
      <c r="A21" s="3" t="s">
        <v>23</v>
      </c>
      <c r="B21" s="4" t="s">
        <v>30</v>
      </c>
      <c r="C21" s="13">
        <v>0</v>
      </c>
      <c r="D21" s="13">
        <v>0</v>
      </c>
      <c r="E21" s="7">
        <v>0</v>
      </c>
    </row>
    <row r="22" spans="1:5" ht="26.25" x14ac:dyDescent="0.25">
      <c r="A22" s="3" t="s">
        <v>31</v>
      </c>
      <c r="B22" s="4" t="s">
        <v>32</v>
      </c>
      <c r="C22" s="13">
        <v>0</v>
      </c>
      <c r="D22" s="13">
        <v>0</v>
      </c>
      <c r="E22" s="7">
        <v>0</v>
      </c>
    </row>
    <row r="23" spans="1:5" ht="24.75" x14ac:dyDescent="0.25">
      <c r="A23" s="3" t="s">
        <v>17</v>
      </c>
      <c r="B23" s="4" t="s">
        <v>33</v>
      </c>
      <c r="C23" s="13">
        <v>0</v>
      </c>
      <c r="D23" s="13">
        <v>0</v>
      </c>
      <c r="E23" s="7">
        <v>0</v>
      </c>
    </row>
    <row r="24" spans="1:5" ht="26.25" x14ac:dyDescent="0.25">
      <c r="A24" s="3" t="s">
        <v>19</v>
      </c>
      <c r="B24" s="4" t="s">
        <v>34</v>
      </c>
      <c r="C24" s="13">
        <v>0</v>
      </c>
      <c r="D24" s="13">
        <v>0</v>
      </c>
      <c r="E24" s="7">
        <v>0</v>
      </c>
    </row>
    <row r="25" spans="1:5" ht="26.25" x14ac:dyDescent="0.25">
      <c r="A25" s="3" t="s">
        <v>21</v>
      </c>
      <c r="B25" s="4" t="s">
        <v>35</v>
      </c>
      <c r="C25" s="13">
        <v>0</v>
      </c>
      <c r="D25" s="13">
        <v>0</v>
      </c>
      <c r="E25" s="7">
        <v>0</v>
      </c>
    </row>
    <row r="26" spans="1:5" ht="24.75" x14ac:dyDescent="0.25">
      <c r="A26" s="3" t="s">
        <v>23</v>
      </c>
      <c r="B26" s="4" t="s">
        <v>36</v>
      </c>
      <c r="C26" s="13">
        <v>0</v>
      </c>
      <c r="D26" s="13">
        <v>0</v>
      </c>
      <c r="E26" s="7">
        <v>0</v>
      </c>
    </row>
    <row r="27" spans="1:5" x14ac:dyDescent="0.25">
      <c r="A27" s="3" t="s">
        <v>37</v>
      </c>
      <c r="B27" s="4" t="s">
        <v>38</v>
      </c>
      <c r="C27" s="8">
        <v>992282776</v>
      </c>
      <c r="D27" s="8">
        <v>1181260313</v>
      </c>
      <c r="E27" s="7">
        <v>119</v>
      </c>
    </row>
    <row r="28" spans="1:5" ht="26.25" x14ac:dyDescent="0.25">
      <c r="A28" s="3" t="s">
        <v>39</v>
      </c>
      <c r="B28" s="4" t="s">
        <v>40</v>
      </c>
      <c r="C28" s="8">
        <v>756964713</v>
      </c>
      <c r="D28" s="8">
        <v>742231252</v>
      </c>
      <c r="E28" s="7">
        <v>98</v>
      </c>
    </row>
    <row r="29" spans="1:5" ht="24.75" x14ac:dyDescent="0.25">
      <c r="A29" s="3" t="s">
        <v>17</v>
      </c>
      <c r="B29" s="4" t="s">
        <v>41</v>
      </c>
      <c r="C29" s="8">
        <v>377978150</v>
      </c>
      <c r="D29" s="8">
        <v>371023236</v>
      </c>
      <c r="E29" s="7">
        <v>98</v>
      </c>
    </row>
    <row r="30" spans="1:5" ht="26.25" x14ac:dyDescent="0.25">
      <c r="A30" s="3" t="s">
        <v>19</v>
      </c>
      <c r="B30" s="4" t="s">
        <v>42</v>
      </c>
      <c r="C30" s="13">
        <v>4575665</v>
      </c>
      <c r="D30" s="13">
        <v>4345798</v>
      </c>
      <c r="E30" s="7">
        <v>94</v>
      </c>
    </row>
    <row r="31" spans="1:5" ht="26.25" x14ac:dyDescent="0.25">
      <c r="A31" s="3" t="s">
        <v>21</v>
      </c>
      <c r="B31" s="4" t="s">
        <v>43</v>
      </c>
      <c r="C31" s="8">
        <v>366328216</v>
      </c>
      <c r="D31" s="8">
        <v>358338785</v>
      </c>
      <c r="E31" s="7">
        <v>97</v>
      </c>
    </row>
    <row r="32" spans="1:5" ht="24.75" x14ac:dyDescent="0.25">
      <c r="A32" s="3" t="s">
        <v>23</v>
      </c>
      <c r="B32" s="4" t="s">
        <v>44</v>
      </c>
      <c r="C32" s="13">
        <v>8082682</v>
      </c>
      <c r="D32" s="13">
        <v>8523433</v>
      </c>
      <c r="E32" s="7">
        <v>105</v>
      </c>
    </row>
    <row r="33" spans="1:5" ht="26.25" x14ac:dyDescent="0.25">
      <c r="A33" s="3" t="s">
        <v>45</v>
      </c>
      <c r="B33" s="4" t="s">
        <v>46</v>
      </c>
      <c r="C33" s="13">
        <v>24727056</v>
      </c>
      <c r="D33" s="13">
        <v>23527855</v>
      </c>
      <c r="E33" s="7">
        <v>95</v>
      </c>
    </row>
    <row r="34" spans="1:5" ht="24.75" x14ac:dyDescent="0.25">
      <c r="A34" s="3" t="s">
        <v>17</v>
      </c>
      <c r="B34" s="4" t="s">
        <v>47</v>
      </c>
      <c r="C34" s="13">
        <v>10079028</v>
      </c>
      <c r="D34" s="13">
        <v>7971158</v>
      </c>
      <c r="E34" s="7">
        <v>79</v>
      </c>
    </row>
    <row r="35" spans="1:5" ht="26.25" x14ac:dyDescent="0.25">
      <c r="A35" s="3" t="s">
        <v>19</v>
      </c>
      <c r="B35" s="4" t="s">
        <v>48</v>
      </c>
      <c r="C35" s="13">
        <v>0</v>
      </c>
      <c r="D35" s="13">
        <v>0</v>
      </c>
      <c r="E35" s="7">
        <v>0</v>
      </c>
    </row>
    <row r="36" spans="1:5" ht="26.25" x14ac:dyDescent="0.25">
      <c r="A36" s="3" t="s">
        <v>21</v>
      </c>
      <c r="B36" s="4" t="s">
        <v>49</v>
      </c>
      <c r="C36" s="13">
        <v>407023</v>
      </c>
      <c r="D36" s="13">
        <v>1162920</v>
      </c>
      <c r="E36" s="7">
        <v>285</v>
      </c>
    </row>
    <row r="37" spans="1:5" ht="24.75" x14ac:dyDescent="0.25">
      <c r="A37" s="3" t="s">
        <v>23</v>
      </c>
      <c r="B37" s="4" t="s">
        <v>50</v>
      </c>
      <c r="C37" s="13">
        <v>14241005</v>
      </c>
      <c r="D37" s="13">
        <v>14393777</v>
      </c>
      <c r="E37" s="7">
        <v>101</v>
      </c>
    </row>
    <row r="38" spans="1:5" ht="24.75" x14ac:dyDescent="0.25">
      <c r="A38" s="3" t="s">
        <v>51</v>
      </c>
      <c r="B38" s="4" t="s">
        <v>52</v>
      </c>
      <c r="C38" s="13">
        <v>0</v>
      </c>
      <c r="D38" s="13">
        <v>0</v>
      </c>
      <c r="E38" s="7">
        <v>0</v>
      </c>
    </row>
    <row r="39" spans="1:5" ht="24.75" x14ac:dyDescent="0.25">
      <c r="A39" s="3" t="s">
        <v>17</v>
      </c>
      <c r="B39" s="4" t="s">
        <v>53</v>
      </c>
      <c r="C39" s="13">
        <v>0</v>
      </c>
      <c r="D39" s="13">
        <v>0</v>
      </c>
      <c r="E39" s="7">
        <v>0</v>
      </c>
    </row>
    <row r="40" spans="1:5" ht="26.25" x14ac:dyDescent="0.25">
      <c r="A40" s="3" t="s">
        <v>19</v>
      </c>
      <c r="B40" s="4" t="s">
        <v>54</v>
      </c>
      <c r="C40" s="13">
        <v>0</v>
      </c>
      <c r="D40" s="13">
        <v>0</v>
      </c>
      <c r="E40" s="7">
        <v>0</v>
      </c>
    </row>
    <row r="41" spans="1:5" ht="26.25" x14ac:dyDescent="0.25">
      <c r="A41" s="3" t="s">
        <v>21</v>
      </c>
      <c r="B41" s="4" t="s">
        <v>55</v>
      </c>
      <c r="C41" s="13">
        <v>0</v>
      </c>
      <c r="D41" s="13">
        <v>0</v>
      </c>
      <c r="E41" s="7">
        <v>0</v>
      </c>
    </row>
    <row r="42" spans="1:5" ht="24.75" x14ac:dyDescent="0.25">
      <c r="A42" s="3" t="s">
        <v>23</v>
      </c>
      <c r="B42" s="4" t="s">
        <v>56</v>
      </c>
      <c r="C42" s="13">
        <v>0</v>
      </c>
      <c r="D42" s="13">
        <v>0</v>
      </c>
      <c r="E42" s="7">
        <v>0</v>
      </c>
    </row>
    <row r="43" spans="1:5" ht="24.75" x14ac:dyDescent="0.25">
      <c r="A43" s="3" t="s">
        <v>57</v>
      </c>
      <c r="B43" s="4" t="s">
        <v>58</v>
      </c>
      <c r="C43" s="8">
        <v>210591007</v>
      </c>
      <c r="D43" s="8">
        <v>415501206</v>
      </c>
      <c r="E43" s="7">
        <v>197</v>
      </c>
    </row>
    <row r="44" spans="1:5" ht="24.75" x14ac:dyDescent="0.25">
      <c r="A44" s="3" t="s">
        <v>17</v>
      </c>
      <c r="B44" s="4" t="s">
        <v>59</v>
      </c>
      <c r="C44" s="13">
        <v>0</v>
      </c>
      <c r="D44" s="13">
        <v>0</v>
      </c>
      <c r="E44" s="7">
        <v>0</v>
      </c>
    </row>
    <row r="45" spans="1:5" ht="26.25" x14ac:dyDescent="0.25">
      <c r="A45" s="3" t="s">
        <v>19</v>
      </c>
      <c r="B45" s="4" t="s">
        <v>60</v>
      </c>
      <c r="C45" s="13">
        <v>0</v>
      </c>
      <c r="D45" s="13">
        <v>0</v>
      </c>
      <c r="E45" s="7">
        <v>0</v>
      </c>
    </row>
    <row r="46" spans="1:5" ht="26.25" x14ac:dyDescent="0.25">
      <c r="A46" s="3" t="s">
        <v>21</v>
      </c>
      <c r="B46" s="4" t="s">
        <v>61</v>
      </c>
      <c r="C46" s="13">
        <v>0</v>
      </c>
      <c r="D46" s="13">
        <v>0</v>
      </c>
      <c r="E46" s="7">
        <v>0</v>
      </c>
    </row>
    <row r="47" spans="1:5" ht="24.75" x14ac:dyDescent="0.25">
      <c r="A47" s="3" t="s">
        <v>23</v>
      </c>
      <c r="B47" s="4" t="s">
        <v>62</v>
      </c>
      <c r="C47" s="8">
        <v>210591007</v>
      </c>
      <c r="D47" s="8">
        <v>415501206</v>
      </c>
      <c r="E47" s="7">
        <v>197</v>
      </c>
    </row>
    <row r="48" spans="1:5" ht="24.75" x14ac:dyDescent="0.25">
      <c r="A48" s="3" t="s">
        <v>63</v>
      </c>
      <c r="B48" s="4" t="s">
        <v>64</v>
      </c>
      <c r="C48" s="13">
        <v>0</v>
      </c>
      <c r="D48" s="13">
        <v>0</v>
      </c>
      <c r="E48" s="7">
        <v>0</v>
      </c>
    </row>
    <row r="49" spans="1:5" ht="24.75" x14ac:dyDescent="0.25">
      <c r="A49" s="3" t="s">
        <v>17</v>
      </c>
      <c r="B49" s="4" t="s">
        <v>65</v>
      </c>
      <c r="C49" s="13">
        <v>0</v>
      </c>
      <c r="D49" s="13">
        <v>0</v>
      </c>
      <c r="E49" s="7">
        <v>0</v>
      </c>
    </row>
    <row r="50" spans="1:5" ht="26.25" x14ac:dyDescent="0.25">
      <c r="A50" s="3" t="s">
        <v>19</v>
      </c>
      <c r="B50" s="4" t="s">
        <v>66</v>
      </c>
      <c r="C50" s="13">
        <v>0</v>
      </c>
      <c r="D50" s="13">
        <v>0</v>
      </c>
      <c r="E50" s="7">
        <v>0</v>
      </c>
    </row>
    <row r="51" spans="1:5" ht="26.25" x14ac:dyDescent="0.25">
      <c r="A51" s="3" t="s">
        <v>21</v>
      </c>
      <c r="B51" s="4" t="s">
        <v>67</v>
      </c>
      <c r="C51" s="13">
        <v>0</v>
      </c>
      <c r="D51" s="13">
        <v>0</v>
      </c>
      <c r="E51" s="7">
        <v>0</v>
      </c>
    </row>
    <row r="52" spans="1:5" ht="24.75" x14ac:dyDescent="0.25">
      <c r="A52" s="3" t="s">
        <v>23</v>
      </c>
      <c r="B52" s="4" t="s">
        <v>68</v>
      </c>
      <c r="C52" s="13">
        <v>0</v>
      </c>
      <c r="D52" s="13">
        <v>0</v>
      </c>
      <c r="E52" s="7">
        <v>0</v>
      </c>
    </row>
    <row r="53" spans="1:5" ht="26.25" x14ac:dyDescent="0.25">
      <c r="A53" s="3" t="s">
        <v>69</v>
      </c>
      <c r="B53" s="4" t="s">
        <v>70</v>
      </c>
      <c r="C53" s="13">
        <v>23200</v>
      </c>
      <c r="D53" s="13">
        <v>23200</v>
      </c>
      <c r="E53" s="7">
        <v>100</v>
      </c>
    </row>
    <row r="54" spans="1:5" ht="24.75" x14ac:dyDescent="0.25">
      <c r="A54" s="3" t="s">
        <v>71</v>
      </c>
      <c r="B54" s="4" t="s">
        <v>72</v>
      </c>
      <c r="C54" s="13">
        <v>23200</v>
      </c>
      <c r="D54" s="13">
        <v>23200</v>
      </c>
      <c r="E54" s="7">
        <v>100</v>
      </c>
    </row>
    <row r="55" spans="1:5" ht="24.75" x14ac:dyDescent="0.25">
      <c r="A55" s="3" t="s">
        <v>17</v>
      </c>
      <c r="B55" s="5" t="s">
        <v>73</v>
      </c>
      <c r="C55" s="13">
        <v>0</v>
      </c>
      <c r="D55" s="13">
        <v>0</v>
      </c>
      <c r="E55" s="7">
        <v>0</v>
      </c>
    </row>
    <row r="56" spans="1:5" ht="26.25" x14ac:dyDescent="0.25">
      <c r="A56" s="3" t="s">
        <v>19</v>
      </c>
      <c r="B56" s="5" t="s">
        <v>74</v>
      </c>
      <c r="C56" s="13">
        <v>0</v>
      </c>
      <c r="D56" s="13">
        <v>0</v>
      </c>
      <c r="E56" s="7">
        <v>0</v>
      </c>
    </row>
    <row r="57" spans="1:5" ht="26.25" x14ac:dyDescent="0.25">
      <c r="A57" s="3" t="s">
        <v>21</v>
      </c>
      <c r="B57" s="5" t="s">
        <v>75</v>
      </c>
      <c r="C57" s="13">
        <v>0</v>
      </c>
      <c r="D57" s="13">
        <v>0</v>
      </c>
      <c r="E57" s="7">
        <v>0</v>
      </c>
    </row>
    <row r="58" spans="1:5" ht="24.75" x14ac:dyDescent="0.25">
      <c r="A58" s="3" t="s">
        <v>23</v>
      </c>
      <c r="B58" s="5" t="s">
        <v>76</v>
      </c>
      <c r="C58" s="13">
        <v>23200</v>
      </c>
      <c r="D58" s="13">
        <v>23200</v>
      </c>
      <c r="E58" s="7">
        <v>100</v>
      </c>
    </row>
    <row r="59" spans="1:5" ht="26.25" x14ac:dyDescent="0.25">
      <c r="A59" s="3" t="s">
        <v>77</v>
      </c>
      <c r="B59" s="4" t="s">
        <v>78</v>
      </c>
      <c r="C59" s="13">
        <v>0</v>
      </c>
      <c r="D59" s="13">
        <v>0</v>
      </c>
      <c r="E59" s="7">
        <v>0</v>
      </c>
    </row>
    <row r="60" spans="1:5" ht="24.75" x14ac:dyDescent="0.25">
      <c r="A60" s="3" t="s">
        <v>17</v>
      </c>
      <c r="B60" s="5" t="s">
        <v>79</v>
      </c>
      <c r="C60" s="13">
        <v>0</v>
      </c>
      <c r="D60" s="13">
        <v>0</v>
      </c>
      <c r="E60" s="7">
        <v>0</v>
      </c>
    </row>
    <row r="61" spans="1:5" ht="26.25" x14ac:dyDescent="0.25">
      <c r="A61" s="3" t="s">
        <v>19</v>
      </c>
      <c r="B61" s="5" t="s">
        <v>80</v>
      </c>
      <c r="C61" s="13">
        <v>0</v>
      </c>
      <c r="D61" s="13">
        <v>0</v>
      </c>
      <c r="E61" s="7">
        <v>0</v>
      </c>
    </row>
    <row r="62" spans="1:5" ht="26.25" x14ac:dyDescent="0.25">
      <c r="A62" s="3" t="s">
        <v>21</v>
      </c>
      <c r="B62" s="5" t="s">
        <v>81</v>
      </c>
      <c r="C62" s="13">
        <v>0</v>
      </c>
      <c r="D62" s="13">
        <v>0</v>
      </c>
      <c r="E62" s="7">
        <v>0</v>
      </c>
    </row>
    <row r="63" spans="1:5" ht="24.75" x14ac:dyDescent="0.25">
      <c r="A63" s="3" t="s">
        <v>23</v>
      </c>
      <c r="B63" s="5" t="s">
        <v>82</v>
      </c>
      <c r="C63" s="13">
        <v>0</v>
      </c>
      <c r="D63" s="13">
        <v>0</v>
      </c>
      <c r="E63" s="7">
        <v>0</v>
      </c>
    </row>
    <row r="64" spans="1:5" ht="26.25" x14ac:dyDescent="0.25">
      <c r="A64" s="3" t="s">
        <v>83</v>
      </c>
      <c r="B64" s="4" t="s">
        <v>84</v>
      </c>
      <c r="C64" s="13">
        <v>0</v>
      </c>
      <c r="D64" s="13">
        <v>0</v>
      </c>
      <c r="E64" s="7">
        <v>0</v>
      </c>
    </row>
    <row r="65" spans="1:5" ht="24.75" x14ac:dyDescent="0.25">
      <c r="A65" s="3" t="s">
        <v>17</v>
      </c>
      <c r="B65" s="5" t="s">
        <v>85</v>
      </c>
      <c r="C65" s="13">
        <v>0</v>
      </c>
      <c r="D65" s="13">
        <v>0</v>
      </c>
      <c r="E65" s="7">
        <v>0</v>
      </c>
    </row>
    <row r="66" spans="1:5" ht="26.25" x14ac:dyDescent="0.25">
      <c r="A66" s="3" t="s">
        <v>19</v>
      </c>
      <c r="B66" s="5" t="s">
        <v>86</v>
      </c>
      <c r="C66" s="13">
        <v>0</v>
      </c>
      <c r="D66" s="13">
        <v>0</v>
      </c>
      <c r="E66" s="7">
        <v>0</v>
      </c>
    </row>
    <row r="67" spans="1:5" ht="26.25" x14ac:dyDescent="0.25">
      <c r="A67" s="3" t="s">
        <v>21</v>
      </c>
      <c r="B67" s="5" t="s">
        <v>87</v>
      </c>
      <c r="C67" s="13">
        <v>0</v>
      </c>
      <c r="D67" s="13">
        <v>0</v>
      </c>
      <c r="E67" s="7">
        <v>0</v>
      </c>
    </row>
    <row r="68" spans="1:5" ht="24.75" x14ac:dyDescent="0.25">
      <c r="A68" s="3" t="s">
        <v>23</v>
      </c>
      <c r="B68" s="5" t="s">
        <v>88</v>
      </c>
      <c r="C68" s="13">
        <v>0</v>
      </c>
      <c r="D68" s="13">
        <v>0</v>
      </c>
      <c r="E68" s="7">
        <v>0</v>
      </c>
    </row>
    <row r="69" spans="1:5" ht="39" x14ac:dyDescent="0.25">
      <c r="A69" s="3" t="s">
        <v>89</v>
      </c>
      <c r="B69" s="4" t="s">
        <v>90</v>
      </c>
      <c r="C69" s="13">
        <v>0</v>
      </c>
      <c r="D69" s="13">
        <v>0</v>
      </c>
      <c r="E69" s="7">
        <v>0</v>
      </c>
    </row>
    <row r="70" spans="1:5" ht="26.25" x14ac:dyDescent="0.25">
      <c r="A70" s="3" t="s">
        <v>91</v>
      </c>
      <c r="B70" s="4" t="s">
        <v>92</v>
      </c>
      <c r="C70" s="13">
        <v>0</v>
      </c>
      <c r="D70" s="13">
        <v>0</v>
      </c>
      <c r="E70" s="7">
        <v>0</v>
      </c>
    </row>
    <row r="71" spans="1:5" ht="24.75" x14ac:dyDescent="0.25">
      <c r="A71" s="3" t="s">
        <v>17</v>
      </c>
      <c r="B71" s="4" t="s">
        <v>93</v>
      </c>
      <c r="C71" s="13">
        <v>0</v>
      </c>
      <c r="D71" s="13">
        <v>0</v>
      </c>
      <c r="E71" s="7">
        <v>0</v>
      </c>
    </row>
    <row r="72" spans="1:5" ht="26.25" x14ac:dyDescent="0.25">
      <c r="A72" s="3" t="s">
        <v>19</v>
      </c>
      <c r="B72" s="4" t="s">
        <v>94</v>
      </c>
      <c r="C72" s="13">
        <v>0</v>
      </c>
      <c r="D72" s="13">
        <v>0</v>
      </c>
      <c r="E72" s="7">
        <v>0</v>
      </c>
    </row>
    <row r="73" spans="1:5" ht="26.25" x14ac:dyDescent="0.25">
      <c r="A73" s="3" t="s">
        <v>21</v>
      </c>
      <c r="B73" s="4" t="s">
        <v>95</v>
      </c>
      <c r="C73" s="13">
        <v>0</v>
      </c>
      <c r="D73" s="13">
        <v>0</v>
      </c>
      <c r="E73" s="7">
        <v>0</v>
      </c>
    </row>
    <row r="74" spans="1:5" ht="24.75" x14ac:dyDescent="0.25">
      <c r="A74" s="3" t="s">
        <v>23</v>
      </c>
      <c r="B74" s="4" t="s">
        <v>96</v>
      </c>
      <c r="C74" s="13">
        <v>0</v>
      </c>
      <c r="D74" s="13">
        <v>0</v>
      </c>
      <c r="E74" s="7">
        <v>0</v>
      </c>
    </row>
    <row r="75" spans="1:5" ht="26.25" x14ac:dyDescent="0.25">
      <c r="A75" s="3" t="s">
        <v>97</v>
      </c>
      <c r="B75" s="4" t="s">
        <v>98</v>
      </c>
      <c r="C75" s="13">
        <v>0</v>
      </c>
      <c r="D75" s="13">
        <v>0</v>
      </c>
      <c r="E75" s="7">
        <v>0</v>
      </c>
    </row>
    <row r="76" spans="1:5" ht="24.75" x14ac:dyDescent="0.25">
      <c r="A76" s="3" t="s">
        <v>17</v>
      </c>
      <c r="B76" s="4" t="s">
        <v>99</v>
      </c>
      <c r="C76" s="13">
        <v>0</v>
      </c>
      <c r="D76" s="13">
        <v>0</v>
      </c>
      <c r="E76" s="7">
        <v>0</v>
      </c>
    </row>
    <row r="77" spans="1:5" ht="26.25" x14ac:dyDescent="0.25">
      <c r="A77" s="3" t="s">
        <v>19</v>
      </c>
      <c r="B77" s="4" t="s">
        <v>100</v>
      </c>
      <c r="C77" s="13">
        <v>0</v>
      </c>
      <c r="D77" s="13">
        <v>0</v>
      </c>
      <c r="E77" s="7">
        <v>0</v>
      </c>
    </row>
    <row r="78" spans="1:5" ht="26.25" x14ac:dyDescent="0.25">
      <c r="A78" s="3" t="s">
        <v>21</v>
      </c>
      <c r="B78" s="4" t="s">
        <v>101</v>
      </c>
      <c r="C78" s="13">
        <v>0</v>
      </c>
      <c r="D78" s="13">
        <v>0</v>
      </c>
      <c r="E78" s="7">
        <v>0</v>
      </c>
    </row>
    <row r="79" spans="1:5" ht="24.75" x14ac:dyDescent="0.25">
      <c r="A79" s="3" t="s">
        <v>23</v>
      </c>
      <c r="B79" s="4" t="s">
        <v>102</v>
      </c>
      <c r="C79" s="13">
        <v>0</v>
      </c>
      <c r="D79" s="13">
        <v>0</v>
      </c>
      <c r="E79" s="7">
        <v>0</v>
      </c>
    </row>
    <row r="80" spans="1:5" ht="26.25" x14ac:dyDescent="0.25">
      <c r="A80" s="3" t="s">
        <v>103</v>
      </c>
      <c r="B80" s="4" t="s">
        <v>104</v>
      </c>
      <c r="C80" s="13">
        <v>26628</v>
      </c>
      <c r="D80" s="13">
        <v>0</v>
      </c>
      <c r="E80" s="7">
        <v>0</v>
      </c>
    </row>
    <row r="81" spans="1:8" x14ac:dyDescent="0.25">
      <c r="A81" s="3" t="s">
        <v>105</v>
      </c>
      <c r="B81" s="4" t="s">
        <v>106</v>
      </c>
      <c r="C81" s="13">
        <v>26628</v>
      </c>
      <c r="D81" s="13">
        <v>0</v>
      </c>
      <c r="E81" s="7">
        <v>0</v>
      </c>
    </row>
    <row r="82" spans="1:8" x14ac:dyDescent="0.25">
      <c r="A82" s="3" t="s">
        <v>107</v>
      </c>
      <c r="B82" s="4" t="s">
        <v>108</v>
      </c>
      <c r="C82" s="13">
        <v>0</v>
      </c>
      <c r="D82" s="13">
        <v>0</v>
      </c>
      <c r="E82" s="7">
        <v>0</v>
      </c>
    </row>
    <row r="83" spans="1:8" x14ac:dyDescent="0.25">
      <c r="A83" s="3" t="s">
        <v>109</v>
      </c>
      <c r="B83" s="4" t="s">
        <v>110</v>
      </c>
      <c r="C83" s="8">
        <f>SUM(C84:C87)</f>
        <v>213715065</v>
      </c>
      <c r="D83" s="8">
        <f>SUM(D84:D87)</f>
        <v>441825128</v>
      </c>
      <c r="E83" s="7">
        <f>D83/C83*100</f>
        <v>206.73560284577971</v>
      </c>
      <c r="G83" s="5"/>
      <c r="H83" s="5"/>
    </row>
    <row r="84" spans="1:8" x14ac:dyDescent="0.25">
      <c r="A84" s="3" t="s">
        <v>111</v>
      </c>
      <c r="B84" s="4" t="s">
        <v>112</v>
      </c>
      <c r="C84" s="13">
        <v>0</v>
      </c>
      <c r="D84" s="13">
        <v>0</v>
      </c>
      <c r="E84" s="7">
        <v>0</v>
      </c>
    </row>
    <row r="85" spans="1:8" x14ac:dyDescent="0.25">
      <c r="A85" s="3" t="s">
        <v>113</v>
      </c>
      <c r="B85" s="4" t="s">
        <v>114</v>
      </c>
      <c r="C85" s="13">
        <f>133160+134030</f>
        <v>267190</v>
      </c>
      <c r="D85" s="13">
        <f>116165+22950</f>
        <v>139115</v>
      </c>
      <c r="E85" s="7">
        <f t="shared" ref="E85:E118" si="1">D85/C85*100</f>
        <v>52.065945581795724</v>
      </c>
    </row>
    <row r="86" spans="1:8" x14ac:dyDescent="0.25">
      <c r="A86" s="3" t="s">
        <v>115</v>
      </c>
      <c r="B86" s="4" t="s">
        <v>116</v>
      </c>
      <c r="C86" s="8">
        <f>205591876+7855999</f>
        <v>213447875</v>
      </c>
      <c r="D86" s="8">
        <f>424692586+16993427</f>
        <v>441686013</v>
      </c>
      <c r="E86" s="7">
        <f t="shared" si="1"/>
        <v>206.92921538806607</v>
      </c>
    </row>
    <row r="87" spans="1:8" x14ac:dyDescent="0.25">
      <c r="A87" s="3" t="s">
        <v>117</v>
      </c>
      <c r="B87" s="4" t="s">
        <v>118</v>
      </c>
      <c r="C87" s="13">
        <v>0</v>
      </c>
      <c r="D87" s="13">
        <v>0</v>
      </c>
      <c r="E87" s="7">
        <v>0</v>
      </c>
    </row>
    <row r="88" spans="1:8" x14ac:dyDescent="0.25">
      <c r="A88" s="3" t="s">
        <v>119</v>
      </c>
      <c r="B88" s="4" t="s">
        <v>120</v>
      </c>
      <c r="C88" s="8">
        <v>195995374</v>
      </c>
      <c r="D88" s="8">
        <v>100980885</v>
      </c>
      <c r="E88" s="7">
        <f t="shared" si="1"/>
        <v>51.522075720011642</v>
      </c>
    </row>
    <row r="89" spans="1:8" ht="26.25" x14ac:dyDescent="0.25">
      <c r="A89" s="3" t="s">
        <v>121</v>
      </c>
      <c r="B89" s="4" t="s">
        <v>122</v>
      </c>
      <c r="C89" s="13">
        <v>10722594</v>
      </c>
      <c r="D89" s="13">
        <v>14479201</v>
      </c>
      <c r="E89" s="7">
        <f t="shared" si="1"/>
        <v>135.03449818206303</v>
      </c>
    </row>
    <row r="90" spans="1:8" ht="26.25" x14ac:dyDescent="0.25">
      <c r="A90" s="3" t="s">
        <v>123</v>
      </c>
      <c r="B90" s="4" t="s">
        <v>124</v>
      </c>
      <c r="C90" s="13">
        <v>14677458</v>
      </c>
      <c r="D90" s="13">
        <v>15911202</v>
      </c>
      <c r="E90" s="7">
        <f t="shared" si="1"/>
        <v>108.40570621970099</v>
      </c>
    </row>
    <row r="91" spans="1:8" ht="26.25" x14ac:dyDescent="0.25">
      <c r="A91" s="3" t="s">
        <v>125</v>
      </c>
      <c r="B91" s="4" t="s">
        <v>126</v>
      </c>
      <c r="C91" s="8">
        <v>170595322</v>
      </c>
      <c r="D91" s="13">
        <v>70590482</v>
      </c>
      <c r="E91" s="7">
        <f t="shared" si="1"/>
        <v>41.378908385307305</v>
      </c>
    </row>
    <row r="92" spans="1:8" ht="26.25" x14ac:dyDescent="0.25">
      <c r="A92" s="3" t="s">
        <v>127</v>
      </c>
      <c r="B92" s="4" t="s">
        <v>128</v>
      </c>
      <c r="C92" s="8">
        <v>-10754239</v>
      </c>
      <c r="D92" s="8">
        <f>-44725717+315747</f>
        <v>-44409970</v>
      </c>
      <c r="E92" s="7">
        <f t="shared" si="1"/>
        <v>412.95316200430358</v>
      </c>
    </row>
    <row r="93" spans="1:8" x14ac:dyDescent="0.25">
      <c r="A93" s="3" t="s">
        <v>129</v>
      </c>
      <c r="B93" s="4" t="s">
        <v>130</v>
      </c>
      <c r="C93" s="13">
        <v>0</v>
      </c>
      <c r="D93" s="13">
        <v>0</v>
      </c>
      <c r="E93" s="7">
        <v>0</v>
      </c>
    </row>
    <row r="94" spans="1:8" ht="24.75" x14ac:dyDescent="0.25">
      <c r="A94" s="3" t="s">
        <v>131</v>
      </c>
      <c r="B94" s="4" t="s">
        <v>132</v>
      </c>
      <c r="C94" s="8">
        <f>C10+C80+C83+C88+C92</f>
        <v>1393331284</v>
      </c>
      <c r="D94" s="8">
        <f>D10+D80+D83+D88+D92</f>
        <v>1681186946</v>
      </c>
      <c r="E94" s="7">
        <f t="shared" si="1"/>
        <v>120.65952765903734</v>
      </c>
      <c r="G94" s="5"/>
      <c r="H94" s="5"/>
    </row>
    <row r="95" spans="1:8" x14ac:dyDescent="0.25">
      <c r="A95" s="1" t="s">
        <v>10</v>
      </c>
      <c r="B95" s="2" t="s">
        <v>10</v>
      </c>
      <c r="C95" s="12" t="s">
        <v>10</v>
      </c>
      <c r="D95" s="12" t="s">
        <v>10</v>
      </c>
      <c r="E95" s="7">
        <v>0</v>
      </c>
    </row>
    <row r="96" spans="1:8" x14ac:dyDescent="0.25">
      <c r="A96" s="1" t="s">
        <v>133</v>
      </c>
      <c r="B96" s="2" t="s">
        <v>10</v>
      </c>
      <c r="C96" s="12" t="s">
        <v>10</v>
      </c>
      <c r="D96" s="12" t="s">
        <v>10</v>
      </c>
      <c r="E96" s="7">
        <v>0</v>
      </c>
    </row>
    <row r="97" spans="1:10" x14ac:dyDescent="0.25">
      <c r="A97" s="3" t="s">
        <v>134</v>
      </c>
      <c r="B97" s="4" t="s">
        <v>135</v>
      </c>
      <c r="C97" s="8">
        <f>C98+C100+C99+C101++C103+C102</f>
        <v>648908868</v>
      </c>
      <c r="D97" s="8">
        <f>D98+D100+D99+D101++D103+D102</f>
        <v>632673631</v>
      </c>
      <c r="E97" s="7">
        <f t="shared" si="1"/>
        <v>97.498071331643445</v>
      </c>
      <c r="G97" s="8"/>
      <c r="H97" s="8"/>
    </row>
    <row r="98" spans="1:10" ht="26.25" x14ac:dyDescent="0.25">
      <c r="A98" s="3" t="s">
        <v>136</v>
      </c>
      <c r="B98" s="4" t="s">
        <v>137</v>
      </c>
      <c r="C98" s="8">
        <v>725371262</v>
      </c>
      <c r="D98" s="8">
        <v>725371262</v>
      </c>
      <c r="E98" s="7">
        <f t="shared" si="1"/>
        <v>100</v>
      </c>
    </row>
    <row r="99" spans="1:10" x14ac:dyDescent="0.25">
      <c r="A99" s="3" t="s">
        <v>138</v>
      </c>
      <c r="B99" s="4" t="s">
        <v>139</v>
      </c>
      <c r="C99" s="13">
        <v>1968403</v>
      </c>
      <c r="D99" s="13">
        <v>1968403</v>
      </c>
      <c r="E99" s="7">
        <f t="shared" si="1"/>
        <v>100</v>
      </c>
    </row>
    <row r="100" spans="1:10" ht="26.25" x14ac:dyDescent="0.25">
      <c r="A100" s="3" t="s">
        <v>140</v>
      </c>
      <c r="B100" s="4" t="s">
        <v>141</v>
      </c>
      <c r="C100" s="8">
        <f>198261988+1261088</f>
        <v>199523076</v>
      </c>
      <c r="D100" s="8">
        <f>198261988+1261088</f>
        <v>199523076</v>
      </c>
      <c r="E100" s="7">
        <f t="shared" si="1"/>
        <v>100</v>
      </c>
      <c r="G100" s="8"/>
      <c r="H100" s="8"/>
    </row>
    <row r="101" spans="1:10" x14ac:dyDescent="0.25">
      <c r="A101" s="3" t="s">
        <v>142</v>
      </c>
      <c r="B101" s="4" t="s">
        <v>143</v>
      </c>
      <c r="C101" s="8">
        <f>-236961869+296341</f>
        <v>-236665528</v>
      </c>
      <c r="D101" s="8">
        <f>-281783827+3829954</f>
        <v>-277953873</v>
      </c>
      <c r="E101" s="7">
        <f t="shared" si="1"/>
        <v>117.44586351418276</v>
      </c>
      <c r="G101" s="8"/>
      <c r="H101" s="8"/>
    </row>
    <row r="102" spans="1:10" ht="26.25" x14ac:dyDescent="0.25">
      <c r="A102" s="3" t="s">
        <v>144</v>
      </c>
      <c r="B102" s="4" t="s">
        <v>145</v>
      </c>
      <c r="C102" s="13">
        <v>0</v>
      </c>
      <c r="D102" s="13">
        <v>0</v>
      </c>
      <c r="E102" s="7">
        <v>0</v>
      </c>
    </row>
    <row r="103" spans="1:10" x14ac:dyDescent="0.25">
      <c r="A103" s="3" t="s">
        <v>146</v>
      </c>
      <c r="B103" s="4" t="s">
        <v>147</v>
      </c>
      <c r="C103" s="8">
        <f>-44821958+3533613</f>
        <v>-41288345</v>
      </c>
      <c r="D103" s="8">
        <f>-25362260+9127023</f>
        <v>-16235237</v>
      </c>
      <c r="E103" s="7">
        <f t="shared" si="1"/>
        <v>39.321597898874366</v>
      </c>
      <c r="G103" s="9"/>
      <c r="H103" s="9"/>
      <c r="I103" s="8"/>
      <c r="J103" s="8"/>
    </row>
    <row r="104" spans="1:10" x14ac:dyDescent="0.25">
      <c r="A104" s="3" t="s">
        <v>148</v>
      </c>
      <c r="B104" s="4" t="s">
        <v>149</v>
      </c>
      <c r="C104" s="13">
        <f>C105+C106+C107</f>
        <v>72688519</v>
      </c>
      <c r="D104" s="13">
        <f>D105+D106+D107</f>
        <v>31498472</v>
      </c>
      <c r="E104" s="7">
        <f t="shared" si="1"/>
        <v>43.333489845899877</v>
      </c>
    </row>
    <row r="105" spans="1:10" ht="26.25" x14ac:dyDescent="0.25">
      <c r="A105" s="3" t="s">
        <v>150</v>
      </c>
      <c r="B105" s="4" t="s">
        <v>151</v>
      </c>
      <c r="C105" s="13">
        <v>40513823</v>
      </c>
      <c r="D105" s="13">
        <v>653054</v>
      </c>
      <c r="E105" s="7">
        <f t="shared" si="1"/>
        <v>1.6119288470999145</v>
      </c>
      <c r="I105" s="9"/>
      <c r="J105" s="9"/>
    </row>
    <row r="106" spans="1:10" ht="26.25" x14ac:dyDescent="0.25">
      <c r="A106" s="3" t="s">
        <v>152</v>
      </c>
      <c r="B106" s="4" t="s">
        <v>153</v>
      </c>
      <c r="C106" s="13">
        <v>6084055</v>
      </c>
      <c r="D106" s="13">
        <f>7797616+1000</f>
        <v>7798616</v>
      </c>
      <c r="E106" s="7">
        <f t="shared" si="1"/>
        <v>128.18122124142533</v>
      </c>
    </row>
    <row r="107" spans="1:10" ht="26.25" x14ac:dyDescent="0.25">
      <c r="A107" s="3" t="s">
        <v>154</v>
      </c>
      <c r="B107" s="4" t="s">
        <v>155</v>
      </c>
      <c r="C107" s="13">
        <v>26090641</v>
      </c>
      <c r="D107" s="13">
        <v>23046802</v>
      </c>
      <c r="E107" s="7">
        <f t="shared" si="1"/>
        <v>88.333598243140131</v>
      </c>
    </row>
    <row r="108" spans="1:10" ht="26.25" x14ac:dyDescent="0.25">
      <c r="A108" s="3" t="s">
        <v>156</v>
      </c>
      <c r="B108" s="4" t="s">
        <v>157</v>
      </c>
      <c r="C108" s="13">
        <v>0</v>
      </c>
      <c r="D108" s="13">
        <v>0</v>
      </c>
      <c r="E108" s="7">
        <v>0</v>
      </c>
    </row>
    <row r="109" spans="1:10" ht="26.25" x14ac:dyDescent="0.25">
      <c r="A109" s="3" t="s">
        <v>158</v>
      </c>
      <c r="B109" s="4" t="s">
        <v>159</v>
      </c>
      <c r="C109" s="8">
        <f>668826924+2906973</f>
        <v>671733897</v>
      </c>
      <c r="D109" s="8">
        <f>1013901784+3113059</f>
        <v>1017014843</v>
      </c>
      <c r="E109" s="7">
        <f t="shared" si="1"/>
        <v>151.40144743953573</v>
      </c>
    </row>
    <row r="110" spans="1:10" ht="24.75" x14ac:dyDescent="0.25">
      <c r="A110" s="3" t="s">
        <v>160</v>
      </c>
      <c r="B110" s="4" t="s">
        <v>161</v>
      </c>
      <c r="C110" s="8">
        <f>C97+C104+C109</f>
        <v>1393331284</v>
      </c>
      <c r="D110" s="8">
        <f>D97+D104+D109</f>
        <v>1681186946</v>
      </c>
      <c r="E110" s="7">
        <f t="shared" si="1"/>
        <v>120.65952765903734</v>
      </c>
      <c r="G110" s="8"/>
      <c r="H110" s="8"/>
    </row>
    <row r="111" spans="1:10" x14ac:dyDescent="0.25">
      <c r="A111" s="1" t="s">
        <v>10</v>
      </c>
      <c r="B111" s="2" t="s">
        <v>10</v>
      </c>
      <c r="C111" s="12" t="s">
        <v>10</v>
      </c>
      <c r="D111" s="12" t="s">
        <v>10</v>
      </c>
      <c r="E111" s="7">
        <v>0</v>
      </c>
    </row>
    <row r="112" spans="1:10" ht="26.25" x14ac:dyDescent="0.25">
      <c r="A112" s="1" t="s">
        <v>162</v>
      </c>
      <c r="B112" s="2" t="s">
        <v>163</v>
      </c>
      <c r="C112" s="12" t="s">
        <v>10</v>
      </c>
      <c r="D112" s="12" t="s">
        <v>10</v>
      </c>
      <c r="E112" s="7">
        <v>0</v>
      </c>
    </row>
    <row r="113" spans="1:5" x14ac:dyDescent="0.25">
      <c r="A113" s="3" t="s">
        <v>164</v>
      </c>
      <c r="B113" s="4" t="s">
        <v>165</v>
      </c>
      <c r="C113" s="13">
        <v>82100633</v>
      </c>
      <c r="D113" s="13">
        <f>85586972+170866</f>
        <v>85757838</v>
      </c>
      <c r="E113" s="7">
        <f t="shared" si="1"/>
        <v>104.45453934563452</v>
      </c>
    </row>
    <row r="114" spans="1:5" ht="26.25" x14ac:dyDescent="0.25">
      <c r="A114" s="3" t="s">
        <v>166</v>
      </c>
      <c r="B114" s="4" t="s">
        <v>167</v>
      </c>
      <c r="C114" s="13">
        <v>2549243</v>
      </c>
      <c r="D114" s="13">
        <v>3222082</v>
      </c>
      <c r="E114" s="7">
        <f t="shared" si="1"/>
        <v>126.39367843708898</v>
      </c>
    </row>
    <row r="115" spans="1:5" x14ac:dyDescent="0.25">
      <c r="A115" s="3" t="s">
        <v>168</v>
      </c>
      <c r="B115" s="4" t="s">
        <v>169</v>
      </c>
      <c r="C115" s="13">
        <v>0</v>
      </c>
      <c r="D115" s="13">
        <v>0</v>
      </c>
      <c r="E115" s="7">
        <v>0</v>
      </c>
    </row>
    <row r="116" spans="1:5" ht="64.5" x14ac:dyDescent="0.25">
      <c r="A116" s="3" t="s">
        <v>170</v>
      </c>
      <c r="B116" s="4" t="s">
        <v>171</v>
      </c>
      <c r="C116" s="13">
        <v>57550817</v>
      </c>
      <c r="D116" s="13">
        <v>57019241</v>
      </c>
      <c r="E116" s="7">
        <f t="shared" si="1"/>
        <v>99.076336309873753</v>
      </c>
    </row>
    <row r="117" spans="1:5" ht="64.5" x14ac:dyDescent="0.25">
      <c r="A117" s="3" t="s">
        <v>172</v>
      </c>
      <c r="B117" s="4" t="s">
        <v>173</v>
      </c>
      <c r="C117" s="13">
        <v>0</v>
      </c>
      <c r="D117" s="13">
        <v>0</v>
      </c>
      <c r="E117" s="7">
        <v>0</v>
      </c>
    </row>
    <row r="118" spans="1:5" x14ac:dyDescent="0.25">
      <c r="A118" s="3" t="s">
        <v>174</v>
      </c>
      <c r="B118" s="4" t="s">
        <v>175</v>
      </c>
      <c r="C118" s="13">
        <v>4239342</v>
      </c>
      <c r="D118" s="13">
        <v>-4912060</v>
      </c>
      <c r="E118" s="7">
        <f t="shared" si="1"/>
        <v>-115.8684531703269</v>
      </c>
    </row>
    <row r="119" spans="1:5" x14ac:dyDescent="0.25">
      <c r="A119" s="3" t="s">
        <v>176</v>
      </c>
      <c r="B119" s="4" t="s">
        <v>177</v>
      </c>
      <c r="C119" s="13">
        <v>0</v>
      </c>
      <c r="D119" s="8">
        <v>551101465</v>
      </c>
      <c r="E119" s="7">
        <v>0</v>
      </c>
    </row>
    <row r="120" spans="1:5" x14ac:dyDescent="0.25">
      <c r="A120" s="3" t="s">
        <v>178</v>
      </c>
      <c r="B120" s="4" t="s">
        <v>179</v>
      </c>
      <c r="C120" s="13">
        <v>0</v>
      </c>
      <c r="D120" s="13">
        <v>0</v>
      </c>
      <c r="E120" s="7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5:E5"/>
  </mergeCells>
  <pageMargins left="0.75" right="0.75" top="1" bottom="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vagyon2020_1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386153 et 751mp vagyon2020 2020ev 210526_083307</dc:title>
  <dc:subject/>
  <dc:creator>Unknown Creator</dc:creator>
  <cp:keywords/>
  <dc:description/>
  <cp:lastModifiedBy>Jegyzőititkárság</cp:lastModifiedBy>
  <dcterms:created xsi:type="dcterms:W3CDTF">2021-05-26T06:33:07Z</dcterms:created>
  <dcterms:modified xsi:type="dcterms:W3CDTF">2021-05-31T07:31:19Z</dcterms:modified>
  <cp:category/>
</cp:coreProperties>
</file>