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ztal\márianosztra\2020.évi költségvetés.nosztra\2020.ktgv.loclex\"/>
    </mc:Choice>
  </mc:AlternateContent>
  <bookViews>
    <workbookView xWindow="0" yWindow="0" windowWidth="19200" windowHeight="7310" firstSheet="12" activeTab="16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  <sheet name="7. melléklet" sheetId="7" r:id="rId7"/>
    <sheet name="8. melléklet" sheetId="8" r:id="rId8"/>
    <sheet name="Munka13" sheetId="15" r:id="rId9"/>
    <sheet name="9.a melléklet" sheetId="9" r:id="rId10"/>
    <sheet name="9.b melléklet" sheetId="16" r:id="rId11"/>
    <sheet name="9.c melléklet" sheetId="17" r:id="rId12"/>
    <sheet name="10.a melléklet" sheetId="10" r:id="rId13"/>
    <sheet name="10.b melléklet" sheetId="18" r:id="rId14"/>
    <sheet name="10.c melléklet" sheetId="19" r:id="rId15"/>
    <sheet name="11. melléklet" sheetId="11" r:id="rId16"/>
    <sheet name="12. melléklet" sheetId="13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G20" i="13"/>
  <c r="D20" i="13"/>
  <c r="H10" i="13"/>
  <c r="G10" i="13"/>
  <c r="D10" i="13"/>
  <c r="N16" i="19" l="1"/>
  <c r="J16" i="19"/>
  <c r="F16" i="19"/>
  <c r="P15" i="19"/>
  <c r="O15" i="19"/>
  <c r="O16" i="19" s="1"/>
  <c r="N15" i="19"/>
  <c r="M15" i="19"/>
  <c r="L15" i="19"/>
  <c r="K15" i="19"/>
  <c r="K16" i="19" s="1"/>
  <c r="J15" i="19"/>
  <c r="I15" i="19"/>
  <c r="H15" i="19"/>
  <c r="G15" i="19"/>
  <c r="G16" i="19" s="1"/>
  <c r="F15" i="19"/>
  <c r="E15" i="19"/>
  <c r="Q14" i="19"/>
  <c r="Q13" i="19"/>
  <c r="Q12" i="19"/>
  <c r="Q11" i="19"/>
  <c r="Q15" i="19" s="1"/>
  <c r="P8" i="19"/>
  <c r="P16" i="19" s="1"/>
  <c r="O8" i="19"/>
  <c r="N8" i="19"/>
  <c r="M8" i="19"/>
  <c r="M16" i="19" s="1"/>
  <c r="L8" i="19"/>
  <c r="L16" i="19" s="1"/>
  <c r="K8" i="19"/>
  <c r="J8" i="19"/>
  <c r="I8" i="19"/>
  <c r="I16" i="19" s="1"/>
  <c r="H8" i="19"/>
  <c r="H16" i="19" s="1"/>
  <c r="G8" i="19"/>
  <c r="F8" i="19"/>
  <c r="E8" i="19"/>
  <c r="E16" i="19" s="1"/>
  <c r="Q7" i="19"/>
  <c r="Q8" i="19" s="1"/>
  <c r="Q16" i="19" s="1"/>
  <c r="Q6" i="19"/>
  <c r="Q5" i="19"/>
  <c r="I41" i="18"/>
  <c r="H41" i="18"/>
  <c r="G41" i="18"/>
  <c r="H40" i="18"/>
  <c r="H39" i="18"/>
  <c r="H38" i="18"/>
  <c r="I37" i="18"/>
  <c r="G37" i="18"/>
  <c r="H37" i="18" s="1"/>
  <c r="H36" i="18"/>
  <c r="H35" i="18"/>
  <c r="H34" i="18"/>
  <c r="H33" i="18"/>
  <c r="H32" i="18"/>
  <c r="H31" i="18"/>
  <c r="H30" i="18"/>
  <c r="H29" i="18"/>
  <c r="H28" i="18"/>
  <c r="H27" i="18"/>
  <c r="H25" i="18"/>
  <c r="I24" i="18"/>
  <c r="I26" i="18" s="1"/>
  <c r="G24" i="18"/>
  <c r="H24" i="18" s="1"/>
  <c r="H23" i="18"/>
  <c r="H22" i="18"/>
  <c r="H21" i="18"/>
  <c r="H20" i="18"/>
  <c r="H19" i="18"/>
  <c r="H18" i="18"/>
  <c r="H17" i="18"/>
  <c r="H16" i="18"/>
  <c r="H15" i="18"/>
  <c r="H14" i="18"/>
  <c r="I13" i="18"/>
  <c r="H13" i="18"/>
  <c r="G13" i="18"/>
  <c r="H12" i="18"/>
  <c r="H11" i="18"/>
  <c r="H10" i="18"/>
  <c r="H9" i="18"/>
  <c r="H8" i="18"/>
  <c r="H7" i="18"/>
  <c r="I42" i="18" l="1"/>
  <c r="G26" i="18"/>
  <c r="G42" i="18" s="1"/>
  <c r="G43" i="18" s="1"/>
  <c r="H42" i="18" l="1"/>
  <c r="H26" i="18"/>
  <c r="N19" i="17" l="1"/>
  <c r="J19" i="17"/>
  <c r="F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Q17" i="17"/>
  <c r="Q16" i="17"/>
  <c r="Q15" i="17"/>
  <c r="Q14" i="17"/>
  <c r="Q13" i="17"/>
  <c r="Q18" i="17" s="1"/>
  <c r="Q9" i="17"/>
  <c r="P9" i="17"/>
  <c r="P19" i="17" s="1"/>
  <c r="O9" i="17"/>
  <c r="O19" i="17" s="1"/>
  <c r="N9" i="17"/>
  <c r="M9" i="17"/>
  <c r="M19" i="17" s="1"/>
  <c r="L9" i="17"/>
  <c r="L19" i="17" s="1"/>
  <c r="K9" i="17"/>
  <c r="K19" i="17" s="1"/>
  <c r="J9" i="17"/>
  <c r="I9" i="17"/>
  <c r="I19" i="17" s="1"/>
  <c r="H9" i="17"/>
  <c r="H19" i="17" s="1"/>
  <c r="G9" i="17"/>
  <c r="G19" i="17" s="1"/>
  <c r="F9" i="17"/>
  <c r="E9" i="17"/>
  <c r="E19" i="17" s="1"/>
  <c r="Q8" i="17"/>
  <c r="Q7" i="17"/>
  <c r="Q6" i="17"/>
  <c r="I44" i="16"/>
  <c r="H44" i="16" s="1"/>
  <c r="G44" i="16"/>
  <c r="H43" i="16"/>
  <c r="H42" i="16"/>
  <c r="H41" i="16"/>
  <c r="H40" i="16"/>
  <c r="I39" i="16"/>
  <c r="H39" i="16"/>
  <c r="G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2" i="16"/>
  <c r="I21" i="16"/>
  <c r="I23" i="16" s="1"/>
  <c r="G21" i="16"/>
  <c r="H21" i="16" s="1"/>
  <c r="H20" i="16"/>
  <c r="H19" i="16"/>
  <c r="H18" i="16"/>
  <c r="H17" i="16"/>
  <c r="H16" i="16"/>
  <c r="H15" i="16"/>
  <c r="H14" i="16"/>
  <c r="H13" i="16"/>
  <c r="I12" i="16"/>
  <c r="H12" i="16" s="1"/>
  <c r="G12" i="16"/>
  <c r="H11" i="16"/>
  <c r="H10" i="16"/>
  <c r="H9" i="16"/>
  <c r="H8" i="16"/>
  <c r="H7" i="16"/>
  <c r="Q19" i="17" l="1"/>
  <c r="I45" i="16"/>
  <c r="G23" i="16"/>
  <c r="G45" i="16" s="1"/>
  <c r="G47" i="16" s="1"/>
  <c r="H23" i="16" l="1"/>
  <c r="H45" i="16"/>
  <c r="H26" i="7" l="1"/>
  <c r="N24" i="6"/>
  <c r="J24" i="6"/>
  <c r="F24" i="6"/>
  <c r="P23" i="6"/>
  <c r="O23" i="6"/>
  <c r="N23" i="6"/>
  <c r="M23" i="6"/>
  <c r="L23" i="6"/>
  <c r="K23" i="6"/>
  <c r="J23" i="6"/>
  <c r="I23" i="6"/>
  <c r="H23" i="6"/>
  <c r="G23" i="6"/>
  <c r="F23" i="6"/>
  <c r="E23" i="6"/>
  <c r="Q22" i="6"/>
  <c r="Q21" i="6"/>
  <c r="Q20" i="6"/>
  <c r="Q19" i="6"/>
  <c r="Q18" i="6"/>
  <c r="Q17" i="6"/>
  <c r="Q16" i="6"/>
  <c r="Q15" i="6"/>
  <c r="Q23" i="6" s="1"/>
  <c r="P12" i="6"/>
  <c r="P24" i="6" s="1"/>
  <c r="O12" i="6"/>
  <c r="O24" i="6" s="1"/>
  <c r="N12" i="6"/>
  <c r="M12" i="6"/>
  <c r="M24" i="6" s="1"/>
  <c r="L12" i="6"/>
  <c r="L24" i="6" s="1"/>
  <c r="K12" i="6"/>
  <c r="K24" i="6" s="1"/>
  <c r="J12" i="6"/>
  <c r="I12" i="6"/>
  <c r="I24" i="6" s="1"/>
  <c r="H12" i="6"/>
  <c r="H24" i="6" s="1"/>
  <c r="G12" i="6"/>
  <c r="G24" i="6" s="1"/>
  <c r="F12" i="6"/>
  <c r="E12" i="6"/>
  <c r="E24" i="6" s="1"/>
  <c r="Q11" i="6"/>
  <c r="Q10" i="6"/>
  <c r="Q9" i="6"/>
  <c r="Q8" i="6"/>
  <c r="Q7" i="6"/>
  <c r="Q6" i="6"/>
  <c r="Q5" i="6"/>
  <c r="Q12" i="6" s="1"/>
  <c r="K21" i="5"/>
  <c r="K15" i="5"/>
  <c r="K24" i="5" s="1"/>
  <c r="E15" i="5"/>
  <c r="E24" i="5" s="1"/>
  <c r="Q24" i="6" l="1"/>
  <c r="G48" i="4"/>
  <c r="F48" i="4" s="1"/>
  <c r="E48" i="4"/>
  <c r="F47" i="4"/>
  <c r="F46" i="4"/>
  <c r="F44" i="4"/>
  <c r="G43" i="4"/>
  <c r="E43" i="4"/>
  <c r="F43" i="4" s="1"/>
  <c r="F42" i="4"/>
  <c r="F41" i="4"/>
  <c r="G40" i="4"/>
  <c r="F40" i="4"/>
  <c r="E40" i="4"/>
  <c r="F39" i="4"/>
  <c r="F38" i="4"/>
  <c r="F37" i="4"/>
  <c r="G36" i="4"/>
  <c r="E36" i="4"/>
  <c r="F35" i="4"/>
  <c r="F34" i="4"/>
  <c r="F33" i="4"/>
  <c r="F32" i="4"/>
  <c r="F31" i="4"/>
  <c r="G30" i="4"/>
  <c r="F30" i="4" s="1"/>
  <c r="E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N14" i="4"/>
  <c r="F13" i="4"/>
  <c r="G12" i="4"/>
  <c r="G14" i="4" s="1"/>
  <c r="F12" i="4"/>
  <c r="E12" i="4"/>
  <c r="E14" i="4" s="1"/>
  <c r="E45" i="4" s="1"/>
  <c r="E49" i="4" s="1"/>
  <c r="F11" i="4"/>
  <c r="F10" i="4"/>
  <c r="F9" i="4"/>
  <c r="F8" i="4"/>
  <c r="F7" i="4"/>
  <c r="F6" i="4"/>
  <c r="F5" i="4"/>
  <c r="H34" i="3"/>
  <c r="F34" i="3"/>
  <c r="G34" i="3" s="1"/>
  <c r="G33" i="3"/>
  <c r="G31" i="3"/>
  <c r="G30" i="3"/>
  <c r="G29" i="3"/>
  <c r="G28" i="3"/>
  <c r="G27" i="3"/>
  <c r="G26" i="3"/>
  <c r="G25" i="3"/>
  <c r="G24" i="3"/>
  <c r="G23" i="3"/>
  <c r="H22" i="3"/>
  <c r="F22" i="3"/>
  <c r="G22" i="3" s="1"/>
  <c r="G21" i="3"/>
  <c r="G20" i="3"/>
  <c r="G19" i="3"/>
  <c r="G18" i="3"/>
  <c r="G17" i="3"/>
  <c r="G16" i="3"/>
  <c r="G15" i="3"/>
  <c r="G14" i="3"/>
  <c r="G13" i="3"/>
  <c r="G12" i="3"/>
  <c r="H11" i="3"/>
  <c r="H32" i="3" s="1"/>
  <c r="G10" i="3"/>
  <c r="G9" i="3"/>
  <c r="G8" i="3"/>
  <c r="F7" i="3"/>
  <c r="F11" i="3" s="1"/>
  <c r="G6" i="3"/>
  <c r="G5" i="3"/>
  <c r="G45" i="4" l="1"/>
  <c r="F14" i="4"/>
  <c r="F32" i="3"/>
  <c r="F35" i="3" s="1"/>
  <c r="G11" i="3"/>
  <c r="H35" i="3"/>
  <c r="G32" i="3"/>
  <c r="G7" i="3"/>
  <c r="G49" i="4" l="1"/>
  <c r="F49" i="4" s="1"/>
  <c r="F45" i="4"/>
  <c r="G35" i="3"/>
  <c r="M53" i="2" l="1"/>
  <c r="M52" i="2"/>
  <c r="M51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G53" i="2"/>
  <c r="G45" i="2"/>
  <c r="G48" i="2"/>
  <c r="K50" i="2"/>
  <c r="J50" i="2"/>
  <c r="I50" i="2"/>
  <c r="H50" i="2"/>
  <c r="F50" i="2"/>
  <c r="K41" i="2"/>
  <c r="J41" i="2"/>
  <c r="I41" i="2"/>
  <c r="H41" i="2"/>
  <c r="G41" i="2"/>
  <c r="F41" i="2"/>
  <c r="G35" i="2"/>
  <c r="G16" i="2"/>
  <c r="G18" i="2" s="1"/>
  <c r="I45" i="2"/>
  <c r="I35" i="2"/>
  <c r="I16" i="2"/>
  <c r="I18" i="2" s="1"/>
  <c r="K45" i="2"/>
  <c r="K35" i="2"/>
  <c r="K16" i="2"/>
  <c r="K18" i="2" s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7" i="1"/>
  <c r="L7" i="1"/>
  <c r="K37" i="1"/>
  <c r="M37" i="1" s="1"/>
  <c r="K34" i="1"/>
  <c r="I39" i="1"/>
  <c r="I37" i="1"/>
  <c r="G39" i="1"/>
  <c r="G37" i="1"/>
  <c r="G34" i="1"/>
  <c r="G24" i="1"/>
  <c r="G13" i="1"/>
  <c r="M50" i="2" l="1"/>
  <c r="K39" i="1"/>
  <c r="M39" i="1" s="1"/>
  <c r="G50" i="2"/>
  <c r="G54" i="2" s="1"/>
  <c r="K54" i="2"/>
  <c r="M54" i="2" s="1"/>
  <c r="I54" i="2"/>
  <c r="J16" i="2" l="1"/>
  <c r="H16" i="2"/>
  <c r="J53" i="2"/>
  <c r="H53" i="2"/>
  <c r="J24" i="1" l="1"/>
  <c r="H24" i="1"/>
  <c r="F24" i="1"/>
  <c r="J45" i="2" l="1"/>
  <c r="J48" i="2"/>
  <c r="H48" i="2"/>
  <c r="H45" i="2"/>
  <c r="J35" i="2"/>
  <c r="H35" i="2"/>
  <c r="F9" i="1"/>
  <c r="F13" i="1" s="1"/>
  <c r="F34" i="1" s="1"/>
  <c r="F14" i="1"/>
  <c r="F35" i="2" l="1"/>
  <c r="F53" i="2" l="1"/>
  <c r="F45" i="2" l="1"/>
  <c r="J34" i="1"/>
  <c r="J18" i="2"/>
  <c r="H18" i="2"/>
  <c r="H34" i="1"/>
  <c r="J37" i="1"/>
  <c r="H37" i="1"/>
  <c r="F37" i="1"/>
  <c r="H54" i="2" l="1"/>
  <c r="J54" i="2"/>
  <c r="H39" i="1"/>
  <c r="J39" i="1"/>
  <c r="F16" i="2" l="1"/>
  <c r="F18" i="2" s="1"/>
  <c r="F48" i="2" l="1"/>
  <c r="F54" i="2" l="1"/>
  <c r="F39" i="1" l="1"/>
</calcChain>
</file>

<file path=xl/sharedStrings.xml><?xml version="1.0" encoding="utf-8"?>
<sst xmlns="http://schemas.openxmlformats.org/spreadsheetml/2006/main" count="701" uniqueCount="392">
  <si>
    <t>Eredeti EI</t>
  </si>
  <si>
    <t>ebből gyétkezésre</t>
  </si>
  <si>
    <t>Kulturális feladatokra</t>
  </si>
  <si>
    <t>Működési támogatás összesen:</t>
  </si>
  <si>
    <t>Működési célú tám áhn belülről</t>
  </si>
  <si>
    <t>ebből TB-től</t>
  </si>
  <si>
    <t>ebből elk.állami pénzalapok</t>
  </si>
  <si>
    <t>Vagyoni típusú adók</t>
  </si>
  <si>
    <t>ebből építményadó</t>
  </si>
  <si>
    <t>ebből komm.adó</t>
  </si>
  <si>
    <t>Értékesítési és forg.adó (iparűzési)</t>
  </si>
  <si>
    <t>Gépjárműadó</t>
  </si>
  <si>
    <t>Egyéb közhatalmi bevétel</t>
  </si>
  <si>
    <t>Szolgáltatások ellenértéke</t>
  </si>
  <si>
    <t>Közvetített szolgáltatás</t>
  </si>
  <si>
    <t>Ellátási díjak</t>
  </si>
  <si>
    <t>Kamatbevételek</t>
  </si>
  <si>
    <t>Kiszámlázott áfa</t>
  </si>
  <si>
    <t>Törvény szerinti illetmények</t>
  </si>
  <si>
    <t>Normatív jutalmak</t>
  </si>
  <si>
    <t>Béren kívüli juttatás</t>
  </si>
  <si>
    <t>Választott tisztviselők juttatásai</t>
  </si>
  <si>
    <t>Munkavégzésre irányuló egyéb jogv.</t>
  </si>
  <si>
    <t>Munkaadókat terhelő jár.</t>
  </si>
  <si>
    <t>Egyéb szem. Juttatás</t>
  </si>
  <si>
    <t>Szakmai anyag beszerzés</t>
  </si>
  <si>
    <t>Üzemeltetési anyag</t>
  </si>
  <si>
    <t>Közüzemi díjak</t>
  </si>
  <si>
    <t>Vásárolt élelem</t>
  </si>
  <si>
    <t>K1101</t>
  </si>
  <si>
    <t>K1102</t>
  </si>
  <si>
    <t>K1107</t>
  </si>
  <si>
    <t>K1113</t>
  </si>
  <si>
    <t>K121</t>
  </si>
  <si>
    <t>K122</t>
  </si>
  <si>
    <t>K2</t>
  </si>
  <si>
    <t>K311</t>
  </si>
  <si>
    <t>K312</t>
  </si>
  <si>
    <t>K331</t>
  </si>
  <si>
    <t>K332</t>
  </si>
  <si>
    <t>K333</t>
  </si>
  <si>
    <t>Bérleti és lízingdíj</t>
  </si>
  <si>
    <t>K334</t>
  </si>
  <si>
    <t>Karbantartási,kisjavítási szolgáltatás</t>
  </si>
  <si>
    <t>K336</t>
  </si>
  <si>
    <t>Szakmai szolgáltatás</t>
  </si>
  <si>
    <t>K337</t>
  </si>
  <si>
    <t>Egyéb szolgáltatás</t>
  </si>
  <si>
    <t>K353</t>
  </si>
  <si>
    <t>Kamatkiadás</t>
  </si>
  <si>
    <t>K355</t>
  </si>
  <si>
    <t>Egyéb dologi kiadások</t>
  </si>
  <si>
    <t>K4</t>
  </si>
  <si>
    <t>Ellátottak pénzbeli juttatásai</t>
  </si>
  <si>
    <t>K506</t>
  </si>
  <si>
    <t>Műk. Célú pe.átadás</t>
  </si>
  <si>
    <t>K512</t>
  </si>
  <si>
    <t>Civil szervezetnek átadás</t>
  </si>
  <si>
    <t>K351</t>
  </si>
  <si>
    <t>Műk célú áfa kiadás</t>
  </si>
  <si>
    <t>Személyi juttatások összesen:</t>
  </si>
  <si>
    <t>Dologi kiadások összesen:</t>
  </si>
  <si>
    <t>B111</t>
  </si>
  <si>
    <t>B113</t>
  </si>
  <si>
    <t>B114</t>
  </si>
  <si>
    <t>B11</t>
  </si>
  <si>
    <t>B16</t>
  </si>
  <si>
    <t>B34</t>
  </si>
  <si>
    <t>B351</t>
  </si>
  <si>
    <t>B354</t>
  </si>
  <si>
    <t>B36</t>
  </si>
  <si>
    <t>B402</t>
  </si>
  <si>
    <t>B403</t>
  </si>
  <si>
    <t>B405</t>
  </si>
  <si>
    <t>B406</t>
  </si>
  <si>
    <t>B408</t>
  </si>
  <si>
    <t>Működési célú átvett pe.</t>
  </si>
  <si>
    <t>B6</t>
  </si>
  <si>
    <t>Bevételek összesen:</t>
  </si>
  <si>
    <t>K64</t>
  </si>
  <si>
    <t>Egyéb tárgyi eszköz beszerzés</t>
  </si>
  <si>
    <t>K67</t>
  </si>
  <si>
    <t>Beruházási célú áfa kiadás</t>
  </si>
  <si>
    <t>K6</t>
  </si>
  <si>
    <t>Beruházások összesen</t>
  </si>
  <si>
    <t>K71</t>
  </si>
  <si>
    <t>Ingatlan felújítás</t>
  </si>
  <si>
    <t>K74</t>
  </si>
  <si>
    <t>Felújítás áfája</t>
  </si>
  <si>
    <t>K7</t>
  </si>
  <si>
    <t>Felújítások összesen</t>
  </si>
  <si>
    <t>Települési önkorm.működési támogatása</t>
  </si>
  <si>
    <t>Szoc. és gyermekétkezés</t>
  </si>
  <si>
    <t>ebből szociális feladatokra</t>
  </si>
  <si>
    <t>B814</t>
  </si>
  <si>
    <t>Finanszírozási bevételek összesen:</t>
  </si>
  <si>
    <t>Költségvetési bevételek mindösszesen</t>
  </si>
  <si>
    <t>K914</t>
  </si>
  <si>
    <t>Áht-n belüli megelőlegezés visszafizetése</t>
  </si>
  <si>
    <t>Finanszírozási kiadások összesen:</t>
  </si>
  <si>
    <t>K123</t>
  </si>
  <si>
    <t>Egyéb külső szem.juttatások</t>
  </si>
  <si>
    <t>Központi irányítószervi átadás</t>
  </si>
  <si>
    <t>Költségvetési kiadások összesen:</t>
  </si>
  <si>
    <t>Költségvetési kiadások mindösszesen:</t>
  </si>
  <si>
    <t>K915</t>
  </si>
  <si>
    <t>B112</t>
  </si>
  <si>
    <t>Köznevelési feladatok támogatása</t>
  </si>
  <si>
    <t>B404</t>
  </si>
  <si>
    <t>Tulajdonosi bevétel (osztalék)</t>
  </si>
  <si>
    <t>Kiküldetés</t>
  </si>
  <si>
    <t>K341</t>
  </si>
  <si>
    <t>K87</t>
  </si>
  <si>
    <t>Lakástámogatás</t>
  </si>
  <si>
    <t>Előző évi ktgvetési maradvány igénybevét.</t>
  </si>
  <si>
    <t>Adatok Ft-ban</t>
  </si>
  <si>
    <t>B401</t>
  </si>
  <si>
    <t>Készletértékesités ellenértéke</t>
  </si>
  <si>
    <t>B411</t>
  </si>
  <si>
    <t>Egyéb működési bevétel</t>
  </si>
  <si>
    <t>K321</t>
  </si>
  <si>
    <t>K322</t>
  </si>
  <si>
    <t>Informatikai szolgáltatás</t>
  </si>
  <si>
    <t>Egyéb kommunikációs szolgáltatás</t>
  </si>
  <si>
    <t>B816</t>
  </si>
  <si>
    <t>Központi irányítószervi bevétel</t>
  </si>
  <si>
    <t>Nosztra</t>
  </si>
  <si>
    <t>Ovi</t>
  </si>
  <si>
    <t>Közös</t>
  </si>
  <si>
    <t>Összesen:</t>
  </si>
  <si>
    <t>K1109</t>
  </si>
  <si>
    <t>Közlekedési költségtérítés</t>
  </si>
  <si>
    <t>K335</t>
  </si>
  <si>
    <t>Összesen</t>
  </si>
  <si>
    <t>Személyi juttatások mindösszesen:</t>
  </si>
  <si>
    <t>Működési kiadások</t>
  </si>
  <si>
    <t>Közhatalmi bevételek összesen:</t>
  </si>
  <si>
    <t>2020.évi</t>
  </si>
  <si>
    <t>K1104</t>
  </si>
  <si>
    <t>Túlóra díj</t>
  </si>
  <si>
    <t>K513</t>
  </si>
  <si>
    <t>Tartalék</t>
  </si>
  <si>
    <t>Márianosztra Község Önkormányzatának 2020. évi összevont ktgvetési kiadások módosítása</t>
  </si>
  <si>
    <t>Márianosztra Község Önkormányzatának 2020.évi összevont ktgvetési bevételek módosítása</t>
  </si>
  <si>
    <t>Mód. EI</t>
  </si>
  <si>
    <t>Mód EI</t>
  </si>
  <si>
    <t>összesen:</t>
  </si>
  <si>
    <t>Mód.EI</t>
  </si>
  <si>
    <t>B2</t>
  </si>
  <si>
    <t>Felhalmozási célú önk.támog.</t>
  </si>
  <si>
    <t>Közös Hivatal</t>
  </si>
  <si>
    <t>K342</t>
  </si>
  <si>
    <t>Eklám kiadások</t>
  </si>
  <si>
    <t>K502</t>
  </si>
  <si>
    <t>Előző évi elszámolásból sz. kiadás</t>
  </si>
  <si>
    <t>K62</t>
  </si>
  <si>
    <t>Ingatlan beszerzés</t>
  </si>
  <si>
    <t>1. melléklet*</t>
  </si>
  <si>
    <t>*Módosította a 8/2020.(X.1.) önkormányzati rendelet. Hatályba lépésének ideje: 2020. október 1.</t>
  </si>
  <si>
    <t>2. melléklet*</t>
  </si>
  <si>
    <t>Márianosztra Község Önkormányzatának 2020.évi ktgvetési bevételek módosítása</t>
  </si>
  <si>
    <t>3. melléklet*</t>
  </si>
  <si>
    <t>változás</t>
  </si>
  <si>
    <t>Módosított EI</t>
  </si>
  <si>
    <t>Felhalmozási célú önkorm.támogatások</t>
  </si>
  <si>
    <t>Közhatalmi bevételek</t>
  </si>
  <si>
    <t>B65</t>
  </si>
  <si>
    <t>Márianosztra Község Önkormányzatának 2020. évi ktgvetési kiadások módosítása</t>
  </si>
  <si>
    <t>4. melléklet*</t>
  </si>
  <si>
    <t>Adatok  Ft-ban</t>
  </si>
  <si>
    <t>k342</t>
  </si>
  <si>
    <t>Reklám propaganda kiadások</t>
  </si>
  <si>
    <t>Előző évi elszámolásból származó kiadás</t>
  </si>
  <si>
    <t>k62</t>
  </si>
  <si>
    <t xml:space="preserve">Márianosztra Község Önkormányzatának és intézményeinek 2020.évi költségvetési </t>
  </si>
  <si>
    <t>5. melléklet*</t>
  </si>
  <si>
    <t>bevételek és kiadások módosításának mérlegszerű bemutatása</t>
  </si>
  <si>
    <t>Adatok E Ft-ban</t>
  </si>
  <si>
    <t>Bevételek</t>
  </si>
  <si>
    <t>Kiadások</t>
  </si>
  <si>
    <t>Működési mérleg</t>
  </si>
  <si>
    <t>Önkormányzat működési támogatása</t>
  </si>
  <si>
    <t>Személyi juttatások</t>
  </si>
  <si>
    <t>Működési célú tám.áht.belülről</t>
  </si>
  <si>
    <t>Munkaadót terhelő járulék</t>
  </si>
  <si>
    <t>Működési bevétel</t>
  </si>
  <si>
    <t>Dologi Kiadások</t>
  </si>
  <si>
    <t>Közhatalmi bevétel</t>
  </si>
  <si>
    <t>Finanszírozási bevétel</t>
  </si>
  <si>
    <t>Finanszírozási kiadások</t>
  </si>
  <si>
    <t>Felhalmozási mérleg</t>
  </si>
  <si>
    <t>Felhalmozási célú önk.támogatás</t>
  </si>
  <si>
    <t>Beruházások</t>
  </si>
  <si>
    <t>Felújítások</t>
  </si>
  <si>
    <t>Mindösszesen:</t>
  </si>
  <si>
    <t>Márianosztra Község Önkormányzatának 2020. évi előirányzat felhasználási ütemter módosítása:</t>
  </si>
  <si>
    <t>6. melléklet*</t>
  </si>
  <si>
    <t>Önkormányzati működési támogatás</t>
  </si>
  <si>
    <t>Műk.célú tám.áhtn belülről</t>
  </si>
  <si>
    <t>Felhalmozási célú önk.tám.</t>
  </si>
  <si>
    <t>közhatalmi bevételek</t>
  </si>
  <si>
    <t>Működési bevételek</t>
  </si>
  <si>
    <t>Műk.célú pe.átvétel</t>
  </si>
  <si>
    <t>Költségvetési bevételek összesen:</t>
  </si>
  <si>
    <t xml:space="preserve">  </t>
  </si>
  <si>
    <t>Munkaadókat terhelő járulékok</t>
  </si>
  <si>
    <t>Dologi kiadások</t>
  </si>
  <si>
    <t>Egyéb műk célú kiadások</t>
  </si>
  <si>
    <t>Felújítás</t>
  </si>
  <si>
    <t>Beruházás</t>
  </si>
  <si>
    <t>likviditás</t>
  </si>
  <si>
    <t xml:space="preserve">    Márianosztra Község Önkormányzatának 2020.évi létszámterve     </t>
  </si>
  <si>
    <t>7. melléklet</t>
  </si>
  <si>
    <t>az 1/2020.(II.17.) önk. rendelethez</t>
  </si>
  <si>
    <t>Megnevezés</t>
  </si>
  <si>
    <t>Köztisztv.</t>
  </si>
  <si>
    <t>közalk.</t>
  </si>
  <si>
    <t>Munkatvk.</t>
  </si>
  <si>
    <t>Közmunkap</t>
  </si>
  <si>
    <t>fő</t>
  </si>
  <si>
    <t>Önkormányzat</t>
  </si>
  <si>
    <t>Polgármester</t>
  </si>
  <si>
    <t>1 fő</t>
  </si>
  <si>
    <t>Hivatal segéd</t>
  </si>
  <si>
    <t>0,4 fő</t>
  </si>
  <si>
    <t>Községgazdálkodás</t>
  </si>
  <si>
    <t>Szakmunkás</t>
  </si>
  <si>
    <t>2 fő</t>
  </si>
  <si>
    <t>Segédmunkás</t>
  </si>
  <si>
    <t>11 fő</t>
  </si>
  <si>
    <t>Konyha</t>
  </si>
  <si>
    <t>0,6 fő</t>
  </si>
  <si>
    <t>Könyvtár</t>
  </si>
  <si>
    <t>Könyvtár vezető</t>
  </si>
  <si>
    <t>0,75 fő</t>
  </si>
  <si>
    <t>17 fő</t>
  </si>
  <si>
    <t>3 fő</t>
  </si>
  <si>
    <t>tervezett létszám összesen:</t>
  </si>
  <si>
    <t>8. melléklet</t>
  </si>
  <si>
    <t xml:space="preserve">                                                                                          </t>
  </si>
  <si>
    <t>Márianosztra Község Önkormányzatának melléklete a 2020. évi közvetett</t>
  </si>
  <si>
    <t>támogatásokról</t>
  </si>
  <si>
    <t>Kommunális adó</t>
  </si>
  <si>
    <t>A helyi adóról szóló rendelet alapján 50 %-os mértékben mentesül a kommunális adó fizetési kötelezettsége alól az a magánszemély, akinek a családjában az egy főre eső igazolt, a kérelem benyújtását megelőző 3 havi átlagjövedelme nem éri el a mindenkori öregségi nyugdíjminimumot.</t>
  </si>
  <si>
    <t>Az éves adómérték 9.000 Ft/ingatlan.</t>
  </si>
  <si>
    <t>A 2020. évben a várható közvetett támogatás összege 9.000,- Ft éves szinten 2 fő figyelembe vételével.</t>
  </si>
  <si>
    <r>
      <t>Gépjármű adó</t>
    </r>
    <r>
      <rPr>
        <sz val="14"/>
        <color theme="1"/>
        <rFont val="Times New Roman"/>
        <family val="1"/>
      </rPr>
      <t xml:space="preserve">ban a várható mentesség </t>
    </r>
  </si>
  <si>
    <t xml:space="preserve">    570.502,-Ft éves szinten</t>
  </si>
  <si>
    <t>A fenti mentesség költségvetési szerv, környezetkímélő gépjármű, valamint súlyos mozgáskorlátozottak miatti.</t>
  </si>
  <si>
    <t>Előterjesztés a Márianosztrai Kistücsök Óvoda 2020. évi költségvetés módosítás</t>
  </si>
  <si>
    <t>A Márianosztrai Kistücsök Óvoda 2020.évi költségvetésének módosításához az alábbi előterjesztést teszem:</t>
  </si>
  <si>
    <t xml:space="preserve">A 2019.évi LXXI. költségvetési törvény módosításával a köznevelési feladatok ellátására 1.036.900,- Ft-al több támogatást kapunk 2020.évben. Valamint az óvodai létszám felülvizsgálatánál a májusi felmérésnél plusz létszám került megállapításra, melynek következtében szintén 505.330,-Ft-al több támogatást kapunk. </t>
  </si>
  <si>
    <t>Mindösszesen: 1.542.230,- Ft-ot.</t>
  </si>
  <si>
    <r>
      <t xml:space="preserve">Ez a </t>
    </r>
    <r>
      <rPr>
        <b/>
        <sz val="13"/>
        <color theme="1"/>
        <rFont val="Times New Roman"/>
        <family val="1"/>
      </rPr>
      <t>bevételi oldalon</t>
    </r>
    <r>
      <rPr>
        <sz val="13"/>
        <color theme="1"/>
        <rFont val="Times New Roman"/>
        <family val="1"/>
      </rPr>
      <t>, mint intézmény finanszírozási támogatás jelenik meg.</t>
    </r>
  </si>
  <si>
    <r>
      <t xml:space="preserve">A </t>
    </r>
    <r>
      <rPr>
        <b/>
        <sz val="13"/>
        <color theme="1"/>
        <rFont val="Times New Roman"/>
        <family val="1"/>
      </rPr>
      <t>kiadási oldalon</t>
    </r>
    <r>
      <rPr>
        <sz val="13"/>
        <color theme="1"/>
        <rFont val="Times New Roman"/>
        <family val="1"/>
      </rPr>
      <t xml:space="preserve"> a személyi kiadások törvény szerinti illetményeknél a pedagógusok ágazati pótlék és vezetői pótlék változás miatt 450.000 Ft, a járuléknál 80.000,- Ft emelkedést terveztünk. </t>
    </r>
  </si>
  <si>
    <t>Ehhez kapcsolódóan a beruházási kiadásokhoz 1.012.230,- Ft került betervezésre.</t>
  </si>
  <si>
    <t>Előirányzat átcsoportosítás történt év eleje óta az alábbiak szerint:</t>
  </si>
  <si>
    <t>Kérem előterjesztésem elfogadását.</t>
  </si>
  <si>
    <t xml:space="preserve">                                                              ……………………………………….</t>
  </si>
  <si>
    <t xml:space="preserve">                                                                     Paulikné Petyerák Bernadett sk.        </t>
  </si>
  <si>
    <t xml:space="preserve">                                                                               /intézményvezető/</t>
  </si>
  <si>
    <t>Márianosztra, 2020. szeptember 29.</t>
  </si>
  <si>
    <t>9/a. melléklet*</t>
  </si>
  <si>
    <t>- Normatív jutalom - 418.270 Ft</t>
  </si>
  <si>
    <t>- Cafetéria - 410.124 Ft</t>
  </si>
  <si>
    <t>- Üzemeltetési anyag - 500.000 Ft</t>
  </si>
  <si>
    <t>- Működési áfa - 2.000 Ft</t>
  </si>
  <si>
    <t>- Tartalék - 2.200.000 Ft</t>
  </si>
  <si>
    <t>- Egyéb dologi kiadás + 2.02.000 Ft</t>
  </si>
  <si>
    <t>- Működési célú kiadások + 3.328.394 Ft</t>
  </si>
  <si>
    <t>Márianosztrai Kis Tücsök Óvoda 2020.évi költségvetés módosítása</t>
  </si>
  <si>
    <t>9/b. melléklet*</t>
  </si>
  <si>
    <t>BEVÉTELEK</t>
  </si>
  <si>
    <t>Eredeti ei.</t>
  </si>
  <si>
    <t>Állami támogatás Intézmény finanszírozás</t>
  </si>
  <si>
    <t>ebből</t>
  </si>
  <si>
    <t>pedagógus elismert létsz.</t>
  </si>
  <si>
    <t xml:space="preserve">óvodaműködésre </t>
  </si>
  <si>
    <t>B8131</t>
  </si>
  <si>
    <t>Előző évi ktgvetési maradvány igénybevét</t>
  </si>
  <si>
    <t>KIADÁSOK</t>
  </si>
  <si>
    <t>Normatív jutalom</t>
  </si>
  <si>
    <t>Cafetéria</t>
  </si>
  <si>
    <t xml:space="preserve">Közlekedési ktgtérítés </t>
  </si>
  <si>
    <t>Fogl.egyéb személyi juttatása</t>
  </si>
  <si>
    <t>Személyi juttatás összesen:</t>
  </si>
  <si>
    <t>Munkáltatót terhelő  járulék</t>
  </si>
  <si>
    <t>Szakmai anyag</t>
  </si>
  <si>
    <t>Informatikai szolgáltatás (internet)</t>
  </si>
  <si>
    <t>Egyéb kommunikációs szolgáltatás (telefon)</t>
  </si>
  <si>
    <t>Gázenergia</t>
  </si>
  <si>
    <t>Áramdíj</t>
  </si>
  <si>
    <t>Víz- csatornadíj</t>
  </si>
  <si>
    <t>Karbantartás, kisjavítás</t>
  </si>
  <si>
    <t>Kiküldetés kiadásai</t>
  </si>
  <si>
    <t>Működési célú áfa</t>
  </si>
  <si>
    <t>Egyéb dologi kiadás</t>
  </si>
  <si>
    <t>Műk célú tám.kiadásai</t>
  </si>
  <si>
    <t>Beruházás (kisértékű te.)</t>
  </si>
  <si>
    <t>Beruházás áfája</t>
  </si>
  <si>
    <t>Beruházási kiadások összesen:</t>
  </si>
  <si>
    <t>Kiadások mindösszesen:</t>
  </si>
  <si>
    <t>különbözet</t>
  </si>
  <si>
    <t>Márianosztra Kistücsök óvoda 2020. évi előirányzat felhasználási ütemterve:</t>
  </si>
  <si>
    <t>9/c. melléklet</t>
  </si>
  <si>
    <t>Központi irányítószervi támogatás</t>
  </si>
  <si>
    <t>Közvetített szolgáltatás bevétele:</t>
  </si>
  <si>
    <t>Előző évi ktgv.mar. Igénybevét</t>
  </si>
  <si>
    <t>Beruházási kiadások</t>
  </si>
  <si>
    <t>Határozati javaslat:</t>
  </si>
  <si>
    <t>10/a. melléklet*</t>
  </si>
  <si>
    <t>Előterjesztés a Márianosztrai Közös Önkormányzati Hivatal 2020.évi költségvetésének módosításához</t>
  </si>
  <si>
    <t xml:space="preserve"> Tisztelt Együttes Képviselő-testületek!</t>
  </si>
  <si>
    <t>A 2020. évi Magyarország központi költségvetéséről szóló 2019.évi LXXI. törvény alapján nyújtom be előterjesztésemet a Márianosztrai Közös Önkormányzati Hivatal 2020.évi költségvetésének módosítására</t>
  </si>
  <si>
    <t xml:space="preserve">A közös hivatal működési támogatására ez évben összesen 85.653.224 Ft, állami támogatást, továbbá 392.905,- Ft kiegészítő állami támogatást mindösszesen: 86.046.129,- Ft-ot kapunk. </t>
  </si>
  <si>
    <t>Ennek következtében, a költségvetésben elfogadottaktól eltérően az önkormányzatoknak működési hozzájárulást nem kell átadni. Az időközben átutalt hozzájárulások visszautalásra kerültek az önkormányzatok részére.</t>
  </si>
  <si>
    <t>Rendezésre került a zárszámadásban kimutatott és Márianosztrát illető bérrel kapcsolatos költség 1.043 e Ft összegben.</t>
  </si>
  <si>
    <r>
      <t>Bevétel</t>
    </r>
    <r>
      <rPr>
        <sz val="12"/>
        <color theme="1"/>
        <rFont val="Calibri"/>
        <family val="2"/>
        <scheme val="minor"/>
      </rPr>
      <t xml:space="preserve">i </t>
    </r>
    <r>
      <rPr>
        <b/>
        <sz val="12"/>
        <color theme="1"/>
        <rFont val="Calibri"/>
        <family val="2"/>
        <scheme val="minor"/>
      </rPr>
      <t>EI</t>
    </r>
    <r>
      <rPr>
        <sz val="12"/>
        <color theme="1"/>
        <rFont val="Calibri"/>
        <family val="2"/>
        <scheme val="minor"/>
      </rPr>
      <t>:</t>
    </r>
  </si>
  <si>
    <t xml:space="preserve"> - előző évi költségvetési maradvány igénybevétele + 3.077 e Ft</t>
  </si>
  <si>
    <r>
      <t xml:space="preserve">ennek </t>
    </r>
    <r>
      <rPr>
        <b/>
        <sz val="12"/>
        <color theme="1"/>
        <rFont val="Calibri"/>
        <family val="2"/>
        <scheme val="minor"/>
      </rPr>
      <t>kiadási</t>
    </r>
    <r>
      <rPr>
        <sz val="12"/>
        <color theme="1"/>
        <rFont val="Calibri"/>
        <family val="2"/>
        <scheme val="minor"/>
      </rPr>
      <t xml:space="preserve"> oldala</t>
    </r>
  </si>
  <si>
    <t>- működési célú tám.kiadás + 1.043 e Ft</t>
  </si>
  <si>
    <t>- béren kívüli juttatás + 154 e Ft</t>
  </si>
  <si>
    <t>- egyéb külső szem.jutt. + 72 e Ft</t>
  </si>
  <si>
    <t>- járulék + 64 e Ft</t>
  </si>
  <si>
    <t>- üzemeltetési anyag + 100 e Ft</t>
  </si>
  <si>
    <t>- közvetített szolgáltatás + 11 e Ft</t>
  </si>
  <si>
    <t>- egyéb dologi kiadások + 1.593 e Ft</t>
  </si>
  <si>
    <t>Bevételi EI:</t>
  </si>
  <si>
    <t xml:space="preserve"> - intézmény finanszírozás (állami tám.) + 1.807 e Ft</t>
  </si>
  <si>
    <t>- üzemeltetési anyag + 1.423 e Ft</t>
  </si>
  <si>
    <t>- működési áfa + 384 e Ft</t>
  </si>
  <si>
    <t>Kérem, hogy előterjesztésemet elfogadni szíveskedjenek.</t>
  </si>
  <si>
    <t>Márianosztra, 2020. szeptember ..</t>
  </si>
  <si>
    <r>
      <t xml:space="preserve">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Bahil Emilné dr.</t>
    </r>
  </si>
  <si>
    <r>
      <t xml:space="preserve">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jegyző</t>
    </r>
  </si>
  <si>
    <t>………/2020. (09. ….) Kt. határozat</t>
  </si>
  <si>
    <t xml:space="preserve">/Márianosztra, Zebegény, Letkés, Ipolydamásd, Ipolytölgyes/ község Önkormányzatának Képviselő-testülete a Márianosztrai Közös Önkormányzati Hivatal költségvetésének </t>
  </si>
  <si>
    <t>kiadási főösszegét: 89.758.326 Ft-tal</t>
  </si>
  <si>
    <t>bevételi főösszegét: 89.758.326 Ft-tal fogadja el.</t>
  </si>
  <si>
    <t>Felelős: székhely település polgármestere, jegyző</t>
  </si>
  <si>
    <t>Határidő: folyamatos</t>
  </si>
  <si>
    <t>- működési áfa kiadás + 40 e Ft</t>
  </si>
  <si>
    <t>Márianosztrai Közös Önkormányzati Hivatal költségvetése Márianosztra Község Önkormányzatának költségvetésébe épül be.</t>
  </si>
  <si>
    <t>Márianosztrai Közös Önkormányzati Hivatal 2020.évi költségvetés módosítása</t>
  </si>
  <si>
    <t>2020. évi</t>
  </si>
  <si>
    <t>10/b. melléklet*</t>
  </si>
  <si>
    <t>Önkormányzati hivatal működésének támogatása</t>
  </si>
  <si>
    <t>központi irányítószervi átadás</t>
  </si>
  <si>
    <t>közvetített szolgáltatás</t>
  </si>
  <si>
    <t>Tárgyévi működési hj.</t>
  </si>
  <si>
    <t>Előző évi ktgvetési maradvány igénybevétele</t>
  </si>
  <si>
    <t>Bevételek mindösszesen:</t>
  </si>
  <si>
    <t>Túlóra, helyettesítés</t>
  </si>
  <si>
    <t>közlekedési költségtérítés</t>
  </si>
  <si>
    <t>Fogl.egyéb szem.juttatásai</t>
  </si>
  <si>
    <t>Egyéb külső személyi juttatások</t>
  </si>
  <si>
    <t xml:space="preserve">rendszeres személyi juttatások: </t>
  </si>
  <si>
    <t>szociális hozzájárulás</t>
  </si>
  <si>
    <t>közüzemi díjak</t>
  </si>
  <si>
    <t>kiküldetési kiadás</t>
  </si>
  <si>
    <t xml:space="preserve">Működési célú áfa </t>
  </si>
  <si>
    <t>DOLOGI KIADÁS ÖSSZESEN:</t>
  </si>
  <si>
    <t>Működési célú tám kiadásai</t>
  </si>
  <si>
    <t>Beruházási c.áfa</t>
  </si>
  <si>
    <t>Beruházások mindösszesen:</t>
  </si>
  <si>
    <t>KIADÁS MINDÖSSZESEN:</t>
  </si>
  <si>
    <t>Bevétel kiadás egyenlege:</t>
  </si>
  <si>
    <t>Márianosztrai Közös Önkormányzati Hivatal 2020. évi előirányzat felhasználási ütemterve:</t>
  </si>
  <si>
    <t>10/c. melléklet</t>
  </si>
  <si>
    <t>összesen</t>
  </si>
  <si>
    <t xml:space="preserve">Márianosztra Község Önkormányzatának adósságot keletkeztető ügyletekből </t>
  </si>
  <si>
    <t>11. melléklet</t>
  </si>
  <si>
    <t>és kezességvállalásból fennálló kötelezettsége 2020.évben</t>
  </si>
  <si>
    <t>Adatok ezer Ft-ban</t>
  </si>
  <si>
    <t>1.</t>
  </si>
  <si>
    <t>2.</t>
  </si>
  <si>
    <t>3.</t>
  </si>
  <si>
    <t>4.</t>
  </si>
  <si>
    <t>5.</t>
  </si>
  <si>
    <t>Márianosztra Község Önkormányzatának beruházási kiadás előirányzata beruházásonként 2020.</t>
  </si>
  <si>
    <t>12. melléklet</t>
  </si>
  <si>
    <t>Beruházás megnevezése</t>
  </si>
  <si>
    <t>Teljes ktg.</t>
  </si>
  <si>
    <t>Kivitelezés kezdete és befejezés éve</t>
  </si>
  <si>
    <t>Felhasználás 2020.12.31</t>
  </si>
  <si>
    <t>2020.évi ei.</t>
  </si>
  <si>
    <t>2020.év utáni szükséglet</t>
  </si>
  <si>
    <t>tárgyi eszk besz.</t>
  </si>
  <si>
    <t xml:space="preserve">Felújítási kiadások előirányzata felújításonként </t>
  </si>
  <si>
    <t>Felújítás megnevezése</t>
  </si>
  <si>
    <t>2019.év utáni szükséglet</t>
  </si>
  <si>
    <t>ravatalozó mosdó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</si>
</sst>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" xfId="0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1" xfId="0" applyNumberForma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indent="15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/>
    <xf numFmtId="0" fontId="19" fillId="0" borderId="3" xfId="0" applyFont="1" applyBorder="1"/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0" fontId="20" fillId="0" borderId="3" xfId="0" applyFont="1" applyBorder="1"/>
    <xf numFmtId="0" fontId="20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Border="1"/>
    <xf numFmtId="0" fontId="1" fillId="0" borderId="12" xfId="0" applyFont="1" applyBorder="1"/>
    <xf numFmtId="0" fontId="1" fillId="0" borderId="10" xfId="0" applyFont="1" applyBorder="1"/>
    <xf numFmtId="0" fontId="0" fillId="0" borderId="12" xfId="0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1" fillId="0" borderId="0" xfId="0" applyNumberFormat="1" applyFont="1" applyBorder="1" applyAlignment="1">
      <alignment horizontal="center"/>
    </xf>
    <xf numFmtId="0" fontId="0" fillId="0" borderId="1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A40" sqref="A40:M40"/>
    </sheetView>
  </sheetViews>
  <sheetFormatPr defaultRowHeight="14.5" x14ac:dyDescent="0.35"/>
  <cols>
    <col min="1" max="1" width="5.81640625" customWidth="1"/>
    <col min="4" max="4" width="15" customWidth="1"/>
    <col min="5" max="5" width="9.453125" customWidth="1"/>
    <col min="6" max="7" width="9.81640625" customWidth="1"/>
    <col min="8" max="9" width="9" customWidth="1"/>
    <col min="10" max="11" width="9.54296875" customWidth="1"/>
    <col min="12" max="12" width="10" customWidth="1"/>
    <col min="13" max="13" width="11.26953125" customWidth="1"/>
  </cols>
  <sheetData>
    <row r="1" spans="1:13" x14ac:dyDescent="0.35">
      <c r="A1" s="15" t="s">
        <v>143</v>
      </c>
      <c r="B1" s="15"/>
      <c r="C1" s="15"/>
      <c r="D1" s="15"/>
      <c r="E1" s="15"/>
      <c r="F1" s="2"/>
      <c r="G1" s="2"/>
      <c r="H1" s="2"/>
      <c r="I1" s="10"/>
      <c r="J1" s="16" t="s">
        <v>157</v>
      </c>
      <c r="K1" s="17"/>
      <c r="L1" s="17"/>
      <c r="M1" s="18"/>
    </row>
    <row r="2" spans="1:13" x14ac:dyDescent="0.35">
      <c r="A2" s="15"/>
      <c r="B2" s="15"/>
      <c r="C2" s="15"/>
      <c r="D2" s="15"/>
      <c r="E2" s="15"/>
      <c r="F2" s="21"/>
      <c r="G2" s="22"/>
      <c r="H2" s="22"/>
      <c r="I2" s="22"/>
      <c r="J2" s="22"/>
      <c r="K2" s="22"/>
      <c r="L2" s="22"/>
      <c r="M2" s="23"/>
    </row>
    <row r="3" spans="1:13" x14ac:dyDescent="0.35">
      <c r="A3" s="9"/>
      <c r="B3" s="9"/>
      <c r="C3" s="9"/>
      <c r="D3" s="9"/>
      <c r="E3" s="9"/>
      <c r="F3" s="19" t="s">
        <v>115</v>
      </c>
      <c r="G3" s="19"/>
      <c r="H3" s="19"/>
      <c r="I3" s="19"/>
      <c r="J3" s="19"/>
      <c r="K3" s="19"/>
      <c r="L3" s="19"/>
      <c r="M3" s="20"/>
    </row>
    <row r="4" spans="1:13" x14ac:dyDescent="0.35">
      <c r="A4" s="2"/>
      <c r="B4" s="1"/>
      <c r="C4" s="2"/>
      <c r="D4" s="2"/>
      <c r="E4" s="2"/>
      <c r="F4" s="16" t="s">
        <v>137</v>
      </c>
      <c r="G4" s="17"/>
      <c r="H4" s="17"/>
      <c r="I4" s="17"/>
      <c r="J4" s="17"/>
      <c r="K4" s="17"/>
      <c r="L4" s="18"/>
      <c r="M4" s="2"/>
    </row>
    <row r="5" spans="1:13" x14ac:dyDescent="0.35">
      <c r="A5" s="2"/>
      <c r="B5" s="2"/>
      <c r="C5" s="2"/>
      <c r="D5" s="2"/>
      <c r="E5" s="2"/>
      <c r="F5" s="4" t="s">
        <v>0</v>
      </c>
      <c r="G5" s="4" t="s">
        <v>144</v>
      </c>
      <c r="H5" s="4" t="s">
        <v>0</v>
      </c>
      <c r="I5" s="4" t="s">
        <v>145</v>
      </c>
      <c r="J5" s="4" t="s">
        <v>0</v>
      </c>
      <c r="K5" s="4" t="s">
        <v>145</v>
      </c>
      <c r="L5" s="11" t="s">
        <v>0</v>
      </c>
      <c r="M5" s="12" t="s">
        <v>147</v>
      </c>
    </row>
    <row r="6" spans="1:13" x14ac:dyDescent="0.35">
      <c r="A6" s="2"/>
      <c r="B6" s="2"/>
      <c r="C6" s="2"/>
      <c r="D6" s="2"/>
      <c r="E6" s="2"/>
      <c r="F6" s="16" t="s">
        <v>126</v>
      </c>
      <c r="G6" s="18"/>
      <c r="H6" s="16" t="s">
        <v>127</v>
      </c>
      <c r="I6" s="18"/>
      <c r="J6" s="16" t="s">
        <v>128</v>
      </c>
      <c r="K6" s="18"/>
      <c r="L6" s="4" t="s">
        <v>133</v>
      </c>
      <c r="M6" s="1" t="s">
        <v>129</v>
      </c>
    </row>
    <row r="7" spans="1:13" x14ac:dyDescent="0.35">
      <c r="A7" s="2" t="s">
        <v>62</v>
      </c>
      <c r="B7" s="2" t="s">
        <v>91</v>
      </c>
      <c r="C7" s="2"/>
      <c r="D7" s="2"/>
      <c r="E7" s="2"/>
      <c r="F7" s="2">
        <v>71682580</v>
      </c>
      <c r="G7" s="2">
        <v>99562709</v>
      </c>
      <c r="H7" s="2"/>
      <c r="I7" s="2"/>
      <c r="J7" s="2"/>
      <c r="K7" s="2"/>
      <c r="L7" s="2">
        <f>SUM(F7+H7+J7)</f>
        <v>71682580</v>
      </c>
      <c r="M7" s="2">
        <f>SUM(G7+I7+K7)</f>
        <v>99562709</v>
      </c>
    </row>
    <row r="8" spans="1:13" x14ac:dyDescent="0.35">
      <c r="A8" s="2" t="s">
        <v>106</v>
      </c>
      <c r="B8" s="2" t="s">
        <v>107</v>
      </c>
      <c r="C8" s="2"/>
      <c r="D8" s="2"/>
      <c r="E8" s="2"/>
      <c r="F8" s="2">
        <v>15666350</v>
      </c>
      <c r="G8" s="2">
        <v>17208580</v>
      </c>
      <c r="H8" s="2"/>
      <c r="I8" s="2"/>
      <c r="J8" s="2"/>
      <c r="K8" s="2"/>
      <c r="L8" s="2">
        <f t="shared" ref="L8:L39" si="0">SUM(F8+H8+J8)</f>
        <v>15666350</v>
      </c>
      <c r="M8" s="2">
        <f t="shared" ref="M8:M39" si="1">SUM(G8+I8+K8)</f>
        <v>17208580</v>
      </c>
    </row>
    <row r="9" spans="1:13" x14ac:dyDescent="0.35">
      <c r="A9" s="2" t="s">
        <v>63</v>
      </c>
      <c r="B9" s="2" t="s">
        <v>92</v>
      </c>
      <c r="C9" s="2"/>
      <c r="D9" s="2"/>
      <c r="E9" s="2"/>
      <c r="F9" s="2">
        <f>SUM(E10:E11)</f>
        <v>6924480</v>
      </c>
      <c r="G9" s="2">
        <v>8653255</v>
      </c>
      <c r="H9" s="2"/>
      <c r="I9" s="2"/>
      <c r="J9" s="2"/>
      <c r="K9" s="2"/>
      <c r="L9" s="2">
        <f t="shared" si="0"/>
        <v>6924480</v>
      </c>
      <c r="M9" s="2">
        <f t="shared" si="1"/>
        <v>8653255</v>
      </c>
    </row>
    <row r="10" spans="1:13" x14ac:dyDescent="0.35">
      <c r="A10" s="2"/>
      <c r="B10" s="2"/>
      <c r="C10" s="2" t="s">
        <v>93</v>
      </c>
      <c r="D10" s="2"/>
      <c r="E10" s="2">
        <v>4481000</v>
      </c>
      <c r="F10" s="2"/>
      <c r="G10" s="2"/>
      <c r="H10" s="2"/>
      <c r="I10" s="2"/>
      <c r="J10" s="2"/>
      <c r="K10" s="2"/>
      <c r="L10" s="2">
        <f t="shared" si="0"/>
        <v>0</v>
      </c>
      <c r="M10" s="2">
        <f t="shared" si="1"/>
        <v>0</v>
      </c>
    </row>
    <row r="11" spans="1:13" x14ac:dyDescent="0.35">
      <c r="A11" s="2"/>
      <c r="B11" s="2"/>
      <c r="C11" s="2" t="s">
        <v>1</v>
      </c>
      <c r="D11" s="2"/>
      <c r="E11" s="2">
        <v>2443480</v>
      </c>
      <c r="F11" s="2"/>
      <c r="G11" s="2"/>
      <c r="H11" s="2"/>
      <c r="I11" s="2"/>
      <c r="J11" s="2"/>
      <c r="K11" s="2"/>
      <c r="L11" s="2">
        <f t="shared" si="0"/>
        <v>0</v>
      </c>
      <c r="M11" s="2">
        <f t="shared" si="1"/>
        <v>0</v>
      </c>
    </row>
    <row r="12" spans="1:13" x14ac:dyDescent="0.35">
      <c r="A12" s="2" t="s">
        <v>64</v>
      </c>
      <c r="B12" s="2" t="s">
        <v>2</v>
      </c>
      <c r="C12" s="2"/>
      <c r="D12" s="2"/>
      <c r="E12" s="2"/>
      <c r="F12" s="2">
        <v>1800000</v>
      </c>
      <c r="G12" s="2">
        <v>2149590</v>
      </c>
      <c r="H12" s="2"/>
      <c r="I12" s="2"/>
      <c r="J12" s="2"/>
      <c r="K12" s="2"/>
      <c r="L12" s="2">
        <f t="shared" si="0"/>
        <v>1800000</v>
      </c>
      <c r="M12" s="2">
        <f t="shared" si="1"/>
        <v>2149590</v>
      </c>
    </row>
    <row r="13" spans="1:13" x14ac:dyDescent="0.35">
      <c r="A13" s="2" t="s">
        <v>65</v>
      </c>
      <c r="B13" s="1" t="s">
        <v>3</v>
      </c>
      <c r="C13" s="2"/>
      <c r="D13" s="2"/>
      <c r="E13" s="2"/>
      <c r="F13" s="1">
        <f>SUM(F7:F12)</f>
        <v>96073410</v>
      </c>
      <c r="G13" s="1">
        <f>SUM(G7:G12)</f>
        <v>127574134</v>
      </c>
      <c r="H13" s="2"/>
      <c r="I13" s="2"/>
      <c r="J13" s="2"/>
      <c r="K13" s="2"/>
      <c r="L13" s="1">
        <f t="shared" si="0"/>
        <v>96073410</v>
      </c>
      <c r="M13" s="1">
        <f t="shared" si="1"/>
        <v>127574134</v>
      </c>
    </row>
    <row r="14" spans="1:13" x14ac:dyDescent="0.35">
      <c r="A14" s="2" t="s">
        <v>66</v>
      </c>
      <c r="B14" s="1" t="s">
        <v>4</v>
      </c>
      <c r="C14" s="2"/>
      <c r="D14" s="2"/>
      <c r="E14" s="2"/>
      <c r="F14" s="1">
        <f>SUM(E15:E16)</f>
        <v>15612000</v>
      </c>
      <c r="G14" s="1">
        <v>18940394</v>
      </c>
      <c r="H14" s="2"/>
      <c r="I14" s="2"/>
      <c r="J14" s="2">
        <v>15079088</v>
      </c>
      <c r="K14" s="2">
        <v>0</v>
      </c>
      <c r="L14" s="1">
        <f t="shared" si="0"/>
        <v>30691088</v>
      </c>
      <c r="M14" s="1">
        <f t="shared" si="1"/>
        <v>18940394</v>
      </c>
    </row>
    <row r="15" spans="1:13" x14ac:dyDescent="0.35">
      <c r="A15" s="2"/>
      <c r="B15" s="2"/>
      <c r="C15" s="2" t="s">
        <v>5</v>
      </c>
      <c r="D15" s="2"/>
      <c r="E15" s="2">
        <v>12000</v>
      </c>
      <c r="F15" s="2"/>
      <c r="G15" s="2"/>
      <c r="H15" s="2"/>
      <c r="I15" s="2"/>
      <c r="J15" s="2"/>
      <c r="K15" s="2"/>
      <c r="L15" s="2">
        <f t="shared" si="0"/>
        <v>0</v>
      </c>
      <c r="M15" s="2">
        <f t="shared" si="1"/>
        <v>0</v>
      </c>
    </row>
    <row r="16" spans="1:13" x14ac:dyDescent="0.35">
      <c r="A16" s="2"/>
      <c r="B16" s="2"/>
      <c r="C16" s="2" t="s">
        <v>6</v>
      </c>
      <c r="D16" s="2"/>
      <c r="E16" s="2">
        <v>15600000</v>
      </c>
      <c r="F16" s="2"/>
      <c r="G16" s="2"/>
      <c r="H16" s="2"/>
      <c r="I16" s="2"/>
      <c r="J16" s="2"/>
      <c r="K16" s="2"/>
      <c r="L16" s="2">
        <f t="shared" si="0"/>
        <v>0</v>
      </c>
      <c r="M16" s="2">
        <f t="shared" si="1"/>
        <v>0</v>
      </c>
    </row>
    <row r="17" spans="1:13" x14ac:dyDescent="0.35">
      <c r="A17" s="2" t="s">
        <v>148</v>
      </c>
      <c r="B17" s="2" t="s">
        <v>149</v>
      </c>
      <c r="C17" s="2"/>
      <c r="D17" s="2"/>
      <c r="E17" s="2"/>
      <c r="F17" s="2"/>
      <c r="G17" s="2">
        <v>3110000</v>
      </c>
      <c r="H17" s="2"/>
      <c r="I17" s="2"/>
      <c r="J17" s="2"/>
      <c r="K17" s="2"/>
      <c r="L17" s="2">
        <f t="shared" si="0"/>
        <v>0</v>
      </c>
      <c r="M17" s="2">
        <f t="shared" si="1"/>
        <v>3110000</v>
      </c>
    </row>
    <row r="18" spans="1:13" x14ac:dyDescent="0.35">
      <c r="A18" s="2" t="s">
        <v>67</v>
      </c>
      <c r="B18" s="1" t="s">
        <v>7</v>
      </c>
      <c r="C18" s="2"/>
      <c r="D18" s="2"/>
      <c r="E18" s="2"/>
      <c r="F18" s="3">
        <v>3354000</v>
      </c>
      <c r="G18" s="3">
        <v>3354000</v>
      </c>
      <c r="H18" s="2"/>
      <c r="I18" s="2"/>
      <c r="J18" s="2"/>
      <c r="K18" s="2"/>
      <c r="L18" s="2">
        <f t="shared" si="0"/>
        <v>3354000</v>
      </c>
      <c r="M18" s="2">
        <f t="shared" si="1"/>
        <v>3354000</v>
      </c>
    </row>
    <row r="19" spans="1:13" x14ac:dyDescent="0.35">
      <c r="A19" s="2"/>
      <c r="B19" s="2"/>
      <c r="C19" s="2" t="s">
        <v>8</v>
      </c>
      <c r="D19" s="2"/>
      <c r="E19" s="2">
        <v>354000</v>
      </c>
      <c r="F19" s="3"/>
      <c r="G19" s="3"/>
      <c r="H19" s="2"/>
      <c r="I19" s="2"/>
      <c r="J19" s="2"/>
      <c r="K19" s="2"/>
      <c r="L19" s="2">
        <f t="shared" si="0"/>
        <v>0</v>
      </c>
      <c r="M19" s="2">
        <f t="shared" si="1"/>
        <v>0</v>
      </c>
    </row>
    <row r="20" spans="1:13" x14ac:dyDescent="0.35">
      <c r="A20" s="2"/>
      <c r="B20" s="2"/>
      <c r="C20" s="2" t="s">
        <v>9</v>
      </c>
      <c r="D20" s="2"/>
      <c r="E20" s="2">
        <v>3000000</v>
      </c>
      <c r="F20" s="3"/>
      <c r="G20" s="3"/>
      <c r="H20" s="2"/>
      <c r="I20" s="2"/>
      <c r="J20" s="2"/>
      <c r="K20" s="2"/>
      <c r="L20" s="2">
        <f t="shared" si="0"/>
        <v>0</v>
      </c>
      <c r="M20" s="2">
        <f t="shared" si="1"/>
        <v>0</v>
      </c>
    </row>
    <row r="21" spans="1:13" x14ac:dyDescent="0.35">
      <c r="A21" s="2" t="s">
        <v>68</v>
      </c>
      <c r="B21" s="1" t="s">
        <v>10</v>
      </c>
      <c r="C21" s="2"/>
      <c r="D21" s="2"/>
      <c r="E21" s="2"/>
      <c r="F21" s="3">
        <v>17000000</v>
      </c>
      <c r="G21" s="3">
        <v>17000000</v>
      </c>
      <c r="H21" s="2"/>
      <c r="I21" s="2"/>
      <c r="J21" s="2"/>
      <c r="K21" s="2"/>
      <c r="L21" s="2">
        <f t="shared" si="0"/>
        <v>17000000</v>
      </c>
      <c r="M21" s="2">
        <f t="shared" si="1"/>
        <v>17000000</v>
      </c>
    </row>
    <row r="22" spans="1:13" x14ac:dyDescent="0.35">
      <c r="A22" s="2" t="s">
        <v>69</v>
      </c>
      <c r="B22" s="1" t="s">
        <v>11</v>
      </c>
      <c r="C22" s="2"/>
      <c r="D22" s="2"/>
      <c r="E22" s="2"/>
      <c r="F22" s="3">
        <v>2500000</v>
      </c>
      <c r="G22" s="3">
        <v>0</v>
      </c>
      <c r="H22" s="2"/>
      <c r="I22" s="2"/>
      <c r="J22" s="2"/>
      <c r="K22" s="2"/>
      <c r="L22" s="2">
        <f t="shared" si="0"/>
        <v>2500000</v>
      </c>
      <c r="M22" s="2">
        <f t="shared" si="1"/>
        <v>0</v>
      </c>
    </row>
    <row r="23" spans="1:13" x14ac:dyDescent="0.35">
      <c r="A23" s="2" t="s">
        <v>70</v>
      </c>
      <c r="B23" s="1" t="s">
        <v>12</v>
      </c>
      <c r="C23" s="2"/>
      <c r="D23" s="2"/>
      <c r="E23" s="2"/>
      <c r="F23" s="3">
        <v>200000</v>
      </c>
      <c r="G23" s="3">
        <v>200000</v>
      </c>
      <c r="H23" s="2"/>
      <c r="I23" s="2"/>
      <c r="J23" s="2"/>
      <c r="K23" s="2"/>
      <c r="L23" s="2">
        <f t="shared" si="0"/>
        <v>200000</v>
      </c>
      <c r="M23" s="2">
        <f t="shared" si="1"/>
        <v>200000</v>
      </c>
    </row>
    <row r="24" spans="1:13" x14ac:dyDescent="0.35">
      <c r="A24" s="2"/>
      <c r="B24" s="1" t="s">
        <v>136</v>
      </c>
      <c r="C24" s="2"/>
      <c r="D24" s="2"/>
      <c r="E24" s="2"/>
      <c r="F24" s="1">
        <f>SUM(F18:F23)</f>
        <v>23054000</v>
      </c>
      <c r="G24" s="1">
        <f>SUM(G18:G23)</f>
        <v>20554000</v>
      </c>
      <c r="H24" s="1">
        <f t="shared" ref="H24:J24" si="2">SUM(H18:H23)</f>
        <v>0</v>
      </c>
      <c r="I24" s="1"/>
      <c r="J24" s="1">
        <f t="shared" si="2"/>
        <v>0</v>
      </c>
      <c r="K24" s="1"/>
      <c r="L24" s="1">
        <f t="shared" si="0"/>
        <v>23054000</v>
      </c>
      <c r="M24" s="1">
        <f t="shared" si="1"/>
        <v>20554000</v>
      </c>
    </row>
    <row r="25" spans="1:13" x14ac:dyDescent="0.35">
      <c r="A25" s="2" t="s">
        <v>116</v>
      </c>
      <c r="B25" s="1" t="s">
        <v>117</v>
      </c>
      <c r="C25" s="2"/>
      <c r="D25" s="2"/>
      <c r="E25" s="2"/>
      <c r="F25" s="1">
        <v>400000</v>
      </c>
      <c r="G25" s="1">
        <v>500000</v>
      </c>
      <c r="H25" s="2"/>
      <c r="I25" s="2"/>
      <c r="J25" s="2"/>
      <c r="K25" s="2"/>
      <c r="L25" s="1">
        <f t="shared" si="0"/>
        <v>400000</v>
      </c>
      <c r="M25" s="1">
        <f t="shared" si="1"/>
        <v>500000</v>
      </c>
    </row>
    <row r="26" spans="1:13" x14ac:dyDescent="0.35">
      <c r="A26" s="2" t="s">
        <v>71</v>
      </c>
      <c r="B26" s="1" t="s">
        <v>13</v>
      </c>
      <c r="C26" s="2"/>
      <c r="D26" s="2"/>
      <c r="E26" s="2"/>
      <c r="F26" s="1">
        <v>400000</v>
      </c>
      <c r="G26" s="1">
        <v>400000</v>
      </c>
      <c r="H26" s="2"/>
      <c r="I26" s="2"/>
      <c r="J26" s="2"/>
      <c r="K26" s="2"/>
      <c r="L26" s="1">
        <f t="shared" si="0"/>
        <v>400000</v>
      </c>
      <c r="M26" s="1">
        <f t="shared" si="1"/>
        <v>400000</v>
      </c>
    </row>
    <row r="27" spans="1:13" x14ac:dyDescent="0.35">
      <c r="A27" s="2" t="s">
        <v>72</v>
      </c>
      <c r="B27" s="1" t="s">
        <v>14</v>
      </c>
      <c r="C27" s="2"/>
      <c r="D27" s="2"/>
      <c r="E27" s="2"/>
      <c r="F27" s="1">
        <v>400000</v>
      </c>
      <c r="G27" s="1">
        <v>400000</v>
      </c>
      <c r="H27" s="1">
        <v>762000</v>
      </c>
      <c r="I27" s="1">
        <v>762000</v>
      </c>
      <c r="J27" s="1">
        <v>635000</v>
      </c>
      <c r="K27" s="1">
        <v>635000</v>
      </c>
      <c r="L27" s="1">
        <f t="shared" si="0"/>
        <v>1797000</v>
      </c>
      <c r="M27" s="1">
        <f t="shared" si="1"/>
        <v>1797000</v>
      </c>
    </row>
    <row r="28" spans="1:13" x14ac:dyDescent="0.35">
      <c r="A28" s="2" t="s">
        <v>108</v>
      </c>
      <c r="B28" s="1" t="s">
        <v>109</v>
      </c>
      <c r="C28" s="2"/>
      <c r="D28" s="2"/>
      <c r="E28" s="2"/>
      <c r="F28" s="1">
        <v>400000</v>
      </c>
      <c r="G28" s="1">
        <v>8507910</v>
      </c>
      <c r="H28" s="2"/>
      <c r="I28" s="2"/>
      <c r="J28" s="2"/>
      <c r="K28" s="2"/>
      <c r="L28" s="1">
        <f t="shared" si="0"/>
        <v>400000</v>
      </c>
      <c r="M28" s="1">
        <f t="shared" si="1"/>
        <v>8507910</v>
      </c>
    </row>
    <row r="29" spans="1:13" x14ac:dyDescent="0.35">
      <c r="A29" s="2" t="s">
        <v>73</v>
      </c>
      <c r="B29" s="1" t="s">
        <v>15</v>
      </c>
      <c r="C29" s="2"/>
      <c r="D29" s="2"/>
      <c r="E29" s="2"/>
      <c r="F29" s="1">
        <v>100000</v>
      </c>
      <c r="G29" s="1">
        <v>100000</v>
      </c>
      <c r="H29" s="2"/>
      <c r="I29" s="2"/>
      <c r="J29" s="2"/>
      <c r="K29" s="2"/>
      <c r="L29" s="1">
        <f t="shared" si="0"/>
        <v>100000</v>
      </c>
      <c r="M29" s="1">
        <f t="shared" si="1"/>
        <v>100000</v>
      </c>
    </row>
    <row r="30" spans="1:13" x14ac:dyDescent="0.35">
      <c r="A30" s="2" t="s">
        <v>74</v>
      </c>
      <c r="B30" s="1" t="s">
        <v>17</v>
      </c>
      <c r="C30" s="2"/>
      <c r="D30" s="2"/>
      <c r="E30" s="2"/>
      <c r="F30" s="1">
        <v>27000</v>
      </c>
      <c r="G30" s="1">
        <v>27000</v>
      </c>
      <c r="H30" s="2"/>
      <c r="I30" s="2"/>
      <c r="J30" s="2"/>
      <c r="K30" s="2"/>
      <c r="L30" s="1">
        <f t="shared" si="0"/>
        <v>27000</v>
      </c>
      <c r="M30" s="1">
        <f t="shared" si="1"/>
        <v>27000</v>
      </c>
    </row>
    <row r="31" spans="1:13" x14ac:dyDescent="0.35">
      <c r="A31" s="2" t="s">
        <v>75</v>
      </c>
      <c r="B31" s="1" t="s">
        <v>16</v>
      </c>
      <c r="C31" s="2"/>
      <c r="D31" s="2"/>
      <c r="E31" s="2"/>
      <c r="F31" s="1">
        <v>5000</v>
      </c>
      <c r="G31" s="1">
        <v>5000</v>
      </c>
      <c r="H31" s="2"/>
      <c r="I31" s="2"/>
      <c r="J31" s="2"/>
      <c r="K31" s="2"/>
      <c r="L31" s="1">
        <f t="shared" si="0"/>
        <v>5000</v>
      </c>
      <c r="M31" s="1">
        <f t="shared" si="1"/>
        <v>5000</v>
      </c>
    </row>
    <row r="32" spans="1:13" x14ac:dyDescent="0.35">
      <c r="A32" s="2" t="s">
        <v>118</v>
      </c>
      <c r="B32" s="1" t="s">
        <v>119</v>
      </c>
      <c r="C32" s="2"/>
      <c r="D32" s="2"/>
      <c r="E32" s="2"/>
      <c r="F32" s="1">
        <v>0</v>
      </c>
      <c r="G32" s="1">
        <v>5000</v>
      </c>
      <c r="H32" s="2"/>
      <c r="I32" s="2"/>
      <c r="J32" s="2"/>
      <c r="K32" s="2"/>
      <c r="L32" s="1">
        <f t="shared" si="0"/>
        <v>0</v>
      </c>
      <c r="M32" s="1">
        <f t="shared" si="1"/>
        <v>5000</v>
      </c>
    </row>
    <row r="33" spans="1:13" x14ac:dyDescent="0.35">
      <c r="A33" s="2" t="s">
        <v>77</v>
      </c>
      <c r="B33" s="1" t="s">
        <v>76</v>
      </c>
      <c r="C33" s="2"/>
      <c r="D33" s="2"/>
      <c r="E33" s="2"/>
      <c r="F33" s="1">
        <v>500000</v>
      </c>
      <c r="G33" s="1">
        <v>717320</v>
      </c>
      <c r="H33" s="2"/>
      <c r="I33" s="2"/>
      <c r="J33" s="2"/>
      <c r="K33" s="2"/>
      <c r="L33" s="1">
        <f t="shared" si="0"/>
        <v>500000</v>
      </c>
      <c r="M33" s="1">
        <f t="shared" si="1"/>
        <v>717320</v>
      </c>
    </row>
    <row r="34" spans="1:13" x14ac:dyDescent="0.35">
      <c r="A34" s="2"/>
      <c r="B34" s="1" t="s">
        <v>78</v>
      </c>
      <c r="C34" s="2"/>
      <c r="D34" s="2"/>
      <c r="E34" s="2"/>
      <c r="F34" s="1">
        <f>SUM(F13+F14+F24+F25+F26+F27+F28+F29+F30+F31+F32+F33)</f>
        <v>136971410</v>
      </c>
      <c r="G34" s="1">
        <f>SUM(G13+G14+G17+G24+G25+G26+G27+G28+G29+G30+G31+G32+G33)</f>
        <v>180840758</v>
      </c>
      <c r="H34" s="1">
        <f>SUM(H13:H33)</f>
        <v>762000</v>
      </c>
      <c r="I34" s="1">
        <v>762000</v>
      </c>
      <c r="J34" s="1">
        <f>SUM(J13:J33)</f>
        <v>15714088</v>
      </c>
      <c r="K34" s="1">
        <f>SUM(K13:K33)</f>
        <v>635000</v>
      </c>
      <c r="L34" s="1">
        <f t="shared" si="0"/>
        <v>153447498</v>
      </c>
      <c r="M34" s="1">
        <f t="shared" si="1"/>
        <v>182237758</v>
      </c>
    </row>
    <row r="35" spans="1:13" x14ac:dyDescent="0.35">
      <c r="A35" s="2" t="s">
        <v>94</v>
      </c>
      <c r="B35" s="2" t="s">
        <v>114</v>
      </c>
      <c r="C35" s="2"/>
      <c r="D35" s="2"/>
      <c r="E35" s="2"/>
      <c r="F35" s="2">
        <v>39814773</v>
      </c>
      <c r="G35" s="2">
        <v>39814773</v>
      </c>
      <c r="H35" s="2">
        <v>5437239</v>
      </c>
      <c r="I35" s="2">
        <v>5437239</v>
      </c>
      <c r="J35" s="2"/>
      <c r="K35" s="2">
        <v>3077197</v>
      </c>
      <c r="L35" s="2">
        <f t="shared" si="0"/>
        <v>45252012</v>
      </c>
      <c r="M35" s="2">
        <f t="shared" si="1"/>
        <v>48329209</v>
      </c>
    </row>
    <row r="36" spans="1:13" x14ac:dyDescent="0.35">
      <c r="A36" s="2" t="s">
        <v>124</v>
      </c>
      <c r="B36" s="2" t="s">
        <v>125</v>
      </c>
      <c r="C36" s="2"/>
      <c r="D36" s="2"/>
      <c r="E36" s="2"/>
      <c r="F36" s="2"/>
      <c r="G36" s="2"/>
      <c r="H36" s="2">
        <v>15666350</v>
      </c>
      <c r="I36" s="2">
        <v>17208580</v>
      </c>
      <c r="J36" s="2">
        <v>69160500</v>
      </c>
      <c r="K36" s="2">
        <v>86046129</v>
      </c>
      <c r="L36" s="2">
        <f t="shared" si="0"/>
        <v>84826850</v>
      </c>
      <c r="M36" s="2">
        <f t="shared" si="1"/>
        <v>103254709</v>
      </c>
    </row>
    <row r="37" spans="1:13" x14ac:dyDescent="0.35">
      <c r="A37" s="5" t="s">
        <v>94</v>
      </c>
      <c r="B37" s="6" t="s">
        <v>95</v>
      </c>
      <c r="C37" s="2"/>
      <c r="D37" s="2"/>
      <c r="E37" s="2"/>
      <c r="F37" s="6">
        <f>SUM(F35+F36)</f>
        <v>39814773</v>
      </c>
      <c r="G37" s="6">
        <f>SUM(G35+G36)</f>
        <v>39814773</v>
      </c>
      <c r="H37" s="6">
        <f t="shared" ref="H37:K37" si="3">SUM(H35+H36)</f>
        <v>21103589</v>
      </c>
      <c r="I37" s="6">
        <f t="shared" si="3"/>
        <v>22645819</v>
      </c>
      <c r="J37" s="6">
        <f t="shared" si="3"/>
        <v>69160500</v>
      </c>
      <c r="K37" s="6">
        <f t="shared" si="3"/>
        <v>89123326</v>
      </c>
      <c r="L37" s="1">
        <f t="shared" si="0"/>
        <v>130078862</v>
      </c>
      <c r="M37" s="1">
        <f t="shared" si="1"/>
        <v>151583918</v>
      </c>
    </row>
    <row r="38" spans="1:13" x14ac:dyDescent="0.35">
      <c r="A38" s="5"/>
      <c r="B38" s="6"/>
      <c r="C38" s="2"/>
      <c r="D38" s="2"/>
      <c r="E38" s="2"/>
      <c r="F38" s="6"/>
      <c r="G38" s="6"/>
      <c r="H38" s="2"/>
      <c r="I38" s="2"/>
      <c r="J38" s="2"/>
      <c r="K38" s="2"/>
      <c r="L38" s="2">
        <f t="shared" si="0"/>
        <v>0</v>
      </c>
      <c r="M38" s="2">
        <f t="shared" si="1"/>
        <v>0</v>
      </c>
    </row>
    <row r="39" spans="1:13" x14ac:dyDescent="0.35">
      <c r="A39" s="2"/>
      <c r="B39" s="1" t="s">
        <v>96</v>
      </c>
      <c r="C39" s="2"/>
      <c r="D39" s="2"/>
      <c r="E39" s="2"/>
      <c r="F39" s="1">
        <f>SUM(F34+F37)</f>
        <v>176786183</v>
      </c>
      <c r="G39" s="1">
        <f>SUM(G34+G37)</f>
        <v>220655531</v>
      </c>
      <c r="H39" s="1">
        <f t="shared" ref="H39:K39" si="4">SUM(H34+H37)</f>
        <v>21865589</v>
      </c>
      <c r="I39" s="1">
        <f t="shared" si="4"/>
        <v>23407819</v>
      </c>
      <c r="J39" s="1">
        <f t="shared" si="4"/>
        <v>84874588</v>
      </c>
      <c r="K39" s="1">
        <f t="shared" si="4"/>
        <v>89758326</v>
      </c>
      <c r="L39" s="1">
        <f t="shared" si="0"/>
        <v>283526360</v>
      </c>
      <c r="M39" s="1">
        <f t="shared" si="1"/>
        <v>333821676</v>
      </c>
    </row>
    <row r="40" spans="1:13" x14ac:dyDescent="0.35">
      <c r="A40" s="14" t="s">
        <v>158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3" spans="1:13" x14ac:dyDescent="0.35">
      <c r="D43" s="7"/>
    </row>
  </sheetData>
  <mergeCells count="9">
    <mergeCell ref="A40:M40"/>
    <mergeCell ref="A1:E2"/>
    <mergeCell ref="F4:L4"/>
    <mergeCell ref="F3:M3"/>
    <mergeCell ref="F6:G6"/>
    <mergeCell ref="H6:I6"/>
    <mergeCell ref="J6:K6"/>
    <mergeCell ref="F2:M2"/>
    <mergeCell ref="J1:M1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B11" sqref="B11"/>
    </sheetView>
  </sheetViews>
  <sheetFormatPr defaultColWidth="140.08984375" defaultRowHeight="14.5" x14ac:dyDescent="0.35"/>
  <cols>
    <col min="1" max="16384" width="140.08984375" style="67"/>
  </cols>
  <sheetData>
    <row r="1" spans="1:1" ht="15" x14ac:dyDescent="0.35">
      <c r="A1" s="56" t="s">
        <v>262</v>
      </c>
    </row>
    <row r="2" spans="1:1" ht="22.5" x14ac:dyDescent="0.35">
      <c r="A2" s="68" t="s">
        <v>249</v>
      </c>
    </row>
    <row r="3" spans="1:1" ht="16.5" x14ac:dyDescent="0.35">
      <c r="A3" s="63" t="s">
        <v>250</v>
      </c>
    </row>
    <row r="4" spans="1:1" ht="49.5" x14ac:dyDescent="0.35">
      <c r="A4" s="63" t="s">
        <v>251</v>
      </c>
    </row>
    <row r="5" spans="1:1" ht="16.5" x14ac:dyDescent="0.35">
      <c r="A5" s="63" t="s">
        <v>252</v>
      </c>
    </row>
    <row r="6" spans="1:1" ht="16.5" x14ac:dyDescent="0.35">
      <c r="A6" s="63" t="s">
        <v>253</v>
      </c>
    </row>
    <row r="7" spans="1:1" ht="33" x14ac:dyDescent="0.35">
      <c r="A7" s="63" t="s">
        <v>254</v>
      </c>
    </row>
    <row r="8" spans="1:1" ht="16.5" x14ac:dyDescent="0.35">
      <c r="A8" s="63" t="s">
        <v>255</v>
      </c>
    </row>
    <row r="9" spans="1:1" ht="16.5" x14ac:dyDescent="0.35">
      <c r="A9" s="63" t="s">
        <v>256</v>
      </c>
    </row>
    <row r="10" spans="1:1" ht="16.5" x14ac:dyDescent="0.35">
      <c r="A10" s="63" t="s">
        <v>263</v>
      </c>
    </row>
    <row r="11" spans="1:1" ht="16.5" x14ac:dyDescent="0.35">
      <c r="A11" s="63" t="s">
        <v>264</v>
      </c>
    </row>
    <row r="12" spans="1:1" ht="16.5" x14ac:dyDescent="0.35">
      <c r="A12" s="63" t="s">
        <v>265</v>
      </c>
    </row>
    <row r="13" spans="1:1" ht="16.5" x14ac:dyDescent="0.35">
      <c r="A13" s="63" t="s">
        <v>266</v>
      </c>
    </row>
    <row r="14" spans="1:1" ht="16.5" x14ac:dyDescent="0.35">
      <c r="A14" s="63" t="s">
        <v>267</v>
      </c>
    </row>
    <row r="15" spans="1:1" ht="16.5" x14ac:dyDescent="0.35">
      <c r="A15" s="63" t="s">
        <v>268</v>
      </c>
    </row>
    <row r="16" spans="1:1" ht="16.5" x14ac:dyDescent="0.35">
      <c r="A16" s="63" t="s">
        <v>269</v>
      </c>
    </row>
    <row r="17" spans="1:1" ht="16.5" x14ac:dyDescent="0.35">
      <c r="A17" s="63" t="s">
        <v>257</v>
      </c>
    </row>
    <row r="18" spans="1:1" ht="16.5" x14ac:dyDescent="0.35">
      <c r="A18" s="64" t="s">
        <v>258</v>
      </c>
    </row>
    <row r="19" spans="1:1" ht="16.5" x14ac:dyDescent="0.35">
      <c r="A19" s="64" t="s">
        <v>259</v>
      </c>
    </row>
    <row r="20" spans="1:1" ht="16.5" x14ac:dyDescent="0.35">
      <c r="A20" s="64" t="s">
        <v>260</v>
      </c>
    </row>
    <row r="21" spans="1:1" ht="16.5" x14ac:dyDescent="0.35">
      <c r="A21" s="64" t="s">
        <v>261</v>
      </c>
    </row>
    <row r="22" spans="1:1" x14ac:dyDescent="0.35">
      <c r="A22" s="65" t="s">
        <v>158</v>
      </c>
    </row>
    <row r="23" spans="1:1" x14ac:dyDescent="0.35">
      <c r="A23" s="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L12" sqref="L12"/>
    </sheetView>
  </sheetViews>
  <sheetFormatPr defaultRowHeight="14.5" x14ac:dyDescent="0.35"/>
  <cols>
    <col min="7" max="7" width="14.81640625" customWidth="1"/>
    <col min="8" max="8" width="13.81640625" customWidth="1"/>
    <col min="9" max="9" width="15.7265625" customWidth="1"/>
  </cols>
  <sheetData>
    <row r="1" spans="1:9" ht="30" customHeight="1" x14ac:dyDescent="0.35">
      <c r="A1" s="69" t="s">
        <v>270</v>
      </c>
      <c r="B1" s="70"/>
      <c r="C1" s="70"/>
      <c r="D1" s="2"/>
      <c r="E1" s="2"/>
      <c r="F1" s="2"/>
      <c r="H1" s="2"/>
      <c r="I1" s="2" t="s">
        <v>115</v>
      </c>
    </row>
    <row r="2" spans="1:9" x14ac:dyDescent="0.35">
      <c r="A2" s="2"/>
      <c r="B2" s="2"/>
      <c r="C2" s="2"/>
      <c r="D2" s="2"/>
      <c r="E2" s="70"/>
      <c r="F2" s="70"/>
      <c r="G2" s="41" t="s">
        <v>271</v>
      </c>
      <c r="H2" s="42"/>
      <c r="I2" s="43"/>
    </row>
    <row r="3" spans="1:9" x14ac:dyDescent="0.35">
      <c r="A3" s="2"/>
      <c r="B3" s="71"/>
      <c r="C3" s="70"/>
      <c r="D3" s="70"/>
      <c r="E3" s="70"/>
      <c r="F3" s="70"/>
      <c r="G3" s="2"/>
      <c r="H3" s="2"/>
      <c r="I3" s="2"/>
    </row>
    <row r="4" spans="1:9" x14ac:dyDescent="0.35">
      <c r="A4" s="2"/>
      <c r="B4" s="71"/>
      <c r="C4" s="70"/>
      <c r="D4" s="70"/>
      <c r="E4" s="70"/>
      <c r="F4" s="70"/>
      <c r="G4" s="72">
        <v>2020</v>
      </c>
      <c r="H4" s="73"/>
      <c r="I4" s="74"/>
    </row>
    <row r="5" spans="1:9" x14ac:dyDescent="0.35">
      <c r="A5" s="2"/>
      <c r="B5" s="71" t="s">
        <v>272</v>
      </c>
      <c r="C5" s="2"/>
      <c r="D5" s="2"/>
      <c r="E5" s="2"/>
      <c r="F5" s="2"/>
      <c r="G5" s="75" t="s">
        <v>273</v>
      </c>
      <c r="H5" s="4" t="s">
        <v>162</v>
      </c>
      <c r="I5" s="4" t="s">
        <v>163</v>
      </c>
    </row>
    <row r="6" spans="1:9" x14ac:dyDescent="0.35">
      <c r="A6" s="2"/>
      <c r="C6" s="2"/>
      <c r="D6" s="2"/>
      <c r="E6" s="2"/>
      <c r="F6" s="2"/>
      <c r="G6" s="2"/>
      <c r="H6" s="2"/>
      <c r="I6" s="2"/>
    </row>
    <row r="7" spans="1:9" x14ac:dyDescent="0.35">
      <c r="A7" s="2" t="s">
        <v>124</v>
      </c>
      <c r="B7" s="71" t="s">
        <v>274</v>
      </c>
      <c r="C7" s="2"/>
      <c r="D7" s="2"/>
      <c r="E7" s="2"/>
      <c r="F7" s="2"/>
      <c r="G7" s="2">
        <v>15666350</v>
      </c>
      <c r="H7" s="2">
        <f>SUM(I7-G7)</f>
        <v>1542230</v>
      </c>
      <c r="I7" s="2">
        <v>17208580</v>
      </c>
    </row>
    <row r="8" spans="1:9" x14ac:dyDescent="0.35">
      <c r="A8" s="2"/>
      <c r="B8" s="13" t="s">
        <v>275</v>
      </c>
      <c r="C8" s="2" t="s">
        <v>276</v>
      </c>
      <c r="D8" s="2"/>
      <c r="E8" s="2"/>
      <c r="F8" s="2"/>
      <c r="G8" s="2"/>
      <c r="H8" s="2">
        <f t="shared" ref="H8:H45" si="0">SUM(I8-G8)</f>
        <v>0</v>
      </c>
      <c r="I8" s="2"/>
    </row>
    <row r="9" spans="1:9" x14ac:dyDescent="0.35">
      <c r="A9" s="2"/>
      <c r="B9" s="13" t="s">
        <v>275</v>
      </c>
      <c r="C9" s="2" t="s">
        <v>277</v>
      </c>
      <c r="D9" s="2"/>
      <c r="E9" s="2"/>
      <c r="F9" s="2"/>
      <c r="G9" s="2"/>
      <c r="H9" s="2">
        <f t="shared" si="0"/>
        <v>0</v>
      </c>
      <c r="I9" s="2"/>
    </row>
    <row r="10" spans="1:9" x14ac:dyDescent="0.35">
      <c r="A10" s="2" t="s">
        <v>278</v>
      </c>
      <c r="B10" s="38" t="s">
        <v>279</v>
      </c>
      <c r="C10" s="38"/>
      <c r="D10" s="38"/>
      <c r="E10" s="38"/>
      <c r="F10" s="76"/>
      <c r="G10" s="2">
        <v>5437239</v>
      </c>
      <c r="H10" s="2">
        <f t="shared" si="0"/>
        <v>0</v>
      </c>
      <c r="I10" s="2">
        <v>5437239</v>
      </c>
    </row>
    <row r="11" spans="1:9" x14ac:dyDescent="0.35">
      <c r="A11" s="2" t="s">
        <v>72</v>
      </c>
      <c r="B11" s="77" t="s">
        <v>14</v>
      </c>
      <c r="C11" s="2"/>
      <c r="D11" s="2"/>
      <c r="E11" s="2"/>
      <c r="F11" s="2"/>
      <c r="G11" s="2">
        <v>762000</v>
      </c>
      <c r="H11" s="2">
        <f t="shared" si="0"/>
        <v>0</v>
      </c>
      <c r="I11" s="2">
        <v>762000</v>
      </c>
    </row>
    <row r="12" spans="1:9" x14ac:dyDescent="0.35">
      <c r="A12" s="2"/>
      <c r="B12" s="71" t="s">
        <v>78</v>
      </c>
      <c r="C12" s="70"/>
      <c r="D12" s="70"/>
      <c r="E12" s="70"/>
      <c r="F12" s="70"/>
      <c r="G12" s="70">
        <f>SUM(G7:G11)</f>
        <v>21865589</v>
      </c>
      <c r="H12" s="1">
        <f t="shared" si="0"/>
        <v>1542230</v>
      </c>
      <c r="I12" s="70">
        <f>SUM(I7:I11)</f>
        <v>23407819</v>
      </c>
    </row>
    <row r="13" spans="1:9" x14ac:dyDescent="0.35">
      <c r="A13" s="2"/>
      <c r="B13" s="71"/>
      <c r="C13" s="70"/>
      <c r="D13" s="70"/>
      <c r="E13" s="70"/>
      <c r="F13" s="70"/>
      <c r="G13" s="70"/>
      <c r="H13" s="2">
        <f t="shared" si="0"/>
        <v>0</v>
      </c>
      <c r="I13" s="2"/>
    </row>
    <row r="14" spans="1:9" x14ac:dyDescent="0.35">
      <c r="A14" s="2"/>
      <c r="B14" s="71" t="s">
        <v>280</v>
      </c>
      <c r="C14" s="70"/>
      <c r="D14" s="70"/>
      <c r="E14" s="70"/>
      <c r="F14" s="70"/>
      <c r="G14" s="2"/>
      <c r="H14" s="2">
        <f t="shared" si="0"/>
        <v>0</v>
      </c>
      <c r="I14" s="2"/>
    </row>
    <row r="15" spans="1:9" x14ac:dyDescent="0.35">
      <c r="A15" s="2" t="s">
        <v>29</v>
      </c>
      <c r="B15" s="77" t="s">
        <v>18</v>
      </c>
      <c r="C15" s="3"/>
      <c r="D15" s="3"/>
      <c r="E15" s="3"/>
      <c r="F15" s="3"/>
      <c r="G15" s="3">
        <v>10600000</v>
      </c>
      <c r="H15" s="2">
        <f t="shared" si="0"/>
        <v>450000</v>
      </c>
      <c r="I15" s="2">
        <v>11050000</v>
      </c>
    </row>
    <row r="16" spans="1:9" x14ac:dyDescent="0.35">
      <c r="A16" s="2" t="s">
        <v>30</v>
      </c>
      <c r="B16" s="77" t="s">
        <v>281</v>
      </c>
      <c r="C16" s="2"/>
      <c r="D16" s="2"/>
      <c r="E16" s="2"/>
      <c r="F16" s="2"/>
      <c r="G16" s="2">
        <v>500000</v>
      </c>
      <c r="H16" s="2">
        <f t="shared" si="0"/>
        <v>-418270</v>
      </c>
      <c r="I16" s="2">
        <v>81730</v>
      </c>
    </row>
    <row r="17" spans="1:9" x14ac:dyDescent="0.35">
      <c r="A17" s="2" t="s">
        <v>138</v>
      </c>
      <c r="B17" s="77" t="s">
        <v>139</v>
      </c>
      <c r="C17" s="2"/>
      <c r="D17" s="2"/>
      <c r="E17" s="2"/>
      <c r="F17" s="2"/>
      <c r="G17" s="2">
        <v>132000</v>
      </c>
      <c r="H17" s="2">
        <f t="shared" si="0"/>
        <v>0</v>
      </c>
      <c r="I17" s="2">
        <v>132000</v>
      </c>
    </row>
    <row r="18" spans="1:9" x14ac:dyDescent="0.35">
      <c r="A18" s="2" t="s">
        <v>31</v>
      </c>
      <c r="B18" s="77" t="s">
        <v>282</v>
      </c>
      <c r="C18" s="2"/>
      <c r="D18" s="2"/>
      <c r="E18" s="2"/>
      <c r="F18" s="2"/>
      <c r="G18" s="2">
        <v>452829</v>
      </c>
      <c r="H18" s="2">
        <f t="shared" si="0"/>
        <v>-410124</v>
      </c>
      <c r="I18" s="2">
        <v>42705</v>
      </c>
    </row>
    <row r="19" spans="1:9" x14ac:dyDescent="0.35">
      <c r="A19" s="2" t="s">
        <v>130</v>
      </c>
      <c r="B19" s="77" t="s">
        <v>283</v>
      </c>
      <c r="C19" s="2"/>
      <c r="D19" s="2"/>
      <c r="E19" s="2"/>
      <c r="F19" s="2"/>
      <c r="G19" s="2">
        <v>170000</v>
      </c>
      <c r="H19" s="2">
        <f t="shared" si="0"/>
        <v>0</v>
      </c>
      <c r="I19" s="2">
        <v>170000</v>
      </c>
    </row>
    <row r="20" spans="1:9" x14ac:dyDescent="0.35">
      <c r="A20" s="2" t="s">
        <v>32</v>
      </c>
      <c r="B20" s="77" t="s">
        <v>284</v>
      </c>
      <c r="C20" s="2"/>
      <c r="D20" s="2"/>
      <c r="E20" s="2"/>
      <c r="F20" s="2"/>
      <c r="G20" s="2">
        <v>200000</v>
      </c>
      <c r="H20" s="2">
        <f t="shared" si="0"/>
        <v>0</v>
      </c>
      <c r="I20" s="2">
        <v>200000</v>
      </c>
    </row>
    <row r="21" spans="1:9" x14ac:dyDescent="0.35">
      <c r="A21" s="2"/>
      <c r="B21" s="71" t="s">
        <v>285</v>
      </c>
      <c r="C21" s="70"/>
      <c r="D21" s="70"/>
      <c r="E21" s="70"/>
      <c r="F21" s="70"/>
      <c r="G21" s="70">
        <f>SUM(G15:G20)</f>
        <v>12054829</v>
      </c>
      <c r="H21" s="2">
        <f t="shared" si="0"/>
        <v>-378394</v>
      </c>
      <c r="I21" s="70">
        <f>SUM(I15:I20)</f>
        <v>11676435</v>
      </c>
    </row>
    <row r="22" spans="1:9" x14ac:dyDescent="0.35">
      <c r="A22" s="2" t="s">
        <v>35</v>
      </c>
      <c r="B22" s="71" t="s">
        <v>286</v>
      </c>
      <c r="C22" s="70"/>
      <c r="D22" s="70"/>
      <c r="E22" s="70"/>
      <c r="F22" s="70"/>
      <c r="G22" s="70">
        <v>2200000</v>
      </c>
      <c r="H22" s="2">
        <f t="shared" si="0"/>
        <v>80000</v>
      </c>
      <c r="I22" s="2">
        <v>2280000</v>
      </c>
    </row>
    <row r="23" spans="1:9" x14ac:dyDescent="0.35">
      <c r="A23" s="2"/>
      <c r="B23" s="71" t="s">
        <v>134</v>
      </c>
      <c r="C23" s="70"/>
      <c r="D23" s="2"/>
      <c r="E23" s="2"/>
      <c r="F23" s="2"/>
      <c r="G23" s="1">
        <f>SUM(G21+G22)</f>
        <v>14254829</v>
      </c>
      <c r="H23" s="1">
        <f t="shared" si="0"/>
        <v>-298394</v>
      </c>
      <c r="I23" s="1">
        <f>SUM(I21+I22)</f>
        <v>13956435</v>
      </c>
    </row>
    <row r="24" spans="1:9" x14ac:dyDescent="0.35">
      <c r="A24" s="2" t="s">
        <v>36</v>
      </c>
      <c r="B24" s="77" t="s">
        <v>287</v>
      </c>
      <c r="C24" s="2"/>
      <c r="D24" s="2"/>
      <c r="E24" s="2"/>
      <c r="F24" s="2"/>
      <c r="G24" s="2">
        <v>100000</v>
      </c>
      <c r="H24" s="2">
        <f t="shared" si="0"/>
        <v>0</v>
      </c>
      <c r="I24" s="2">
        <v>100000</v>
      </c>
    </row>
    <row r="25" spans="1:9" x14ac:dyDescent="0.35">
      <c r="A25" s="2" t="s">
        <v>37</v>
      </c>
      <c r="B25" s="77" t="s">
        <v>26</v>
      </c>
      <c r="C25" s="2"/>
      <c r="D25" s="2"/>
      <c r="E25" s="2"/>
      <c r="F25" s="2"/>
      <c r="G25" s="2">
        <v>1000000</v>
      </c>
      <c r="H25" s="2">
        <f t="shared" si="0"/>
        <v>-500000</v>
      </c>
      <c r="I25" s="2">
        <v>500000</v>
      </c>
    </row>
    <row r="26" spans="1:9" x14ac:dyDescent="0.35">
      <c r="A26" s="2" t="s">
        <v>120</v>
      </c>
      <c r="B26" s="77" t="s">
        <v>288</v>
      </c>
      <c r="C26" s="2"/>
      <c r="D26" s="2"/>
      <c r="E26" s="2"/>
      <c r="F26" s="2"/>
      <c r="G26" s="2">
        <v>100000</v>
      </c>
      <c r="H26" s="2">
        <f t="shared" si="0"/>
        <v>0</v>
      </c>
      <c r="I26" s="2">
        <v>100000</v>
      </c>
    </row>
    <row r="27" spans="1:9" x14ac:dyDescent="0.35">
      <c r="A27" s="2" t="s">
        <v>121</v>
      </c>
      <c r="B27" s="77" t="s">
        <v>289</v>
      </c>
      <c r="C27" s="2"/>
      <c r="D27" s="2"/>
      <c r="E27" s="2"/>
      <c r="F27" s="2"/>
      <c r="G27" s="2">
        <v>80000</v>
      </c>
      <c r="H27" s="2">
        <f t="shared" si="0"/>
        <v>0</v>
      </c>
      <c r="I27" s="2">
        <v>80000</v>
      </c>
    </row>
    <row r="28" spans="1:9" x14ac:dyDescent="0.35">
      <c r="A28" s="2" t="s">
        <v>38</v>
      </c>
      <c r="B28" s="77" t="s">
        <v>27</v>
      </c>
      <c r="C28" s="2"/>
      <c r="D28" s="2"/>
      <c r="E28" s="2"/>
      <c r="F28" s="2"/>
      <c r="G28" s="2">
        <v>600000</v>
      </c>
      <c r="H28" s="2">
        <f t="shared" si="0"/>
        <v>0</v>
      </c>
      <c r="I28" s="2">
        <v>600000</v>
      </c>
    </row>
    <row r="29" spans="1:9" x14ac:dyDescent="0.35">
      <c r="A29" s="2"/>
      <c r="B29" s="77"/>
      <c r="C29" s="77" t="s">
        <v>290</v>
      </c>
      <c r="D29" s="2"/>
      <c r="E29" s="2"/>
      <c r="F29" s="2">
        <v>350000</v>
      </c>
      <c r="G29" s="2"/>
      <c r="H29" s="2">
        <f t="shared" si="0"/>
        <v>0</v>
      </c>
      <c r="I29" s="2"/>
    </row>
    <row r="30" spans="1:9" x14ac:dyDescent="0.35">
      <c r="A30" s="2"/>
      <c r="B30" s="77"/>
      <c r="C30" s="77" t="s">
        <v>291</v>
      </c>
      <c r="D30" s="2"/>
      <c r="E30" s="2"/>
      <c r="F30" s="2">
        <v>150000</v>
      </c>
      <c r="G30" s="2"/>
      <c r="H30" s="2">
        <f t="shared" si="0"/>
        <v>0</v>
      </c>
      <c r="I30" s="2"/>
    </row>
    <row r="31" spans="1:9" x14ac:dyDescent="0.35">
      <c r="A31" s="2"/>
      <c r="B31" s="77"/>
      <c r="C31" s="77" t="s">
        <v>292</v>
      </c>
      <c r="D31" s="2"/>
      <c r="E31" s="2"/>
      <c r="F31" s="2">
        <v>100000</v>
      </c>
      <c r="G31" s="2"/>
      <c r="H31" s="2">
        <f t="shared" si="0"/>
        <v>0</v>
      </c>
      <c r="I31" s="2"/>
    </row>
    <row r="32" spans="1:9" x14ac:dyDescent="0.35">
      <c r="A32" s="2" t="s">
        <v>42</v>
      </c>
      <c r="B32" s="77" t="s">
        <v>293</v>
      </c>
      <c r="C32" s="2"/>
      <c r="D32" s="2"/>
      <c r="E32" s="2"/>
      <c r="F32" s="2"/>
      <c r="G32" s="2">
        <v>200000</v>
      </c>
      <c r="H32" s="2">
        <f t="shared" si="0"/>
        <v>0</v>
      </c>
      <c r="I32" s="2">
        <v>200000</v>
      </c>
    </row>
    <row r="33" spans="1:9" x14ac:dyDescent="0.35">
      <c r="A33" s="2" t="s">
        <v>132</v>
      </c>
      <c r="B33" s="77" t="s">
        <v>14</v>
      </c>
      <c r="C33" s="2"/>
      <c r="D33" s="2"/>
      <c r="E33" s="2"/>
      <c r="F33" s="2"/>
      <c r="G33" s="2">
        <v>600000</v>
      </c>
      <c r="H33" s="2">
        <f t="shared" si="0"/>
        <v>0</v>
      </c>
      <c r="I33" s="2">
        <v>600000</v>
      </c>
    </row>
    <row r="34" spans="1:9" x14ac:dyDescent="0.35">
      <c r="A34" s="2" t="s">
        <v>44</v>
      </c>
      <c r="B34" s="77" t="s">
        <v>45</v>
      </c>
      <c r="C34" s="2"/>
      <c r="D34" s="2"/>
      <c r="E34" s="2"/>
      <c r="F34" s="2"/>
      <c r="G34" s="2">
        <v>200000</v>
      </c>
      <c r="H34" s="2">
        <f t="shared" si="0"/>
        <v>0</v>
      </c>
      <c r="I34" s="2">
        <v>200000</v>
      </c>
    </row>
    <row r="35" spans="1:9" x14ac:dyDescent="0.35">
      <c r="A35" s="2" t="s">
        <v>46</v>
      </c>
      <c r="B35" s="77" t="s">
        <v>47</v>
      </c>
      <c r="C35" s="2"/>
      <c r="D35" s="2"/>
      <c r="E35" s="2"/>
      <c r="F35" s="2"/>
      <c r="G35" s="2">
        <v>300000</v>
      </c>
      <c r="H35" s="2">
        <f t="shared" si="0"/>
        <v>0</v>
      </c>
      <c r="I35" s="2">
        <v>300000</v>
      </c>
    </row>
    <row r="36" spans="1:9" x14ac:dyDescent="0.35">
      <c r="A36" s="2" t="s">
        <v>111</v>
      </c>
      <c r="B36" s="78" t="s">
        <v>294</v>
      </c>
      <c r="C36" s="70"/>
      <c r="D36" s="70"/>
      <c r="E36" s="70"/>
      <c r="F36" s="70"/>
      <c r="G36" s="79">
        <v>50000</v>
      </c>
      <c r="H36" s="2">
        <f t="shared" si="0"/>
        <v>0</v>
      </c>
      <c r="I36" s="2">
        <v>50000</v>
      </c>
    </row>
    <row r="37" spans="1:9" x14ac:dyDescent="0.35">
      <c r="A37" s="2" t="s">
        <v>58</v>
      </c>
      <c r="B37" s="77" t="s">
        <v>295</v>
      </c>
      <c r="C37" s="2"/>
      <c r="D37" s="2"/>
      <c r="E37" s="2"/>
      <c r="F37" s="2"/>
      <c r="G37" s="2">
        <v>860760</v>
      </c>
      <c r="H37" s="2">
        <f t="shared" si="0"/>
        <v>-2000</v>
      </c>
      <c r="I37" s="2">
        <v>858760</v>
      </c>
    </row>
    <row r="38" spans="1:9" x14ac:dyDescent="0.35">
      <c r="A38" s="2" t="s">
        <v>50</v>
      </c>
      <c r="B38" s="77" t="s">
        <v>296</v>
      </c>
      <c r="C38" s="2"/>
      <c r="D38" s="2"/>
      <c r="E38" s="2"/>
      <c r="F38" s="2"/>
      <c r="G38" s="2">
        <v>50000</v>
      </c>
      <c r="H38" s="2">
        <f t="shared" si="0"/>
        <v>202000</v>
      </c>
      <c r="I38" s="2">
        <v>252000</v>
      </c>
    </row>
    <row r="39" spans="1:9" x14ac:dyDescent="0.35">
      <c r="A39" s="2"/>
      <c r="B39" s="80" t="s">
        <v>61</v>
      </c>
      <c r="C39" s="2"/>
      <c r="D39" s="2"/>
      <c r="E39" s="2"/>
      <c r="F39" s="2"/>
      <c r="G39" s="1">
        <f>SUM(G24:G38)</f>
        <v>4140760</v>
      </c>
      <c r="H39" s="2">
        <f t="shared" si="0"/>
        <v>-300000</v>
      </c>
      <c r="I39" s="1">
        <f>SUM(I24:I38)</f>
        <v>3840760</v>
      </c>
    </row>
    <row r="40" spans="1:9" x14ac:dyDescent="0.35">
      <c r="A40" s="2" t="s">
        <v>54</v>
      </c>
      <c r="B40" s="80" t="s">
        <v>297</v>
      </c>
      <c r="C40" s="2"/>
      <c r="D40" s="2"/>
      <c r="E40" s="2"/>
      <c r="F40" s="2"/>
      <c r="G40" s="1"/>
      <c r="H40" s="2">
        <f t="shared" si="0"/>
        <v>3328394</v>
      </c>
      <c r="I40" s="1">
        <v>3328394</v>
      </c>
    </row>
    <row r="41" spans="1:9" x14ac:dyDescent="0.35">
      <c r="A41" s="2" t="s">
        <v>140</v>
      </c>
      <c r="B41" s="80" t="s">
        <v>141</v>
      </c>
      <c r="C41" s="2"/>
      <c r="D41" s="2"/>
      <c r="E41" s="2"/>
      <c r="F41" s="2"/>
      <c r="G41" s="1">
        <v>2200000</v>
      </c>
      <c r="H41" s="2">
        <f t="shared" si="0"/>
        <v>-2200000</v>
      </c>
      <c r="I41" s="2">
        <v>0</v>
      </c>
    </row>
    <row r="42" spans="1:9" x14ac:dyDescent="0.35">
      <c r="A42" s="2" t="s">
        <v>79</v>
      </c>
      <c r="B42" s="77" t="s">
        <v>298</v>
      </c>
      <c r="C42" s="2"/>
      <c r="D42" s="2"/>
      <c r="E42" s="2"/>
      <c r="F42" s="2"/>
      <c r="G42" s="2">
        <v>1000000</v>
      </c>
      <c r="H42" s="2">
        <f t="shared" si="0"/>
        <v>811505</v>
      </c>
      <c r="I42" s="2">
        <v>1811505</v>
      </c>
    </row>
    <row r="43" spans="1:9" x14ac:dyDescent="0.35">
      <c r="A43" s="2" t="s">
        <v>81</v>
      </c>
      <c r="B43" s="77" t="s">
        <v>299</v>
      </c>
      <c r="C43" s="2"/>
      <c r="D43" s="2"/>
      <c r="E43" s="2"/>
      <c r="F43" s="2"/>
      <c r="G43" s="2">
        <v>270000</v>
      </c>
      <c r="H43" s="2">
        <f t="shared" si="0"/>
        <v>200725</v>
      </c>
      <c r="I43" s="2">
        <v>470725</v>
      </c>
    </row>
    <row r="44" spans="1:9" x14ac:dyDescent="0.35">
      <c r="A44" s="2"/>
      <c r="B44" s="71" t="s">
        <v>300</v>
      </c>
      <c r="C44" s="70"/>
      <c r="D44" s="70"/>
      <c r="E44" s="70"/>
      <c r="F44" s="70"/>
      <c r="G44" s="70">
        <f>SUM(G42:G43)</f>
        <v>1270000</v>
      </c>
      <c r="H44" s="2">
        <f t="shared" si="0"/>
        <v>1012230</v>
      </c>
      <c r="I44" s="70">
        <f>SUM(I42:I43)</f>
        <v>2282230</v>
      </c>
    </row>
    <row r="45" spans="1:9" x14ac:dyDescent="0.35">
      <c r="A45" s="2"/>
      <c r="B45" s="71" t="s">
        <v>301</v>
      </c>
      <c r="C45" s="70"/>
      <c r="D45" s="70"/>
      <c r="E45" s="70"/>
      <c r="F45" s="70"/>
      <c r="G45" s="70">
        <f>SUM(G23+G39+G41+G44)</f>
        <v>21865589</v>
      </c>
      <c r="H45" s="1">
        <f t="shared" si="0"/>
        <v>1542230</v>
      </c>
      <c r="I45" s="70">
        <f>SUM(I23+I39+I40+I41+I44)</f>
        <v>23407819</v>
      </c>
    </row>
    <row r="46" spans="1:9" x14ac:dyDescent="0.35">
      <c r="A46" s="2"/>
      <c r="B46" s="77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77" t="s">
        <v>302</v>
      </c>
      <c r="C47" s="2"/>
      <c r="D47" s="2"/>
      <c r="E47" s="2"/>
      <c r="F47" s="2"/>
      <c r="G47" s="70">
        <f>SUM(G12-G45)</f>
        <v>0</v>
      </c>
      <c r="H47" s="2"/>
      <c r="I47" s="2"/>
    </row>
    <row r="48" spans="1:9" x14ac:dyDescent="0.35">
      <c r="A48" s="34" t="s">
        <v>158</v>
      </c>
      <c r="B48" s="34"/>
      <c r="C48" s="34"/>
      <c r="D48" s="34"/>
      <c r="E48" s="34"/>
      <c r="F48" s="34"/>
      <c r="G48" s="34"/>
      <c r="H48" s="34"/>
      <c r="I48" s="34"/>
    </row>
  </sheetData>
  <mergeCells count="3">
    <mergeCell ref="G2:I2"/>
    <mergeCell ref="G4:I4"/>
    <mergeCell ref="A48:I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9" sqref="S9"/>
    </sheetView>
  </sheetViews>
  <sheetFormatPr defaultRowHeight="14.5" x14ac:dyDescent="0.35"/>
  <cols>
    <col min="1" max="1" width="5.7265625" customWidth="1"/>
    <col min="2" max="2" width="7.54296875" customWidth="1"/>
    <col min="4" max="4" width="13.54296875" customWidth="1"/>
    <col min="5" max="5" width="7.54296875" customWidth="1"/>
    <col min="6" max="6" width="7.26953125" customWidth="1"/>
    <col min="7" max="7" width="7.453125" customWidth="1"/>
    <col min="8" max="8" width="7.1796875" customWidth="1"/>
    <col min="9" max="9" width="7.54296875" customWidth="1"/>
    <col min="10" max="10" width="7" customWidth="1"/>
    <col min="11" max="12" width="6.81640625" customWidth="1"/>
    <col min="13" max="13" width="6.7265625" customWidth="1"/>
    <col min="14" max="14" width="6.453125" customWidth="1"/>
    <col min="15" max="15" width="6.26953125" customWidth="1"/>
    <col min="16" max="16" width="6" customWidth="1"/>
    <col min="17" max="17" width="9" customWidth="1"/>
    <col min="257" max="257" width="5.7265625" customWidth="1"/>
    <col min="258" max="258" width="7.54296875" customWidth="1"/>
    <col min="260" max="260" width="13.54296875" customWidth="1"/>
    <col min="261" max="261" width="7.54296875" customWidth="1"/>
    <col min="262" max="262" width="7.26953125" customWidth="1"/>
    <col min="263" max="263" width="7.453125" customWidth="1"/>
    <col min="264" max="264" width="7.1796875" customWidth="1"/>
    <col min="265" max="265" width="7.54296875" customWidth="1"/>
    <col min="266" max="266" width="7" customWidth="1"/>
    <col min="267" max="268" width="6.81640625" customWidth="1"/>
    <col min="269" max="269" width="6.7265625" customWidth="1"/>
    <col min="270" max="270" width="6.453125" customWidth="1"/>
    <col min="271" max="271" width="6.26953125" customWidth="1"/>
    <col min="272" max="272" width="6" customWidth="1"/>
    <col min="273" max="273" width="9" customWidth="1"/>
    <col min="513" max="513" width="5.7265625" customWidth="1"/>
    <col min="514" max="514" width="7.54296875" customWidth="1"/>
    <col min="516" max="516" width="13.54296875" customWidth="1"/>
    <col min="517" max="517" width="7.54296875" customWidth="1"/>
    <col min="518" max="518" width="7.26953125" customWidth="1"/>
    <col min="519" max="519" width="7.453125" customWidth="1"/>
    <col min="520" max="520" width="7.1796875" customWidth="1"/>
    <col min="521" max="521" width="7.54296875" customWidth="1"/>
    <col min="522" max="522" width="7" customWidth="1"/>
    <col min="523" max="524" width="6.81640625" customWidth="1"/>
    <col min="525" max="525" width="6.7265625" customWidth="1"/>
    <col min="526" max="526" width="6.453125" customWidth="1"/>
    <col min="527" max="527" width="6.26953125" customWidth="1"/>
    <col min="528" max="528" width="6" customWidth="1"/>
    <col min="529" max="529" width="9" customWidth="1"/>
    <col min="769" max="769" width="5.7265625" customWidth="1"/>
    <col min="770" max="770" width="7.54296875" customWidth="1"/>
    <col min="772" max="772" width="13.54296875" customWidth="1"/>
    <col min="773" max="773" width="7.54296875" customWidth="1"/>
    <col min="774" max="774" width="7.26953125" customWidth="1"/>
    <col min="775" max="775" width="7.453125" customWidth="1"/>
    <col min="776" max="776" width="7.1796875" customWidth="1"/>
    <col min="777" max="777" width="7.54296875" customWidth="1"/>
    <col min="778" max="778" width="7" customWidth="1"/>
    <col min="779" max="780" width="6.81640625" customWidth="1"/>
    <col min="781" max="781" width="6.7265625" customWidth="1"/>
    <col min="782" max="782" width="6.453125" customWidth="1"/>
    <col min="783" max="783" width="6.26953125" customWidth="1"/>
    <col min="784" max="784" width="6" customWidth="1"/>
    <col min="785" max="785" width="9" customWidth="1"/>
    <col min="1025" max="1025" width="5.7265625" customWidth="1"/>
    <col min="1026" max="1026" width="7.54296875" customWidth="1"/>
    <col min="1028" max="1028" width="13.54296875" customWidth="1"/>
    <col min="1029" max="1029" width="7.54296875" customWidth="1"/>
    <col min="1030" max="1030" width="7.26953125" customWidth="1"/>
    <col min="1031" max="1031" width="7.453125" customWidth="1"/>
    <col min="1032" max="1032" width="7.1796875" customWidth="1"/>
    <col min="1033" max="1033" width="7.54296875" customWidth="1"/>
    <col min="1034" max="1034" width="7" customWidth="1"/>
    <col min="1035" max="1036" width="6.81640625" customWidth="1"/>
    <col min="1037" max="1037" width="6.7265625" customWidth="1"/>
    <col min="1038" max="1038" width="6.453125" customWidth="1"/>
    <col min="1039" max="1039" width="6.26953125" customWidth="1"/>
    <col min="1040" max="1040" width="6" customWidth="1"/>
    <col min="1041" max="1041" width="9" customWidth="1"/>
    <col min="1281" max="1281" width="5.7265625" customWidth="1"/>
    <col min="1282" max="1282" width="7.54296875" customWidth="1"/>
    <col min="1284" max="1284" width="13.54296875" customWidth="1"/>
    <col min="1285" max="1285" width="7.54296875" customWidth="1"/>
    <col min="1286" max="1286" width="7.26953125" customWidth="1"/>
    <col min="1287" max="1287" width="7.453125" customWidth="1"/>
    <col min="1288" max="1288" width="7.1796875" customWidth="1"/>
    <col min="1289" max="1289" width="7.54296875" customWidth="1"/>
    <col min="1290" max="1290" width="7" customWidth="1"/>
    <col min="1291" max="1292" width="6.81640625" customWidth="1"/>
    <col min="1293" max="1293" width="6.7265625" customWidth="1"/>
    <col min="1294" max="1294" width="6.453125" customWidth="1"/>
    <col min="1295" max="1295" width="6.26953125" customWidth="1"/>
    <col min="1296" max="1296" width="6" customWidth="1"/>
    <col min="1297" max="1297" width="9" customWidth="1"/>
    <col min="1537" max="1537" width="5.7265625" customWidth="1"/>
    <col min="1538" max="1538" width="7.54296875" customWidth="1"/>
    <col min="1540" max="1540" width="13.54296875" customWidth="1"/>
    <col min="1541" max="1541" width="7.54296875" customWidth="1"/>
    <col min="1542" max="1542" width="7.26953125" customWidth="1"/>
    <col min="1543" max="1543" width="7.453125" customWidth="1"/>
    <col min="1544" max="1544" width="7.1796875" customWidth="1"/>
    <col min="1545" max="1545" width="7.54296875" customWidth="1"/>
    <col min="1546" max="1546" width="7" customWidth="1"/>
    <col min="1547" max="1548" width="6.81640625" customWidth="1"/>
    <col min="1549" max="1549" width="6.7265625" customWidth="1"/>
    <col min="1550" max="1550" width="6.453125" customWidth="1"/>
    <col min="1551" max="1551" width="6.26953125" customWidth="1"/>
    <col min="1552" max="1552" width="6" customWidth="1"/>
    <col min="1553" max="1553" width="9" customWidth="1"/>
    <col min="1793" max="1793" width="5.7265625" customWidth="1"/>
    <col min="1794" max="1794" width="7.54296875" customWidth="1"/>
    <col min="1796" max="1796" width="13.54296875" customWidth="1"/>
    <col min="1797" max="1797" width="7.54296875" customWidth="1"/>
    <col min="1798" max="1798" width="7.26953125" customWidth="1"/>
    <col min="1799" max="1799" width="7.453125" customWidth="1"/>
    <col min="1800" max="1800" width="7.1796875" customWidth="1"/>
    <col min="1801" max="1801" width="7.54296875" customWidth="1"/>
    <col min="1802" max="1802" width="7" customWidth="1"/>
    <col min="1803" max="1804" width="6.81640625" customWidth="1"/>
    <col min="1805" max="1805" width="6.7265625" customWidth="1"/>
    <col min="1806" max="1806" width="6.453125" customWidth="1"/>
    <col min="1807" max="1807" width="6.26953125" customWidth="1"/>
    <col min="1808" max="1808" width="6" customWidth="1"/>
    <col min="1809" max="1809" width="9" customWidth="1"/>
    <col min="2049" max="2049" width="5.7265625" customWidth="1"/>
    <col min="2050" max="2050" width="7.54296875" customWidth="1"/>
    <col min="2052" max="2052" width="13.54296875" customWidth="1"/>
    <col min="2053" max="2053" width="7.54296875" customWidth="1"/>
    <col min="2054" max="2054" width="7.26953125" customWidth="1"/>
    <col min="2055" max="2055" width="7.453125" customWidth="1"/>
    <col min="2056" max="2056" width="7.1796875" customWidth="1"/>
    <col min="2057" max="2057" width="7.54296875" customWidth="1"/>
    <col min="2058" max="2058" width="7" customWidth="1"/>
    <col min="2059" max="2060" width="6.81640625" customWidth="1"/>
    <col min="2061" max="2061" width="6.7265625" customWidth="1"/>
    <col min="2062" max="2062" width="6.453125" customWidth="1"/>
    <col min="2063" max="2063" width="6.26953125" customWidth="1"/>
    <col min="2064" max="2064" width="6" customWidth="1"/>
    <col min="2065" max="2065" width="9" customWidth="1"/>
    <col min="2305" max="2305" width="5.7265625" customWidth="1"/>
    <col min="2306" max="2306" width="7.54296875" customWidth="1"/>
    <col min="2308" max="2308" width="13.54296875" customWidth="1"/>
    <col min="2309" max="2309" width="7.54296875" customWidth="1"/>
    <col min="2310" max="2310" width="7.26953125" customWidth="1"/>
    <col min="2311" max="2311" width="7.453125" customWidth="1"/>
    <col min="2312" max="2312" width="7.1796875" customWidth="1"/>
    <col min="2313" max="2313" width="7.54296875" customWidth="1"/>
    <col min="2314" max="2314" width="7" customWidth="1"/>
    <col min="2315" max="2316" width="6.81640625" customWidth="1"/>
    <col min="2317" max="2317" width="6.7265625" customWidth="1"/>
    <col min="2318" max="2318" width="6.453125" customWidth="1"/>
    <col min="2319" max="2319" width="6.26953125" customWidth="1"/>
    <col min="2320" max="2320" width="6" customWidth="1"/>
    <col min="2321" max="2321" width="9" customWidth="1"/>
    <col min="2561" max="2561" width="5.7265625" customWidth="1"/>
    <col min="2562" max="2562" width="7.54296875" customWidth="1"/>
    <col min="2564" max="2564" width="13.54296875" customWidth="1"/>
    <col min="2565" max="2565" width="7.54296875" customWidth="1"/>
    <col min="2566" max="2566" width="7.26953125" customWidth="1"/>
    <col min="2567" max="2567" width="7.453125" customWidth="1"/>
    <col min="2568" max="2568" width="7.1796875" customWidth="1"/>
    <col min="2569" max="2569" width="7.54296875" customWidth="1"/>
    <col min="2570" max="2570" width="7" customWidth="1"/>
    <col min="2571" max="2572" width="6.81640625" customWidth="1"/>
    <col min="2573" max="2573" width="6.7265625" customWidth="1"/>
    <col min="2574" max="2574" width="6.453125" customWidth="1"/>
    <col min="2575" max="2575" width="6.26953125" customWidth="1"/>
    <col min="2576" max="2576" width="6" customWidth="1"/>
    <col min="2577" max="2577" width="9" customWidth="1"/>
    <col min="2817" max="2817" width="5.7265625" customWidth="1"/>
    <col min="2818" max="2818" width="7.54296875" customWidth="1"/>
    <col min="2820" max="2820" width="13.54296875" customWidth="1"/>
    <col min="2821" max="2821" width="7.54296875" customWidth="1"/>
    <col min="2822" max="2822" width="7.26953125" customWidth="1"/>
    <col min="2823" max="2823" width="7.453125" customWidth="1"/>
    <col min="2824" max="2824" width="7.1796875" customWidth="1"/>
    <col min="2825" max="2825" width="7.54296875" customWidth="1"/>
    <col min="2826" max="2826" width="7" customWidth="1"/>
    <col min="2827" max="2828" width="6.81640625" customWidth="1"/>
    <col min="2829" max="2829" width="6.7265625" customWidth="1"/>
    <col min="2830" max="2830" width="6.453125" customWidth="1"/>
    <col min="2831" max="2831" width="6.26953125" customWidth="1"/>
    <col min="2832" max="2832" width="6" customWidth="1"/>
    <col min="2833" max="2833" width="9" customWidth="1"/>
    <col min="3073" max="3073" width="5.7265625" customWidth="1"/>
    <col min="3074" max="3074" width="7.54296875" customWidth="1"/>
    <col min="3076" max="3076" width="13.54296875" customWidth="1"/>
    <col min="3077" max="3077" width="7.54296875" customWidth="1"/>
    <col min="3078" max="3078" width="7.26953125" customWidth="1"/>
    <col min="3079" max="3079" width="7.453125" customWidth="1"/>
    <col min="3080" max="3080" width="7.1796875" customWidth="1"/>
    <col min="3081" max="3081" width="7.54296875" customWidth="1"/>
    <col min="3082" max="3082" width="7" customWidth="1"/>
    <col min="3083" max="3084" width="6.81640625" customWidth="1"/>
    <col min="3085" max="3085" width="6.7265625" customWidth="1"/>
    <col min="3086" max="3086" width="6.453125" customWidth="1"/>
    <col min="3087" max="3087" width="6.26953125" customWidth="1"/>
    <col min="3088" max="3088" width="6" customWidth="1"/>
    <col min="3089" max="3089" width="9" customWidth="1"/>
    <col min="3329" max="3329" width="5.7265625" customWidth="1"/>
    <col min="3330" max="3330" width="7.54296875" customWidth="1"/>
    <col min="3332" max="3332" width="13.54296875" customWidth="1"/>
    <col min="3333" max="3333" width="7.54296875" customWidth="1"/>
    <col min="3334" max="3334" width="7.26953125" customWidth="1"/>
    <col min="3335" max="3335" width="7.453125" customWidth="1"/>
    <col min="3336" max="3336" width="7.1796875" customWidth="1"/>
    <col min="3337" max="3337" width="7.54296875" customWidth="1"/>
    <col min="3338" max="3338" width="7" customWidth="1"/>
    <col min="3339" max="3340" width="6.81640625" customWidth="1"/>
    <col min="3341" max="3341" width="6.7265625" customWidth="1"/>
    <col min="3342" max="3342" width="6.453125" customWidth="1"/>
    <col min="3343" max="3343" width="6.26953125" customWidth="1"/>
    <col min="3344" max="3344" width="6" customWidth="1"/>
    <col min="3345" max="3345" width="9" customWidth="1"/>
    <col min="3585" max="3585" width="5.7265625" customWidth="1"/>
    <col min="3586" max="3586" width="7.54296875" customWidth="1"/>
    <col min="3588" max="3588" width="13.54296875" customWidth="1"/>
    <col min="3589" max="3589" width="7.54296875" customWidth="1"/>
    <col min="3590" max="3590" width="7.26953125" customWidth="1"/>
    <col min="3591" max="3591" width="7.453125" customWidth="1"/>
    <col min="3592" max="3592" width="7.1796875" customWidth="1"/>
    <col min="3593" max="3593" width="7.54296875" customWidth="1"/>
    <col min="3594" max="3594" width="7" customWidth="1"/>
    <col min="3595" max="3596" width="6.81640625" customWidth="1"/>
    <col min="3597" max="3597" width="6.7265625" customWidth="1"/>
    <col min="3598" max="3598" width="6.453125" customWidth="1"/>
    <col min="3599" max="3599" width="6.26953125" customWidth="1"/>
    <col min="3600" max="3600" width="6" customWidth="1"/>
    <col min="3601" max="3601" width="9" customWidth="1"/>
    <col min="3841" max="3841" width="5.7265625" customWidth="1"/>
    <col min="3842" max="3842" width="7.54296875" customWidth="1"/>
    <col min="3844" max="3844" width="13.54296875" customWidth="1"/>
    <col min="3845" max="3845" width="7.54296875" customWidth="1"/>
    <col min="3846" max="3846" width="7.26953125" customWidth="1"/>
    <col min="3847" max="3847" width="7.453125" customWidth="1"/>
    <col min="3848" max="3848" width="7.1796875" customWidth="1"/>
    <col min="3849" max="3849" width="7.54296875" customWidth="1"/>
    <col min="3850" max="3850" width="7" customWidth="1"/>
    <col min="3851" max="3852" width="6.81640625" customWidth="1"/>
    <col min="3853" max="3853" width="6.7265625" customWidth="1"/>
    <col min="3854" max="3854" width="6.453125" customWidth="1"/>
    <col min="3855" max="3855" width="6.26953125" customWidth="1"/>
    <col min="3856" max="3856" width="6" customWidth="1"/>
    <col min="3857" max="3857" width="9" customWidth="1"/>
    <col min="4097" max="4097" width="5.7265625" customWidth="1"/>
    <col min="4098" max="4098" width="7.54296875" customWidth="1"/>
    <col min="4100" max="4100" width="13.54296875" customWidth="1"/>
    <col min="4101" max="4101" width="7.54296875" customWidth="1"/>
    <col min="4102" max="4102" width="7.26953125" customWidth="1"/>
    <col min="4103" max="4103" width="7.453125" customWidth="1"/>
    <col min="4104" max="4104" width="7.1796875" customWidth="1"/>
    <col min="4105" max="4105" width="7.54296875" customWidth="1"/>
    <col min="4106" max="4106" width="7" customWidth="1"/>
    <col min="4107" max="4108" width="6.81640625" customWidth="1"/>
    <col min="4109" max="4109" width="6.7265625" customWidth="1"/>
    <col min="4110" max="4110" width="6.453125" customWidth="1"/>
    <col min="4111" max="4111" width="6.26953125" customWidth="1"/>
    <col min="4112" max="4112" width="6" customWidth="1"/>
    <col min="4113" max="4113" width="9" customWidth="1"/>
    <col min="4353" max="4353" width="5.7265625" customWidth="1"/>
    <col min="4354" max="4354" width="7.54296875" customWidth="1"/>
    <col min="4356" max="4356" width="13.54296875" customWidth="1"/>
    <col min="4357" max="4357" width="7.54296875" customWidth="1"/>
    <col min="4358" max="4358" width="7.26953125" customWidth="1"/>
    <col min="4359" max="4359" width="7.453125" customWidth="1"/>
    <col min="4360" max="4360" width="7.1796875" customWidth="1"/>
    <col min="4361" max="4361" width="7.54296875" customWidth="1"/>
    <col min="4362" max="4362" width="7" customWidth="1"/>
    <col min="4363" max="4364" width="6.81640625" customWidth="1"/>
    <col min="4365" max="4365" width="6.7265625" customWidth="1"/>
    <col min="4366" max="4366" width="6.453125" customWidth="1"/>
    <col min="4367" max="4367" width="6.26953125" customWidth="1"/>
    <col min="4368" max="4368" width="6" customWidth="1"/>
    <col min="4369" max="4369" width="9" customWidth="1"/>
    <col min="4609" max="4609" width="5.7265625" customWidth="1"/>
    <col min="4610" max="4610" width="7.54296875" customWidth="1"/>
    <col min="4612" max="4612" width="13.54296875" customWidth="1"/>
    <col min="4613" max="4613" width="7.54296875" customWidth="1"/>
    <col min="4614" max="4614" width="7.26953125" customWidth="1"/>
    <col min="4615" max="4615" width="7.453125" customWidth="1"/>
    <col min="4616" max="4616" width="7.1796875" customWidth="1"/>
    <col min="4617" max="4617" width="7.54296875" customWidth="1"/>
    <col min="4618" max="4618" width="7" customWidth="1"/>
    <col min="4619" max="4620" width="6.81640625" customWidth="1"/>
    <col min="4621" max="4621" width="6.7265625" customWidth="1"/>
    <col min="4622" max="4622" width="6.453125" customWidth="1"/>
    <col min="4623" max="4623" width="6.26953125" customWidth="1"/>
    <col min="4624" max="4624" width="6" customWidth="1"/>
    <col min="4625" max="4625" width="9" customWidth="1"/>
    <col min="4865" max="4865" width="5.7265625" customWidth="1"/>
    <col min="4866" max="4866" width="7.54296875" customWidth="1"/>
    <col min="4868" max="4868" width="13.54296875" customWidth="1"/>
    <col min="4869" max="4869" width="7.54296875" customWidth="1"/>
    <col min="4870" max="4870" width="7.26953125" customWidth="1"/>
    <col min="4871" max="4871" width="7.453125" customWidth="1"/>
    <col min="4872" max="4872" width="7.1796875" customWidth="1"/>
    <col min="4873" max="4873" width="7.54296875" customWidth="1"/>
    <col min="4874" max="4874" width="7" customWidth="1"/>
    <col min="4875" max="4876" width="6.81640625" customWidth="1"/>
    <col min="4877" max="4877" width="6.7265625" customWidth="1"/>
    <col min="4878" max="4878" width="6.453125" customWidth="1"/>
    <col min="4879" max="4879" width="6.26953125" customWidth="1"/>
    <col min="4880" max="4880" width="6" customWidth="1"/>
    <col min="4881" max="4881" width="9" customWidth="1"/>
    <col min="5121" max="5121" width="5.7265625" customWidth="1"/>
    <col min="5122" max="5122" width="7.54296875" customWidth="1"/>
    <col min="5124" max="5124" width="13.54296875" customWidth="1"/>
    <col min="5125" max="5125" width="7.54296875" customWidth="1"/>
    <col min="5126" max="5126" width="7.26953125" customWidth="1"/>
    <col min="5127" max="5127" width="7.453125" customWidth="1"/>
    <col min="5128" max="5128" width="7.1796875" customWidth="1"/>
    <col min="5129" max="5129" width="7.54296875" customWidth="1"/>
    <col min="5130" max="5130" width="7" customWidth="1"/>
    <col min="5131" max="5132" width="6.81640625" customWidth="1"/>
    <col min="5133" max="5133" width="6.7265625" customWidth="1"/>
    <col min="5134" max="5134" width="6.453125" customWidth="1"/>
    <col min="5135" max="5135" width="6.26953125" customWidth="1"/>
    <col min="5136" max="5136" width="6" customWidth="1"/>
    <col min="5137" max="5137" width="9" customWidth="1"/>
    <col min="5377" max="5377" width="5.7265625" customWidth="1"/>
    <col min="5378" max="5378" width="7.54296875" customWidth="1"/>
    <col min="5380" max="5380" width="13.54296875" customWidth="1"/>
    <col min="5381" max="5381" width="7.54296875" customWidth="1"/>
    <col min="5382" max="5382" width="7.26953125" customWidth="1"/>
    <col min="5383" max="5383" width="7.453125" customWidth="1"/>
    <col min="5384" max="5384" width="7.1796875" customWidth="1"/>
    <col min="5385" max="5385" width="7.54296875" customWidth="1"/>
    <col min="5386" max="5386" width="7" customWidth="1"/>
    <col min="5387" max="5388" width="6.81640625" customWidth="1"/>
    <col min="5389" max="5389" width="6.7265625" customWidth="1"/>
    <col min="5390" max="5390" width="6.453125" customWidth="1"/>
    <col min="5391" max="5391" width="6.26953125" customWidth="1"/>
    <col min="5392" max="5392" width="6" customWidth="1"/>
    <col min="5393" max="5393" width="9" customWidth="1"/>
    <col min="5633" max="5633" width="5.7265625" customWidth="1"/>
    <col min="5634" max="5634" width="7.54296875" customWidth="1"/>
    <col min="5636" max="5636" width="13.54296875" customWidth="1"/>
    <col min="5637" max="5637" width="7.54296875" customWidth="1"/>
    <col min="5638" max="5638" width="7.26953125" customWidth="1"/>
    <col min="5639" max="5639" width="7.453125" customWidth="1"/>
    <col min="5640" max="5640" width="7.1796875" customWidth="1"/>
    <col min="5641" max="5641" width="7.54296875" customWidth="1"/>
    <col min="5642" max="5642" width="7" customWidth="1"/>
    <col min="5643" max="5644" width="6.81640625" customWidth="1"/>
    <col min="5645" max="5645" width="6.7265625" customWidth="1"/>
    <col min="5646" max="5646" width="6.453125" customWidth="1"/>
    <col min="5647" max="5647" width="6.26953125" customWidth="1"/>
    <col min="5648" max="5648" width="6" customWidth="1"/>
    <col min="5649" max="5649" width="9" customWidth="1"/>
    <col min="5889" max="5889" width="5.7265625" customWidth="1"/>
    <col min="5890" max="5890" width="7.54296875" customWidth="1"/>
    <col min="5892" max="5892" width="13.54296875" customWidth="1"/>
    <col min="5893" max="5893" width="7.54296875" customWidth="1"/>
    <col min="5894" max="5894" width="7.26953125" customWidth="1"/>
    <col min="5895" max="5895" width="7.453125" customWidth="1"/>
    <col min="5896" max="5896" width="7.1796875" customWidth="1"/>
    <col min="5897" max="5897" width="7.54296875" customWidth="1"/>
    <col min="5898" max="5898" width="7" customWidth="1"/>
    <col min="5899" max="5900" width="6.81640625" customWidth="1"/>
    <col min="5901" max="5901" width="6.7265625" customWidth="1"/>
    <col min="5902" max="5902" width="6.453125" customWidth="1"/>
    <col min="5903" max="5903" width="6.26953125" customWidth="1"/>
    <col min="5904" max="5904" width="6" customWidth="1"/>
    <col min="5905" max="5905" width="9" customWidth="1"/>
    <col min="6145" max="6145" width="5.7265625" customWidth="1"/>
    <col min="6146" max="6146" width="7.54296875" customWidth="1"/>
    <col min="6148" max="6148" width="13.54296875" customWidth="1"/>
    <col min="6149" max="6149" width="7.54296875" customWidth="1"/>
    <col min="6150" max="6150" width="7.26953125" customWidth="1"/>
    <col min="6151" max="6151" width="7.453125" customWidth="1"/>
    <col min="6152" max="6152" width="7.1796875" customWidth="1"/>
    <col min="6153" max="6153" width="7.54296875" customWidth="1"/>
    <col min="6154" max="6154" width="7" customWidth="1"/>
    <col min="6155" max="6156" width="6.81640625" customWidth="1"/>
    <col min="6157" max="6157" width="6.7265625" customWidth="1"/>
    <col min="6158" max="6158" width="6.453125" customWidth="1"/>
    <col min="6159" max="6159" width="6.26953125" customWidth="1"/>
    <col min="6160" max="6160" width="6" customWidth="1"/>
    <col min="6161" max="6161" width="9" customWidth="1"/>
    <col min="6401" max="6401" width="5.7265625" customWidth="1"/>
    <col min="6402" max="6402" width="7.54296875" customWidth="1"/>
    <col min="6404" max="6404" width="13.54296875" customWidth="1"/>
    <col min="6405" max="6405" width="7.54296875" customWidth="1"/>
    <col min="6406" max="6406" width="7.26953125" customWidth="1"/>
    <col min="6407" max="6407" width="7.453125" customWidth="1"/>
    <col min="6408" max="6408" width="7.1796875" customWidth="1"/>
    <col min="6409" max="6409" width="7.54296875" customWidth="1"/>
    <col min="6410" max="6410" width="7" customWidth="1"/>
    <col min="6411" max="6412" width="6.81640625" customWidth="1"/>
    <col min="6413" max="6413" width="6.7265625" customWidth="1"/>
    <col min="6414" max="6414" width="6.453125" customWidth="1"/>
    <col min="6415" max="6415" width="6.26953125" customWidth="1"/>
    <col min="6416" max="6416" width="6" customWidth="1"/>
    <col min="6417" max="6417" width="9" customWidth="1"/>
    <col min="6657" max="6657" width="5.7265625" customWidth="1"/>
    <col min="6658" max="6658" width="7.54296875" customWidth="1"/>
    <col min="6660" max="6660" width="13.54296875" customWidth="1"/>
    <col min="6661" max="6661" width="7.54296875" customWidth="1"/>
    <col min="6662" max="6662" width="7.26953125" customWidth="1"/>
    <col min="6663" max="6663" width="7.453125" customWidth="1"/>
    <col min="6664" max="6664" width="7.1796875" customWidth="1"/>
    <col min="6665" max="6665" width="7.54296875" customWidth="1"/>
    <col min="6666" max="6666" width="7" customWidth="1"/>
    <col min="6667" max="6668" width="6.81640625" customWidth="1"/>
    <col min="6669" max="6669" width="6.7265625" customWidth="1"/>
    <col min="6670" max="6670" width="6.453125" customWidth="1"/>
    <col min="6671" max="6671" width="6.26953125" customWidth="1"/>
    <col min="6672" max="6672" width="6" customWidth="1"/>
    <col min="6673" max="6673" width="9" customWidth="1"/>
    <col min="6913" max="6913" width="5.7265625" customWidth="1"/>
    <col min="6914" max="6914" width="7.54296875" customWidth="1"/>
    <col min="6916" max="6916" width="13.54296875" customWidth="1"/>
    <col min="6917" max="6917" width="7.54296875" customWidth="1"/>
    <col min="6918" max="6918" width="7.26953125" customWidth="1"/>
    <col min="6919" max="6919" width="7.453125" customWidth="1"/>
    <col min="6920" max="6920" width="7.1796875" customWidth="1"/>
    <col min="6921" max="6921" width="7.54296875" customWidth="1"/>
    <col min="6922" max="6922" width="7" customWidth="1"/>
    <col min="6923" max="6924" width="6.81640625" customWidth="1"/>
    <col min="6925" max="6925" width="6.7265625" customWidth="1"/>
    <col min="6926" max="6926" width="6.453125" customWidth="1"/>
    <col min="6927" max="6927" width="6.26953125" customWidth="1"/>
    <col min="6928" max="6928" width="6" customWidth="1"/>
    <col min="6929" max="6929" width="9" customWidth="1"/>
    <col min="7169" max="7169" width="5.7265625" customWidth="1"/>
    <col min="7170" max="7170" width="7.54296875" customWidth="1"/>
    <col min="7172" max="7172" width="13.54296875" customWidth="1"/>
    <col min="7173" max="7173" width="7.54296875" customWidth="1"/>
    <col min="7174" max="7174" width="7.26953125" customWidth="1"/>
    <col min="7175" max="7175" width="7.453125" customWidth="1"/>
    <col min="7176" max="7176" width="7.1796875" customWidth="1"/>
    <col min="7177" max="7177" width="7.54296875" customWidth="1"/>
    <col min="7178" max="7178" width="7" customWidth="1"/>
    <col min="7179" max="7180" width="6.81640625" customWidth="1"/>
    <col min="7181" max="7181" width="6.7265625" customWidth="1"/>
    <col min="7182" max="7182" width="6.453125" customWidth="1"/>
    <col min="7183" max="7183" width="6.26953125" customWidth="1"/>
    <col min="7184" max="7184" width="6" customWidth="1"/>
    <col min="7185" max="7185" width="9" customWidth="1"/>
    <col min="7425" max="7425" width="5.7265625" customWidth="1"/>
    <col min="7426" max="7426" width="7.54296875" customWidth="1"/>
    <col min="7428" max="7428" width="13.54296875" customWidth="1"/>
    <col min="7429" max="7429" width="7.54296875" customWidth="1"/>
    <col min="7430" max="7430" width="7.26953125" customWidth="1"/>
    <col min="7431" max="7431" width="7.453125" customWidth="1"/>
    <col min="7432" max="7432" width="7.1796875" customWidth="1"/>
    <col min="7433" max="7433" width="7.54296875" customWidth="1"/>
    <col min="7434" max="7434" width="7" customWidth="1"/>
    <col min="7435" max="7436" width="6.81640625" customWidth="1"/>
    <col min="7437" max="7437" width="6.7265625" customWidth="1"/>
    <col min="7438" max="7438" width="6.453125" customWidth="1"/>
    <col min="7439" max="7439" width="6.26953125" customWidth="1"/>
    <col min="7440" max="7440" width="6" customWidth="1"/>
    <col min="7441" max="7441" width="9" customWidth="1"/>
    <col min="7681" max="7681" width="5.7265625" customWidth="1"/>
    <col min="7682" max="7682" width="7.54296875" customWidth="1"/>
    <col min="7684" max="7684" width="13.54296875" customWidth="1"/>
    <col min="7685" max="7685" width="7.54296875" customWidth="1"/>
    <col min="7686" max="7686" width="7.26953125" customWidth="1"/>
    <col min="7687" max="7687" width="7.453125" customWidth="1"/>
    <col min="7688" max="7688" width="7.1796875" customWidth="1"/>
    <col min="7689" max="7689" width="7.54296875" customWidth="1"/>
    <col min="7690" max="7690" width="7" customWidth="1"/>
    <col min="7691" max="7692" width="6.81640625" customWidth="1"/>
    <col min="7693" max="7693" width="6.7265625" customWidth="1"/>
    <col min="7694" max="7694" width="6.453125" customWidth="1"/>
    <col min="7695" max="7695" width="6.26953125" customWidth="1"/>
    <col min="7696" max="7696" width="6" customWidth="1"/>
    <col min="7697" max="7697" width="9" customWidth="1"/>
    <col min="7937" max="7937" width="5.7265625" customWidth="1"/>
    <col min="7938" max="7938" width="7.54296875" customWidth="1"/>
    <col min="7940" max="7940" width="13.54296875" customWidth="1"/>
    <col min="7941" max="7941" width="7.54296875" customWidth="1"/>
    <col min="7942" max="7942" width="7.26953125" customWidth="1"/>
    <col min="7943" max="7943" width="7.453125" customWidth="1"/>
    <col min="7944" max="7944" width="7.1796875" customWidth="1"/>
    <col min="7945" max="7945" width="7.54296875" customWidth="1"/>
    <col min="7946" max="7946" width="7" customWidth="1"/>
    <col min="7947" max="7948" width="6.81640625" customWidth="1"/>
    <col min="7949" max="7949" width="6.7265625" customWidth="1"/>
    <col min="7950" max="7950" width="6.453125" customWidth="1"/>
    <col min="7951" max="7951" width="6.26953125" customWidth="1"/>
    <col min="7952" max="7952" width="6" customWidth="1"/>
    <col min="7953" max="7953" width="9" customWidth="1"/>
    <col min="8193" max="8193" width="5.7265625" customWidth="1"/>
    <col min="8194" max="8194" width="7.54296875" customWidth="1"/>
    <col min="8196" max="8196" width="13.54296875" customWidth="1"/>
    <col min="8197" max="8197" width="7.54296875" customWidth="1"/>
    <col min="8198" max="8198" width="7.26953125" customWidth="1"/>
    <col min="8199" max="8199" width="7.453125" customWidth="1"/>
    <col min="8200" max="8200" width="7.1796875" customWidth="1"/>
    <col min="8201" max="8201" width="7.54296875" customWidth="1"/>
    <col min="8202" max="8202" width="7" customWidth="1"/>
    <col min="8203" max="8204" width="6.81640625" customWidth="1"/>
    <col min="8205" max="8205" width="6.7265625" customWidth="1"/>
    <col min="8206" max="8206" width="6.453125" customWidth="1"/>
    <col min="8207" max="8207" width="6.26953125" customWidth="1"/>
    <col min="8208" max="8208" width="6" customWidth="1"/>
    <col min="8209" max="8209" width="9" customWidth="1"/>
    <col min="8449" max="8449" width="5.7265625" customWidth="1"/>
    <col min="8450" max="8450" width="7.54296875" customWidth="1"/>
    <col min="8452" max="8452" width="13.54296875" customWidth="1"/>
    <col min="8453" max="8453" width="7.54296875" customWidth="1"/>
    <col min="8454" max="8454" width="7.26953125" customWidth="1"/>
    <col min="8455" max="8455" width="7.453125" customWidth="1"/>
    <col min="8456" max="8456" width="7.1796875" customWidth="1"/>
    <col min="8457" max="8457" width="7.54296875" customWidth="1"/>
    <col min="8458" max="8458" width="7" customWidth="1"/>
    <col min="8459" max="8460" width="6.81640625" customWidth="1"/>
    <col min="8461" max="8461" width="6.7265625" customWidth="1"/>
    <col min="8462" max="8462" width="6.453125" customWidth="1"/>
    <col min="8463" max="8463" width="6.26953125" customWidth="1"/>
    <col min="8464" max="8464" width="6" customWidth="1"/>
    <col min="8465" max="8465" width="9" customWidth="1"/>
    <col min="8705" max="8705" width="5.7265625" customWidth="1"/>
    <col min="8706" max="8706" width="7.54296875" customWidth="1"/>
    <col min="8708" max="8708" width="13.54296875" customWidth="1"/>
    <col min="8709" max="8709" width="7.54296875" customWidth="1"/>
    <col min="8710" max="8710" width="7.26953125" customWidth="1"/>
    <col min="8711" max="8711" width="7.453125" customWidth="1"/>
    <col min="8712" max="8712" width="7.1796875" customWidth="1"/>
    <col min="8713" max="8713" width="7.54296875" customWidth="1"/>
    <col min="8714" max="8714" width="7" customWidth="1"/>
    <col min="8715" max="8716" width="6.81640625" customWidth="1"/>
    <col min="8717" max="8717" width="6.7265625" customWidth="1"/>
    <col min="8718" max="8718" width="6.453125" customWidth="1"/>
    <col min="8719" max="8719" width="6.26953125" customWidth="1"/>
    <col min="8720" max="8720" width="6" customWidth="1"/>
    <col min="8721" max="8721" width="9" customWidth="1"/>
    <col min="8961" max="8961" width="5.7265625" customWidth="1"/>
    <col min="8962" max="8962" width="7.54296875" customWidth="1"/>
    <col min="8964" max="8964" width="13.54296875" customWidth="1"/>
    <col min="8965" max="8965" width="7.54296875" customWidth="1"/>
    <col min="8966" max="8966" width="7.26953125" customWidth="1"/>
    <col min="8967" max="8967" width="7.453125" customWidth="1"/>
    <col min="8968" max="8968" width="7.1796875" customWidth="1"/>
    <col min="8969" max="8969" width="7.54296875" customWidth="1"/>
    <col min="8970" max="8970" width="7" customWidth="1"/>
    <col min="8971" max="8972" width="6.81640625" customWidth="1"/>
    <col min="8973" max="8973" width="6.7265625" customWidth="1"/>
    <col min="8974" max="8974" width="6.453125" customWidth="1"/>
    <col min="8975" max="8975" width="6.26953125" customWidth="1"/>
    <col min="8976" max="8976" width="6" customWidth="1"/>
    <col min="8977" max="8977" width="9" customWidth="1"/>
    <col min="9217" max="9217" width="5.7265625" customWidth="1"/>
    <col min="9218" max="9218" width="7.54296875" customWidth="1"/>
    <col min="9220" max="9220" width="13.54296875" customWidth="1"/>
    <col min="9221" max="9221" width="7.54296875" customWidth="1"/>
    <col min="9222" max="9222" width="7.26953125" customWidth="1"/>
    <col min="9223" max="9223" width="7.453125" customWidth="1"/>
    <col min="9224" max="9224" width="7.1796875" customWidth="1"/>
    <col min="9225" max="9225" width="7.54296875" customWidth="1"/>
    <col min="9226" max="9226" width="7" customWidth="1"/>
    <col min="9227" max="9228" width="6.81640625" customWidth="1"/>
    <col min="9229" max="9229" width="6.7265625" customWidth="1"/>
    <col min="9230" max="9230" width="6.453125" customWidth="1"/>
    <col min="9231" max="9231" width="6.26953125" customWidth="1"/>
    <col min="9232" max="9232" width="6" customWidth="1"/>
    <col min="9233" max="9233" width="9" customWidth="1"/>
    <col min="9473" max="9473" width="5.7265625" customWidth="1"/>
    <col min="9474" max="9474" width="7.54296875" customWidth="1"/>
    <col min="9476" max="9476" width="13.54296875" customWidth="1"/>
    <col min="9477" max="9477" width="7.54296875" customWidth="1"/>
    <col min="9478" max="9478" width="7.26953125" customWidth="1"/>
    <col min="9479" max="9479" width="7.453125" customWidth="1"/>
    <col min="9480" max="9480" width="7.1796875" customWidth="1"/>
    <col min="9481" max="9481" width="7.54296875" customWidth="1"/>
    <col min="9482" max="9482" width="7" customWidth="1"/>
    <col min="9483" max="9484" width="6.81640625" customWidth="1"/>
    <col min="9485" max="9485" width="6.7265625" customWidth="1"/>
    <col min="9486" max="9486" width="6.453125" customWidth="1"/>
    <col min="9487" max="9487" width="6.26953125" customWidth="1"/>
    <col min="9488" max="9488" width="6" customWidth="1"/>
    <col min="9489" max="9489" width="9" customWidth="1"/>
    <col min="9729" max="9729" width="5.7265625" customWidth="1"/>
    <col min="9730" max="9730" width="7.54296875" customWidth="1"/>
    <col min="9732" max="9732" width="13.54296875" customWidth="1"/>
    <col min="9733" max="9733" width="7.54296875" customWidth="1"/>
    <col min="9734" max="9734" width="7.26953125" customWidth="1"/>
    <col min="9735" max="9735" width="7.453125" customWidth="1"/>
    <col min="9736" max="9736" width="7.1796875" customWidth="1"/>
    <col min="9737" max="9737" width="7.54296875" customWidth="1"/>
    <col min="9738" max="9738" width="7" customWidth="1"/>
    <col min="9739" max="9740" width="6.81640625" customWidth="1"/>
    <col min="9741" max="9741" width="6.7265625" customWidth="1"/>
    <col min="9742" max="9742" width="6.453125" customWidth="1"/>
    <col min="9743" max="9743" width="6.26953125" customWidth="1"/>
    <col min="9744" max="9744" width="6" customWidth="1"/>
    <col min="9745" max="9745" width="9" customWidth="1"/>
    <col min="9985" max="9985" width="5.7265625" customWidth="1"/>
    <col min="9986" max="9986" width="7.54296875" customWidth="1"/>
    <col min="9988" max="9988" width="13.54296875" customWidth="1"/>
    <col min="9989" max="9989" width="7.54296875" customWidth="1"/>
    <col min="9990" max="9990" width="7.26953125" customWidth="1"/>
    <col min="9991" max="9991" width="7.453125" customWidth="1"/>
    <col min="9992" max="9992" width="7.1796875" customWidth="1"/>
    <col min="9993" max="9993" width="7.54296875" customWidth="1"/>
    <col min="9994" max="9994" width="7" customWidth="1"/>
    <col min="9995" max="9996" width="6.81640625" customWidth="1"/>
    <col min="9997" max="9997" width="6.7265625" customWidth="1"/>
    <col min="9998" max="9998" width="6.453125" customWidth="1"/>
    <col min="9999" max="9999" width="6.26953125" customWidth="1"/>
    <col min="10000" max="10000" width="6" customWidth="1"/>
    <col min="10001" max="10001" width="9" customWidth="1"/>
    <col min="10241" max="10241" width="5.7265625" customWidth="1"/>
    <col min="10242" max="10242" width="7.54296875" customWidth="1"/>
    <col min="10244" max="10244" width="13.54296875" customWidth="1"/>
    <col min="10245" max="10245" width="7.54296875" customWidth="1"/>
    <col min="10246" max="10246" width="7.26953125" customWidth="1"/>
    <col min="10247" max="10247" width="7.453125" customWidth="1"/>
    <col min="10248" max="10248" width="7.1796875" customWidth="1"/>
    <col min="10249" max="10249" width="7.54296875" customWidth="1"/>
    <col min="10250" max="10250" width="7" customWidth="1"/>
    <col min="10251" max="10252" width="6.81640625" customWidth="1"/>
    <col min="10253" max="10253" width="6.7265625" customWidth="1"/>
    <col min="10254" max="10254" width="6.453125" customWidth="1"/>
    <col min="10255" max="10255" width="6.26953125" customWidth="1"/>
    <col min="10256" max="10256" width="6" customWidth="1"/>
    <col min="10257" max="10257" width="9" customWidth="1"/>
    <col min="10497" max="10497" width="5.7265625" customWidth="1"/>
    <col min="10498" max="10498" width="7.54296875" customWidth="1"/>
    <col min="10500" max="10500" width="13.54296875" customWidth="1"/>
    <col min="10501" max="10501" width="7.54296875" customWidth="1"/>
    <col min="10502" max="10502" width="7.26953125" customWidth="1"/>
    <col min="10503" max="10503" width="7.453125" customWidth="1"/>
    <col min="10504" max="10504" width="7.1796875" customWidth="1"/>
    <col min="10505" max="10505" width="7.54296875" customWidth="1"/>
    <col min="10506" max="10506" width="7" customWidth="1"/>
    <col min="10507" max="10508" width="6.81640625" customWidth="1"/>
    <col min="10509" max="10509" width="6.7265625" customWidth="1"/>
    <col min="10510" max="10510" width="6.453125" customWidth="1"/>
    <col min="10511" max="10511" width="6.26953125" customWidth="1"/>
    <col min="10512" max="10512" width="6" customWidth="1"/>
    <col min="10513" max="10513" width="9" customWidth="1"/>
    <col min="10753" max="10753" width="5.7265625" customWidth="1"/>
    <col min="10754" max="10754" width="7.54296875" customWidth="1"/>
    <col min="10756" max="10756" width="13.54296875" customWidth="1"/>
    <col min="10757" max="10757" width="7.54296875" customWidth="1"/>
    <col min="10758" max="10758" width="7.26953125" customWidth="1"/>
    <col min="10759" max="10759" width="7.453125" customWidth="1"/>
    <col min="10760" max="10760" width="7.1796875" customWidth="1"/>
    <col min="10761" max="10761" width="7.54296875" customWidth="1"/>
    <col min="10762" max="10762" width="7" customWidth="1"/>
    <col min="10763" max="10764" width="6.81640625" customWidth="1"/>
    <col min="10765" max="10765" width="6.7265625" customWidth="1"/>
    <col min="10766" max="10766" width="6.453125" customWidth="1"/>
    <col min="10767" max="10767" width="6.26953125" customWidth="1"/>
    <col min="10768" max="10768" width="6" customWidth="1"/>
    <col min="10769" max="10769" width="9" customWidth="1"/>
    <col min="11009" max="11009" width="5.7265625" customWidth="1"/>
    <col min="11010" max="11010" width="7.54296875" customWidth="1"/>
    <col min="11012" max="11012" width="13.54296875" customWidth="1"/>
    <col min="11013" max="11013" width="7.54296875" customWidth="1"/>
    <col min="11014" max="11014" width="7.26953125" customWidth="1"/>
    <col min="11015" max="11015" width="7.453125" customWidth="1"/>
    <col min="11016" max="11016" width="7.1796875" customWidth="1"/>
    <col min="11017" max="11017" width="7.54296875" customWidth="1"/>
    <col min="11018" max="11018" width="7" customWidth="1"/>
    <col min="11019" max="11020" width="6.81640625" customWidth="1"/>
    <col min="11021" max="11021" width="6.7265625" customWidth="1"/>
    <col min="11022" max="11022" width="6.453125" customWidth="1"/>
    <col min="11023" max="11023" width="6.26953125" customWidth="1"/>
    <col min="11024" max="11024" width="6" customWidth="1"/>
    <col min="11025" max="11025" width="9" customWidth="1"/>
    <col min="11265" max="11265" width="5.7265625" customWidth="1"/>
    <col min="11266" max="11266" width="7.54296875" customWidth="1"/>
    <col min="11268" max="11268" width="13.54296875" customWidth="1"/>
    <col min="11269" max="11269" width="7.54296875" customWidth="1"/>
    <col min="11270" max="11270" width="7.26953125" customWidth="1"/>
    <col min="11271" max="11271" width="7.453125" customWidth="1"/>
    <col min="11272" max="11272" width="7.1796875" customWidth="1"/>
    <col min="11273" max="11273" width="7.54296875" customWidth="1"/>
    <col min="11274" max="11274" width="7" customWidth="1"/>
    <col min="11275" max="11276" width="6.81640625" customWidth="1"/>
    <col min="11277" max="11277" width="6.7265625" customWidth="1"/>
    <col min="11278" max="11278" width="6.453125" customWidth="1"/>
    <col min="11279" max="11279" width="6.26953125" customWidth="1"/>
    <col min="11280" max="11280" width="6" customWidth="1"/>
    <col min="11281" max="11281" width="9" customWidth="1"/>
    <col min="11521" max="11521" width="5.7265625" customWidth="1"/>
    <col min="11522" max="11522" width="7.54296875" customWidth="1"/>
    <col min="11524" max="11524" width="13.54296875" customWidth="1"/>
    <col min="11525" max="11525" width="7.54296875" customWidth="1"/>
    <col min="11526" max="11526" width="7.26953125" customWidth="1"/>
    <col min="11527" max="11527" width="7.453125" customWidth="1"/>
    <col min="11528" max="11528" width="7.1796875" customWidth="1"/>
    <col min="11529" max="11529" width="7.54296875" customWidth="1"/>
    <col min="11530" max="11530" width="7" customWidth="1"/>
    <col min="11531" max="11532" width="6.81640625" customWidth="1"/>
    <col min="11533" max="11533" width="6.7265625" customWidth="1"/>
    <col min="11534" max="11534" width="6.453125" customWidth="1"/>
    <col min="11535" max="11535" width="6.26953125" customWidth="1"/>
    <col min="11536" max="11536" width="6" customWidth="1"/>
    <col min="11537" max="11537" width="9" customWidth="1"/>
    <col min="11777" max="11777" width="5.7265625" customWidth="1"/>
    <col min="11778" max="11778" width="7.54296875" customWidth="1"/>
    <col min="11780" max="11780" width="13.54296875" customWidth="1"/>
    <col min="11781" max="11781" width="7.54296875" customWidth="1"/>
    <col min="11782" max="11782" width="7.26953125" customWidth="1"/>
    <col min="11783" max="11783" width="7.453125" customWidth="1"/>
    <col min="11784" max="11784" width="7.1796875" customWidth="1"/>
    <col min="11785" max="11785" width="7.54296875" customWidth="1"/>
    <col min="11786" max="11786" width="7" customWidth="1"/>
    <col min="11787" max="11788" width="6.81640625" customWidth="1"/>
    <col min="11789" max="11789" width="6.7265625" customWidth="1"/>
    <col min="11790" max="11790" width="6.453125" customWidth="1"/>
    <col min="11791" max="11791" width="6.26953125" customWidth="1"/>
    <col min="11792" max="11792" width="6" customWidth="1"/>
    <col min="11793" max="11793" width="9" customWidth="1"/>
    <col min="12033" max="12033" width="5.7265625" customWidth="1"/>
    <col min="12034" max="12034" width="7.54296875" customWidth="1"/>
    <col min="12036" max="12036" width="13.54296875" customWidth="1"/>
    <col min="12037" max="12037" width="7.54296875" customWidth="1"/>
    <col min="12038" max="12038" width="7.26953125" customWidth="1"/>
    <col min="12039" max="12039" width="7.453125" customWidth="1"/>
    <col min="12040" max="12040" width="7.1796875" customWidth="1"/>
    <col min="12041" max="12041" width="7.54296875" customWidth="1"/>
    <col min="12042" max="12042" width="7" customWidth="1"/>
    <col min="12043" max="12044" width="6.81640625" customWidth="1"/>
    <col min="12045" max="12045" width="6.7265625" customWidth="1"/>
    <col min="12046" max="12046" width="6.453125" customWidth="1"/>
    <col min="12047" max="12047" width="6.26953125" customWidth="1"/>
    <col min="12048" max="12048" width="6" customWidth="1"/>
    <col min="12049" max="12049" width="9" customWidth="1"/>
    <col min="12289" max="12289" width="5.7265625" customWidth="1"/>
    <col min="12290" max="12290" width="7.54296875" customWidth="1"/>
    <col min="12292" max="12292" width="13.54296875" customWidth="1"/>
    <col min="12293" max="12293" width="7.54296875" customWidth="1"/>
    <col min="12294" max="12294" width="7.26953125" customWidth="1"/>
    <col min="12295" max="12295" width="7.453125" customWidth="1"/>
    <col min="12296" max="12296" width="7.1796875" customWidth="1"/>
    <col min="12297" max="12297" width="7.54296875" customWidth="1"/>
    <col min="12298" max="12298" width="7" customWidth="1"/>
    <col min="12299" max="12300" width="6.81640625" customWidth="1"/>
    <col min="12301" max="12301" width="6.7265625" customWidth="1"/>
    <col min="12302" max="12302" width="6.453125" customWidth="1"/>
    <col min="12303" max="12303" width="6.26953125" customWidth="1"/>
    <col min="12304" max="12304" width="6" customWidth="1"/>
    <col min="12305" max="12305" width="9" customWidth="1"/>
    <col min="12545" max="12545" width="5.7265625" customWidth="1"/>
    <col min="12546" max="12546" width="7.54296875" customWidth="1"/>
    <col min="12548" max="12548" width="13.54296875" customWidth="1"/>
    <col min="12549" max="12549" width="7.54296875" customWidth="1"/>
    <col min="12550" max="12550" width="7.26953125" customWidth="1"/>
    <col min="12551" max="12551" width="7.453125" customWidth="1"/>
    <col min="12552" max="12552" width="7.1796875" customWidth="1"/>
    <col min="12553" max="12553" width="7.54296875" customWidth="1"/>
    <col min="12554" max="12554" width="7" customWidth="1"/>
    <col min="12555" max="12556" width="6.81640625" customWidth="1"/>
    <col min="12557" max="12557" width="6.7265625" customWidth="1"/>
    <col min="12558" max="12558" width="6.453125" customWidth="1"/>
    <col min="12559" max="12559" width="6.26953125" customWidth="1"/>
    <col min="12560" max="12560" width="6" customWidth="1"/>
    <col min="12561" max="12561" width="9" customWidth="1"/>
    <col min="12801" max="12801" width="5.7265625" customWidth="1"/>
    <col min="12802" max="12802" width="7.54296875" customWidth="1"/>
    <col min="12804" max="12804" width="13.54296875" customWidth="1"/>
    <col min="12805" max="12805" width="7.54296875" customWidth="1"/>
    <col min="12806" max="12806" width="7.26953125" customWidth="1"/>
    <col min="12807" max="12807" width="7.453125" customWidth="1"/>
    <col min="12808" max="12808" width="7.1796875" customWidth="1"/>
    <col min="12809" max="12809" width="7.54296875" customWidth="1"/>
    <col min="12810" max="12810" width="7" customWidth="1"/>
    <col min="12811" max="12812" width="6.81640625" customWidth="1"/>
    <col min="12813" max="12813" width="6.7265625" customWidth="1"/>
    <col min="12814" max="12814" width="6.453125" customWidth="1"/>
    <col min="12815" max="12815" width="6.26953125" customWidth="1"/>
    <col min="12816" max="12816" width="6" customWidth="1"/>
    <col min="12817" max="12817" width="9" customWidth="1"/>
    <col min="13057" max="13057" width="5.7265625" customWidth="1"/>
    <col min="13058" max="13058" width="7.54296875" customWidth="1"/>
    <col min="13060" max="13060" width="13.54296875" customWidth="1"/>
    <col min="13061" max="13061" width="7.54296875" customWidth="1"/>
    <col min="13062" max="13062" width="7.26953125" customWidth="1"/>
    <col min="13063" max="13063" width="7.453125" customWidth="1"/>
    <col min="13064" max="13064" width="7.1796875" customWidth="1"/>
    <col min="13065" max="13065" width="7.54296875" customWidth="1"/>
    <col min="13066" max="13066" width="7" customWidth="1"/>
    <col min="13067" max="13068" width="6.81640625" customWidth="1"/>
    <col min="13069" max="13069" width="6.7265625" customWidth="1"/>
    <col min="13070" max="13070" width="6.453125" customWidth="1"/>
    <col min="13071" max="13071" width="6.26953125" customWidth="1"/>
    <col min="13072" max="13072" width="6" customWidth="1"/>
    <col min="13073" max="13073" width="9" customWidth="1"/>
    <col min="13313" max="13313" width="5.7265625" customWidth="1"/>
    <col min="13314" max="13314" width="7.54296875" customWidth="1"/>
    <col min="13316" max="13316" width="13.54296875" customWidth="1"/>
    <col min="13317" max="13317" width="7.54296875" customWidth="1"/>
    <col min="13318" max="13318" width="7.26953125" customWidth="1"/>
    <col min="13319" max="13319" width="7.453125" customWidth="1"/>
    <col min="13320" max="13320" width="7.1796875" customWidth="1"/>
    <col min="13321" max="13321" width="7.54296875" customWidth="1"/>
    <col min="13322" max="13322" width="7" customWidth="1"/>
    <col min="13323" max="13324" width="6.81640625" customWidth="1"/>
    <col min="13325" max="13325" width="6.7265625" customWidth="1"/>
    <col min="13326" max="13326" width="6.453125" customWidth="1"/>
    <col min="13327" max="13327" width="6.26953125" customWidth="1"/>
    <col min="13328" max="13328" width="6" customWidth="1"/>
    <col min="13329" max="13329" width="9" customWidth="1"/>
    <col min="13569" max="13569" width="5.7265625" customWidth="1"/>
    <col min="13570" max="13570" width="7.54296875" customWidth="1"/>
    <col min="13572" max="13572" width="13.54296875" customWidth="1"/>
    <col min="13573" max="13573" width="7.54296875" customWidth="1"/>
    <col min="13574" max="13574" width="7.26953125" customWidth="1"/>
    <col min="13575" max="13575" width="7.453125" customWidth="1"/>
    <col min="13576" max="13576" width="7.1796875" customWidth="1"/>
    <col min="13577" max="13577" width="7.54296875" customWidth="1"/>
    <col min="13578" max="13578" width="7" customWidth="1"/>
    <col min="13579" max="13580" width="6.81640625" customWidth="1"/>
    <col min="13581" max="13581" width="6.7265625" customWidth="1"/>
    <col min="13582" max="13582" width="6.453125" customWidth="1"/>
    <col min="13583" max="13583" width="6.26953125" customWidth="1"/>
    <col min="13584" max="13584" width="6" customWidth="1"/>
    <col min="13585" max="13585" width="9" customWidth="1"/>
    <col min="13825" max="13825" width="5.7265625" customWidth="1"/>
    <col min="13826" max="13826" width="7.54296875" customWidth="1"/>
    <col min="13828" max="13828" width="13.54296875" customWidth="1"/>
    <col min="13829" max="13829" width="7.54296875" customWidth="1"/>
    <col min="13830" max="13830" width="7.26953125" customWidth="1"/>
    <col min="13831" max="13831" width="7.453125" customWidth="1"/>
    <col min="13832" max="13832" width="7.1796875" customWidth="1"/>
    <col min="13833" max="13833" width="7.54296875" customWidth="1"/>
    <col min="13834" max="13834" width="7" customWidth="1"/>
    <col min="13835" max="13836" width="6.81640625" customWidth="1"/>
    <col min="13837" max="13837" width="6.7265625" customWidth="1"/>
    <col min="13838" max="13838" width="6.453125" customWidth="1"/>
    <col min="13839" max="13839" width="6.26953125" customWidth="1"/>
    <col min="13840" max="13840" width="6" customWidth="1"/>
    <col min="13841" max="13841" width="9" customWidth="1"/>
    <col min="14081" max="14081" width="5.7265625" customWidth="1"/>
    <col min="14082" max="14082" width="7.54296875" customWidth="1"/>
    <col min="14084" max="14084" width="13.54296875" customWidth="1"/>
    <col min="14085" max="14085" width="7.54296875" customWidth="1"/>
    <col min="14086" max="14086" width="7.26953125" customWidth="1"/>
    <col min="14087" max="14087" width="7.453125" customWidth="1"/>
    <col min="14088" max="14088" width="7.1796875" customWidth="1"/>
    <col min="14089" max="14089" width="7.54296875" customWidth="1"/>
    <col min="14090" max="14090" width="7" customWidth="1"/>
    <col min="14091" max="14092" width="6.81640625" customWidth="1"/>
    <col min="14093" max="14093" width="6.7265625" customWidth="1"/>
    <col min="14094" max="14094" width="6.453125" customWidth="1"/>
    <col min="14095" max="14095" width="6.26953125" customWidth="1"/>
    <col min="14096" max="14096" width="6" customWidth="1"/>
    <col min="14097" max="14097" width="9" customWidth="1"/>
    <col min="14337" max="14337" width="5.7265625" customWidth="1"/>
    <col min="14338" max="14338" width="7.54296875" customWidth="1"/>
    <col min="14340" max="14340" width="13.54296875" customWidth="1"/>
    <col min="14341" max="14341" width="7.54296875" customWidth="1"/>
    <col min="14342" max="14342" width="7.26953125" customWidth="1"/>
    <col min="14343" max="14343" width="7.453125" customWidth="1"/>
    <col min="14344" max="14344" width="7.1796875" customWidth="1"/>
    <col min="14345" max="14345" width="7.54296875" customWidth="1"/>
    <col min="14346" max="14346" width="7" customWidth="1"/>
    <col min="14347" max="14348" width="6.81640625" customWidth="1"/>
    <col min="14349" max="14349" width="6.7265625" customWidth="1"/>
    <col min="14350" max="14350" width="6.453125" customWidth="1"/>
    <col min="14351" max="14351" width="6.26953125" customWidth="1"/>
    <col min="14352" max="14352" width="6" customWidth="1"/>
    <col min="14353" max="14353" width="9" customWidth="1"/>
    <col min="14593" max="14593" width="5.7265625" customWidth="1"/>
    <col min="14594" max="14594" width="7.54296875" customWidth="1"/>
    <col min="14596" max="14596" width="13.54296875" customWidth="1"/>
    <col min="14597" max="14597" width="7.54296875" customWidth="1"/>
    <col min="14598" max="14598" width="7.26953125" customWidth="1"/>
    <col min="14599" max="14599" width="7.453125" customWidth="1"/>
    <col min="14600" max="14600" width="7.1796875" customWidth="1"/>
    <col min="14601" max="14601" width="7.54296875" customWidth="1"/>
    <col min="14602" max="14602" width="7" customWidth="1"/>
    <col min="14603" max="14604" width="6.81640625" customWidth="1"/>
    <col min="14605" max="14605" width="6.7265625" customWidth="1"/>
    <col min="14606" max="14606" width="6.453125" customWidth="1"/>
    <col min="14607" max="14607" width="6.26953125" customWidth="1"/>
    <col min="14608" max="14608" width="6" customWidth="1"/>
    <col min="14609" max="14609" width="9" customWidth="1"/>
    <col min="14849" max="14849" width="5.7265625" customWidth="1"/>
    <col min="14850" max="14850" width="7.54296875" customWidth="1"/>
    <col min="14852" max="14852" width="13.54296875" customWidth="1"/>
    <col min="14853" max="14853" width="7.54296875" customWidth="1"/>
    <col min="14854" max="14854" width="7.26953125" customWidth="1"/>
    <col min="14855" max="14855" width="7.453125" customWidth="1"/>
    <col min="14856" max="14856" width="7.1796875" customWidth="1"/>
    <col min="14857" max="14857" width="7.54296875" customWidth="1"/>
    <col min="14858" max="14858" width="7" customWidth="1"/>
    <col min="14859" max="14860" width="6.81640625" customWidth="1"/>
    <col min="14861" max="14861" width="6.7265625" customWidth="1"/>
    <col min="14862" max="14862" width="6.453125" customWidth="1"/>
    <col min="14863" max="14863" width="6.26953125" customWidth="1"/>
    <col min="14864" max="14864" width="6" customWidth="1"/>
    <col min="14865" max="14865" width="9" customWidth="1"/>
    <col min="15105" max="15105" width="5.7265625" customWidth="1"/>
    <col min="15106" max="15106" width="7.54296875" customWidth="1"/>
    <col min="15108" max="15108" width="13.54296875" customWidth="1"/>
    <col min="15109" max="15109" width="7.54296875" customWidth="1"/>
    <col min="15110" max="15110" width="7.26953125" customWidth="1"/>
    <col min="15111" max="15111" width="7.453125" customWidth="1"/>
    <col min="15112" max="15112" width="7.1796875" customWidth="1"/>
    <col min="15113" max="15113" width="7.54296875" customWidth="1"/>
    <col min="15114" max="15114" width="7" customWidth="1"/>
    <col min="15115" max="15116" width="6.81640625" customWidth="1"/>
    <col min="15117" max="15117" width="6.7265625" customWidth="1"/>
    <col min="15118" max="15118" width="6.453125" customWidth="1"/>
    <col min="15119" max="15119" width="6.26953125" customWidth="1"/>
    <col min="15120" max="15120" width="6" customWidth="1"/>
    <col min="15121" max="15121" width="9" customWidth="1"/>
    <col min="15361" max="15361" width="5.7265625" customWidth="1"/>
    <col min="15362" max="15362" width="7.54296875" customWidth="1"/>
    <col min="15364" max="15364" width="13.54296875" customWidth="1"/>
    <col min="15365" max="15365" width="7.54296875" customWidth="1"/>
    <col min="15366" max="15366" width="7.26953125" customWidth="1"/>
    <col min="15367" max="15367" width="7.453125" customWidth="1"/>
    <col min="15368" max="15368" width="7.1796875" customWidth="1"/>
    <col min="15369" max="15369" width="7.54296875" customWidth="1"/>
    <col min="15370" max="15370" width="7" customWidth="1"/>
    <col min="15371" max="15372" width="6.81640625" customWidth="1"/>
    <col min="15373" max="15373" width="6.7265625" customWidth="1"/>
    <col min="15374" max="15374" width="6.453125" customWidth="1"/>
    <col min="15375" max="15375" width="6.26953125" customWidth="1"/>
    <col min="15376" max="15376" width="6" customWidth="1"/>
    <col min="15377" max="15377" width="9" customWidth="1"/>
    <col min="15617" max="15617" width="5.7265625" customWidth="1"/>
    <col min="15618" max="15618" width="7.54296875" customWidth="1"/>
    <col min="15620" max="15620" width="13.54296875" customWidth="1"/>
    <col min="15621" max="15621" width="7.54296875" customWidth="1"/>
    <col min="15622" max="15622" width="7.26953125" customWidth="1"/>
    <col min="15623" max="15623" width="7.453125" customWidth="1"/>
    <col min="15624" max="15624" width="7.1796875" customWidth="1"/>
    <col min="15625" max="15625" width="7.54296875" customWidth="1"/>
    <col min="15626" max="15626" width="7" customWidth="1"/>
    <col min="15627" max="15628" width="6.81640625" customWidth="1"/>
    <col min="15629" max="15629" width="6.7265625" customWidth="1"/>
    <col min="15630" max="15630" width="6.453125" customWidth="1"/>
    <col min="15631" max="15631" width="6.26953125" customWidth="1"/>
    <col min="15632" max="15632" width="6" customWidth="1"/>
    <col min="15633" max="15633" width="9" customWidth="1"/>
    <col min="15873" max="15873" width="5.7265625" customWidth="1"/>
    <col min="15874" max="15874" width="7.54296875" customWidth="1"/>
    <col min="15876" max="15876" width="13.54296875" customWidth="1"/>
    <col min="15877" max="15877" width="7.54296875" customWidth="1"/>
    <col min="15878" max="15878" width="7.26953125" customWidth="1"/>
    <col min="15879" max="15879" width="7.453125" customWidth="1"/>
    <col min="15880" max="15880" width="7.1796875" customWidth="1"/>
    <col min="15881" max="15881" width="7.54296875" customWidth="1"/>
    <col min="15882" max="15882" width="7" customWidth="1"/>
    <col min="15883" max="15884" width="6.81640625" customWidth="1"/>
    <col min="15885" max="15885" width="6.7265625" customWidth="1"/>
    <col min="15886" max="15886" width="6.453125" customWidth="1"/>
    <col min="15887" max="15887" width="6.26953125" customWidth="1"/>
    <col min="15888" max="15888" width="6" customWidth="1"/>
    <col min="15889" max="15889" width="9" customWidth="1"/>
    <col min="16129" max="16129" width="5.7265625" customWidth="1"/>
    <col min="16130" max="16130" width="7.54296875" customWidth="1"/>
    <col min="16132" max="16132" width="13.54296875" customWidth="1"/>
    <col min="16133" max="16133" width="7.54296875" customWidth="1"/>
    <col min="16134" max="16134" width="7.26953125" customWidth="1"/>
    <col min="16135" max="16135" width="7.453125" customWidth="1"/>
    <col min="16136" max="16136" width="7.1796875" customWidth="1"/>
    <col min="16137" max="16137" width="7.54296875" customWidth="1"/>
    <col min="16138" max="16138" width="7" customWidth="1"/>
    <col min="16139" max="16140" width="6.81640625" customWidth="1"/>
    <col min="16141" max="16141" width="6.7265625" customWidth="1"/>
    <col min="16142" max="16142" width="6.453125" customWidth="1"/>
    <col min="16143" max="16143" width="6.26953125" customWidth="1"/>
    <col min="16144" max="16144" width="6" customWidth="1"/>
    <col min="16145" max="16145" width="9" customWidth="1"/>
  </cols>
  <sheetData>
    <row r="1" spans="1:17" x14ac:dyDescent="0.35">
      <c r="A1" s="1" t="s">
        <v>303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 t="s">
        <v>304</v>
      </c>
      <c r="P1" s="17"/>
      <c r="Q1" s="18"/>
    </row>
    <row r="2" spans="1:17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1" t="s">
        <v>213</v>
      </c>
      <c r="M2" s="42"/>
      <c r="N2" s="42"/>
      <c r="O2" s="42"/>
      <c r="P2" s="42"/>
      <c r="Q2" s="43"/>
    </row>
    <row r="3" spans="1:17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81"/>
      <c r="M3" s="82"/>
      <c r="N3" s="82"/>
      <c r="O3" s="82"/>
      <c r="P3" s="82"/>
      <c r="Q3" s="83"/>
    </row>
    <row r="4" spans="1:17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4" t="s">
        <v>177</v>
      </c>
      <c r="P4" s="2"/>
      <c r="Q4" s="2"/>
    </row>
    <row r="5" spans="1:17" x14ac:dyDescent="0.35">
      <c r="A5" s="2"/>
      <c r="B5" s="1" t="s">
        <v>178</v>
      </c>
      <c r="C5" s="2"/>
      <c r="D5" s="2"/>
      <c r="E5" s="36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1" t="s">
        <v>146</v>
      </c>
    </row>
    <row r="6" spans="1:17" x14ac:dyDescent="0.35">
      <c r="A6" s="36">
        <v>1</v>
      </c>
      <c r="B6" s="2" t="s">
        <v>305</v>
      </c>
      <c r="C6" s="2"/>
      <c r="D6" s="2"/>
      <c r="E6" s="2">
        <v>1305</v>
      </c>
      <c r="F6" s="2">
        <v>1305</v>
      </c>
      <c r="G6" s="2">
        <v>1305</v>
      </c>
      <c r="H6" s="2">
        <v>1305</v>
      </c>
      <c r="I6" s="2">
        <v>1305</v>
      </c>
      <c r="J6" s="2">
        <v>1305</v>
      </c>
      <c r="K6" s="2">
        <v>1306</v>
      </c>
      <c r="L6" s="2">
        <v>1306</v>
      </c>
      <c r="M6" s="2">
        <v>1306</v>
      </c>
      <c r="N6" s="2">
        <v>1306</v>
      </c>
      <c r="O6" s="2">
        <v>1306</v>
      </c>
      <c r="P6" s="2">
        <v>1306</v>
      </c>
      <c r="Q6" s="1">
        <f>SUM(E6:P6)</f>
        <v>15666</v>
      </c>
    </row>
    <row r="7" spans="1:17" x14ac:dyDescent="0.35">
      <c r="A7" s="36">
        <v>2</v>
      </c>
      <c r="B7" s="2" t="s">
        <v>306</v>
      </c>
      <c r="C7" s="2"/>
      <c r="D7" s="2"/>
      <c r="E7" s="2">
        <v>63</v>
      </c>
      <c r="F7" s="2">
        <v>63</v>
      </c>
      <c r="G7" s="2">
        <v>63</v>
      </c>
      <c r="H7" s="2">
        <v>63</v>
      </c>
      <c r="I7" s="2">
        <v>63</v>
      </c>
      <c r="J7" s="2">
        <v>63</v>
      </c>
      <c r="K7" s="2">
        <v>64</v>
      </c>
      <c r="L7" s="2">
        <v>64</v>
      </c>
      <c r="M7" s="2">
        <v>64</v>
      </c>
      <c r="N7" s="2">
        <v>64</v>
      </c>
      <c r="O7" s="2">
        <v>64</v>
      </c>
      <c r="P7" s="2">
        <v>64</v>
      </c>
      <c r="Q7" s="1">
        <f>SUM(E7:P7)</f>
        <v>762</v>
      </c>
    </row>
    <row r="8" spans="1:17" x14ac:dyDescent="0.35">
      <c r="A8" s="36">
        <v>3</v>
      </c>
      <c r="B8" s="2" t="s">
        <v>307</v>
      </c>
      <c r="C8" s="2"/>
      <c r="D8" s="2"/>
      <c r="E8" s="2"/>
      <c r="F8" s="2">
        <v>5438</v>
      </c>
      <c r="G8" s="2"/>
      <c r="H8" s="2"/>
      <c r="I8" s="2"/>
      <c r="J8" s="2"/>
      <c r="K8" s="2"/>
      <c r="L8" s="2"/>
      <c r="M8" s="2"/>
      <c r="N8" s="2"/>
      <c r="O8" s="2"/>
      <c r="P8" s="2"/>
      <c r="Q8" s="1">
        <f>SUM(E8:P8)</f>
        <v>5438</v>
      </c>
    </row>
    <row r="9" spans="1:17" x14ac:dyDescent="0.35">
      <c r="A9" s="36"/>
      <c r="B9" s="1" t="s">
        <v>203</v>
      </c>
      <c r="C9" s="2"/>
      <c r="D9" s="2"/>
      <c r="E9" s="2">
        <f>SUM(E6:E7)</f>
        <v>1368</v>
      </c>
      <c r="F9" s="2">
        <f t="shared" ref="F9:P9" si="0">SUM(F6:F7)</f>
        <v>1368</v>
      </c>
      <c r="G9" s="2">
        <f t="shared" si="0"/>
        <v>1368</v>
      </c>
      <c r="H9" s="2">
        <f t="shared" si="0"/>
        <v>1368</v>
      </c>
      <c r="I9" s="2">
        <f t="shared" si="0"/>
        <v>1368</v>
      </c>
      <c r="J9" s="2">
        <f t="shared" si="0"/>
        <v>1368</v>
      </c>
      <c r="K9" s="2">
        <f t="shared" si="0"/>
        <v>1370</v>
      </c>
      <c r="L9" s="2">
        <f t="shared" si="0"/>
        <v>1370</v>
      </c>
      <c r="M9" s="2">
        <f t="shared" si="0"/>
        <v>1370</v>
      </c>
      <c r="N9" s="2">
        <f t="shared" si="0"/>
        <v>1370</v>
      </c>
      <c r="O9" s="2">
        <f t="shared" si="0"/>
        <v>1370</v>
      </c>
      <c r="P9" s="2">
        <f t="shared" si="0"/>
        <v>1370</v>
      </c>
      <c r="Q9" s="1">
        <f>SUM(Q6:Q8)</f>
        <v>21866</v>
      </c>
    </row>
    <row r="10" spans="1:17" x14ac:dyDescent="0.35">
      <c r="A10" s="36"/>
      <c r="B10" s="2"/>
      <c r="C10" s="2"/>
      <c r="D10" s="2"/>
      <c r="E10" s="2"/>
      <c r="F10" s="2"/>
      <c r="G10" s="2" t="s">
        <v>204</v>
      </c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35">
      <c r="A11" s="36"/>
      <c r="B11" s="1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x14ac:dyDescent="0.35">
      <c r="A12" s="3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</row>
    <row r="13" spans="1:17" x14ac:dyDescent="0.35">
      <c r="A13" s="36">
        <v>1</v>
      </c>
      <c r="B13" s="2" t="s">
        <v>182</v>
      </c>
      <c r="C13" s="2"/>
      <c r="D13" s="2"/>
      <c r="E13" s="2">
        <v>1004</v>
      </c>
      <c r="F13" s="2">
        <v>1004</v>
      </c>
      <c r="G13" s="2">
        <v>1004</v>
      </c>
      <c r="H13" s="2">
        <v>1004</v>
      </c>
      <c r="I13" s="2">
        <v>1004</v>
      </c>
      <c r="J13" s="2">
        <v>1005</v>
      </c>
      <c r="K13" s="2">
        <v>1005</v>
      </c>
      <c r="L13" s="2">
        <v>1005</v>
      </c>
      <c r="M13" s="2">
        <v>1005</v>
      </c>
      <c r="N13" s="2">
        <v>1005</v>
      </c>
      <c r="O13" s="2">
        <v>1005</v>
      </c>
      <c r="P13" s="2">
        <v>1005</v>
      </c>
      <c r="Q13" s="1">
        <f>SUM(E13:P13)</f>
        <v>12055</v>
      </c>
    </row>
    <row r="14" spans="1:17" x14ac:dyDescent="0.35">
      <c r="A14" s="36">
        <v>2</v>
      </c>
      <c r="B14" s="2" t="s">
        <v>205</v>
      </c>
      <c r="C14" s="2"/>
      <c r="D14" s="2"/>
      <c r="E14" s="2">
        <v>183</v>
      </c>
      <c r="F14" s="2">
        <v>183</v>
      </c>
      <c r="G14" s="2">
        <v>183</v>
      </c>
      <c r="H14" s="2">
        <v>183</v>
      </c>
      <c r="I14" s="2">
        <v>183</v>
      </c>
      <c r="J14" s="2">
        <v>183</v>
      </c>
      <c r="K14" s="2">
        <v>183</v>
      </c>
      <c r="L14" s="2">
        <v>184</v>
      </c>
      <c r="M14" s="2">
        <v>184</v>
      </c>
      <c r="N14" s="2">
        <v>184</v>
      </c>
      <c r="O14" s="2">
        <v>184</v>
      </c>
      <c r="P14" s="2">
        <v>183</v>
      </c>
      <c r="Q14" s="1">
        <f>SUM(E14:P14)</f>
        <v>2200</v>
      </c>
    </row>
    <row r="15" spans="1:17" x14ac:dyDescent="0.35">
      <c r="A15" s="36">
        <v>3</v>
      </c>
      <c r="B15" s="2" t="s">
        <v>206</v>
      </c>
      <c r="C15" s="2"/>
      <c r="D15" s="2"/>
      <c r="E15" s="2">
        <v>345</v>
      </c>
      <c r="F15" s="2">
        <v>345</v>
      </c>
      <c r="G15" s="2">
        <v>345</v>
      </c>
      <c r="H15" s="2">
        <v>345</v>
      </c>
      <c r="I15" s="2">
        <v>345</v>
      </c>
      <c r="J15" s="2">
        <v>345</v>
      </c>
      <c r="K15" s="2">
        <v>345</v>
      </c>
      <c r="L15" s="2">
        <v>345</v>
      </c>
      <c r="M15" s="2">
        <v>345</v>
      </c>
      <c r="N15" s="2">
        <v>345</v>
      </c>
      <c r="O15" s="2">
        <v>345</v>
      </c>
      <c r="P15" s="2">
        <v>346</v>
      </c>
      <c r="Q15" s="1">
        <f>SUM(E15:P15)</f>
        <v>4141</v>
      </c>
    </row>
    <row r="16" spans="1:17" x14ac:dyDescent="0.35">
      <c r="A16" s="36">
        <v>4</v>
      </c>
      <c r="B16" s="2" t="s">
        <v>308</v>
      </c>
      <c r="C16" s="2"/>
      <c r="D16" s="2"/>
      <c r="E16" s="2"/>
      <c r="F16" s="2"/>
      <c r="G16" s="2"/>
      <c r="H16" s="2">
        <v>500</v>
      </c>
      <c r="I16" s="2"/>
      <c r="J16" s="2">
        <v>400</v>
      </c>
      <c r="K16" s="2"/>
      <c r="L16" s="2">
        <v>370</v>
      </c>
      <c r="M16" s="2"/>
      <c r="N16" s="2"/>
      <c r="O16" s="2"/>
      <c r="P16" s="2"/>
      <c r="Q16" s="1">
        <f>SUM(E16:P16)</f>
        <v>1270</v>
      </c>
    </row>
    <row r="17" spans="1:17" x14ac:dyDescent="0.35">
      <c r="A17" s="36">
        <v>5</v>
      </c>
      <c r="B17" s="2" t="s">
        <v>141</v>
      </c>
      <c r="C17" s="2"/>
      <c r="D17" s="2"/>
      <c r="E17" s="2"/>
      <c r="F17" s="2">
        <v>2200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1">
        <f>SUM(E17:P17)</f>
        <v>2200</v>
      </c>
    </row>
    <row r="18" spans="1:17" x14ac:dyDescent="0.35">
      <c r="A18" s="2"/>
      <c r="B18" s="1" t="s">
        <v>103</v>
      </c>
      <c r="C18" s="2"/>
      <c r="D18" s="2"/>
      <c r="E18" s="1">
        <f>SUM(E13:E16)</f>
        <v>1532</v>
      </c>
      <c r="F18" s="1">
        <f t="shared" ref="F18:P18" si="1">SUM(F13:F16)</f>
        <v>1532</v>
      </c>
      <c r="G18" s="1">
        <f t="shared" si="1"/>
        <v>1532</v>
      </c>
      <c r="H18" s="1">
        <f t="shared" si="1"/>
        <v>2032</v>
      </c>
      <c r="I18" s="1">
        <f t="shared" si="1"/>
        <v>1532</v>
      </c>
      <c r="J18" s="1">
        <f t="shared" si="1"/>
        <v>1933</v>
      </c>
      <c r="K18" s="1">
        <f t="shared" si="1"/>
        <v>1533</v>
      </c>
      <c r="L18" s="1">
        <f t="shared" si="1"/>
        <v>1904</v>
      </c>
      <c r="M18" s="1">
        <f t="shared" si="1"/>
        <v>1534</v>
      </c>
      <c r="N18" s="1">
        <f t="shared" si="1"/>
        <v>1534</v>
      </c>
      <c r="O18" s="1">
        <f t="shared" si="1"/>
        <v>1534</v>
      </c>
      <c r="P18" s="1">
        <f t="shared" si="1"/>
        <v>1534</v>
      </c>
      <c r="Q18" s="1">
        <f>SUM(Q13:Q17)</f>
        <v>21866</v>
      </c>
    </row>
    <row r="19" spans="1:17" x14ac:dyDescent="0.35">
      <c r="B19" s="2" t="s">
        <v>210</v>
      </c>
      <c r="C19" s="2"/>
      <c r="D19" s="2"/>
      <c r="E19" s="2">
        <f>SUM(E9-E18)</f>
        <v>-164</v>
      </c>
      <c r="F19" s="2">
        <f t="shared" ref="F19:Q19" si="2">SUM(F9-F18)</f>
        <v>-164</v>
      </c>
      <c r="G19" s="2">
        <f t="shared" si="2"/>
        <v>-164</v>
      </c>
      <c r="H19" s="2">
        <f t="shared" si="2"/>
        <v>-664</v>
      </c>
      <c r="I19" s="2">
        <f t="shared" si="2"/>
        <v>-164</v>
      </c>
      <c r="J19" s="2">
        <f t="shared" si="2"/>
        <v>-565</v>
      </c>
      <c r="K19" s="2">
        <f t="shared" si="2"/>
        <v>-163</v>
      </c>
      <c r="L19" s="2">
        <f t="shared" si="2"/>
        <v>-534</v>
      </c>
      <c r="M19" s="2">
        <f t="shared" si="2"/>
        <v>-164</v>
      </c>
      <c r="N19" s="2">
        <f t="shared" si="2"/>
        <v>-164</v>
      </c>
      <c r="O19" s="2">
        <f t="shared" si="2"/>
        <v>-164</v>
      </c>
      <c r="P19" s="2">
        <f t="shared" si="2"/>
        <v>-164</v>
      </c>
      <c r="Q19" s="2">
        <f t="shared" si="2"/>
        <v>0</v>
      </c>
    </row>
    <row r="22" spans="1:17" x14ac:dyDescent="0.35">
      <c r="E22" s="49"/>
    </row>
    <row r="23" spans="1:17" x14ac:dyDescent="0.35">
      <c r="H23" s="49"/>
      <c r="J23" s="49"/>
    </row>
    <row r="24" spans="1:17" x14ac:dyDescent="0.35">
      <c r="D24" s="49"/>
    </row>
    <row r="29" spans="1:17" x14ac:dyDescent="0.35">
      <c r="C29" s="49"/>
      <c r="E29" s="49"/>
      <c r="H29" s="49"/>
      <c r="J29" s="49"/>
    </row>
    <row r="31" spans="1:17" x14ac:dyDescent="0.35">
      <c r="E31" s="49"/>
      <c r="J31" s="49"/>
    </row>
  </sheetData>
  <mergeCells count="2">
    <mergeCell ref="O1:Q1"/>
    <mergeCell ref="L2: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40" workbookViewId="0">
      <selection activeCell="A54" sqref="A54"/>
    </sheetView>
  </sheetViews>
  <sheetFormatPr defaultRowHeight="14.5" x14ac:dyDescent="0.35"/>
  <cols>
    <col min="1" max="1" width="137.7265625" customWidth="1"/>
  </cols>
  <sheetData>
    <row r="1" spans="1:1" x14ac:dyDescent="0.35">
      <c r="A1" s="90" t="s">
        <v>310</v>
      </c>
    </row>
    <row r="2" spans="1:1" ht="18.5" x14ac:dyDescent="0.35">
      <c r="A2" s="91" t="s">
        <v>311</v>
      </c>
    </row>
    <row r="3" spans="1:1" ht="15.5" x14ac:dyDescent="0.35">
      <c r="A3" s="85" t="s">
        <v>312</v>
      </c>
    </row>
    <row r="4" spans="1:1" ht="31" x14ac:dyDescent="0.35">
      <c r="A4" s="87" t="s">
        <v>313</v>
      </c>
    </row>
    <row r="5" spans="1:1" ht="31" x14ac:dyDescent="0.35">
      <c r="A5" s="87" t="s">
        <v>314</v>
      </c>
    </row>
    <row r="6" spans="1:1" ht="31" x14ac:dyDescent="0.35">
      <c r="A6" s="87" t="s">
        <v>315</v>
      </c>
    </row>
    <row r="7" spans="1:1" ht="15.5" x14ac:dyDescent="0.35">
      <c r="A7" s="87" t="s">
        <v>316</v>
      </c>
    </row>
    <row r="8" spans="1:1" ht="15.5" x14ac:dyDescent="0.35">
      <c r="A8" s="88"/>
    </row>
    <row r="9" spans="1:1" ht="15.5" x14ac:dyDescent="0.35">
      <c r="A9" s="88" t="s">
        <v>317</v>
      </c>
    </row>
    <row r="10" spans="1:1" ht="15.5" x14ac:dyDescent="0.35">
      <c r="A10" s="87" t="s">
        <v>318</v>
      </c>
    </row>
    <row r="11" spans="1:1" ht="15.5" x14ac:dyDescent="0.35">
      <c r="A11" s="87"/>
    </row>
    <row r="12" spans="1:1" ht="15.5" x14ac:dyDescent="0.35">
      <c r="A12" s="87" t="s">
        <v>319</v>
      </c>
    </row>
    <row r="13" spans="1:1" ht="15.5" x14ac:dyDescent="0.35">
      <c r="A13" s="87"/>
    </row>
    <row r="14" spans="1:1" ht="15.5" x14ac:dyDescent="0.35">
      <c r="A14" s="87" t="s">
        <v>320</v>
      </c>
    </row>
    <row r="15" spans="1:1" ht="15.5" x14ac:dyDescent="0.35">
      <c r="A15" s="87" t="s">
        <v>321</v>
      </c>
    </row>
    <row r="16" spans="1:1" ht="15.5" x14ac:dyDescent="0.35">
      <c r="A16" s="87" t="s">
        <v>322</v>
      </c>
    </row>
    <row r="17" spans="1:1" ht="15.5" x14ac:dyDescent="0.35">
      <c r="A17" s="87" t="s">
        <v>323</v>
      </c>
    </row>
    <row r="18" spans="1:1" ht="15.5" x14ac:dyDescent="0.35">
      <c r="A18" s="87" t="s">
        <v>324</v>
      </c>
    </row>
    <row r="19" spans="1:1" ht="15.5" x14ac:dyDescent="0.35">
      <c r="A19" s="87" t="s">
        <v>325</v>
      </c>
    </row>
    <row r="20" spans="1:1" ht="15.5" x14ac:dyDescent="0.35">
      <c r="A20" s="87" t="s">
        <v>341</v>
      </c>
    </row>
    <row r="21" spans="1:1" ht="15.5" x14ac:dyDescent="0.35">
      <c r="A21" s="87" t="s">
        <v>326</v>
      </c>
    </row>
    <row r="22" spans="1:1" ht="15.5" x14ac:dyDescent="0.35">
      <c r="A22" s="88"/>
    </row>
    <row r="23" spans="1:1" ht="15.5" x14ac:dyDescent="0.35">
      <c r="A23" s="88" t="s">
        <v>327</v>
      </c>
    </row>
    <row r="24" spans="1:1" ht="15.5" x14ac:dyDescent="0.35">
      <c r="A24" s="87" t="s">
        <v>328</v>
      </c>
    </row>
    <row r="25" spans="1:1" ht="15.5" x14ac:dyDescent="0.35">
      <c r="A25" s="87" t="s">
        <v>319</v>
      </c>
    </row>
    <row r="26" spans="1:1" ht="15.5" x14ac:dyDescent="0.35">
      <c r="A26" s="87" t="s">
        <v>329</v>
      </c>
    </row>
    <row r="27" spans="1:1" ht="15.5" x14ac:dyDescent="0.35">
      <c r="A27" s="87" t="s">
        <v>330</v>
      </c>
    </row>
    <row r="28" spans="1:1" ht="15.5" x14ac:dyDescent="0.35">
      <c r="A28" s="87"/>
    </row>
    <row r="29" spans="1:1" ht="15.5" x14ac:dyDescent="0.35">
      <c r="A29" s="87" t="s">
        <v>331</v>
      </c>
    </row>
    <row r="30" spans="1:1" ht="15.5" x14ac:dyDescent="0.35">
      <c r="A30" s="87"/>
    </row>
    <row r="31" spans="1:1" ht="15.5" x14ac:dyDescent="0.35">
      <c r="A31" s="87" t="s">
        <v>332</v>
      </c>
    </row>
    <row r="32" spans="1:1" ht="15.5" x14ac:dyDescent="0.35">
      <c r="A32" s="87"/>
    </row>
    <row r="33" spans="1:1" ht="15.5" x14ac:dyDescent="0.35">
      <c r="A33" s="87" t="s">
        <v>333</v>
      </c>
    </row>
    <row r="34" spans="1:1" ht="15.5" x14ac:dyDescent="0.35">
      <c r="A34" s="88" t="s">
        <v>334</v>
      </c>
    </row>
    <row r="35" spans="1:1" ht="15.5" x14ac:dyDescent="0.35">
      <c r="A35" s="89"/>
    </row>
    <row r="36" spans="1:1" ht="15.5" x14ac:dyDescent="0.35">
      <c r="A36" s="89" t="s">
        <v>309</v>
      </c>
    </row>
    <row r="37" spans="1:1" ht="15.5" x14ac:dyDescent="0.35">
      <c r="A37" s="89"/>
    </row>
    <row r="38" spans="1:1" ht="15.5" x14ac:dyDescent="0.35">
      <c r="A38" s="85" t="s">
        <v>335</v>
      </c>
    </row>
    <row r="39" spans="1:1" ht="15.5" x14ac:dyDescent="0.35">
      <c r="A39" s="85"/>
    </row>
    <row r="40" spans="1:1" ht="31" x14ac:dyDescent="0.35">
      <c r="A40" s="87" t="s">
        <v>336</v>
      </c>
    </row>
    <row r="41" spans="1:1" ht="15.5" x14ac:dyDescent="0.35">
      <c r="A41" s="87"/>
    </row>
    <row r="42" spans="1:1" ht="15.5" x14ac:dyDescent="0.35">
      <c r="A42" s="87" t="s">
        <v>337</v>
      </c>
    </row>
    <row r="43" spans="1:1" ht="15.5" x14ac:dyDescent="0.35">
      <c r="A43" s="87" t="s">
        <v>338</v>
      </c>
    </row>
    <row r="44" spans="1:1" ht="15.5" x14ac:dyDescent="0.35">
      <c r="A44" s="87"/>
    </row>
    <row r="45" spans="1:1" ht="15.5" x14ac:dyDescent="0.35">
      <c r="A45" s="87" t="s">
        <v>342</v>
      </c>
    </row>
    <row r="46" spans="1:1" ht="15.5" x14ac:dyDescent="0.35">
      <c r="A46" s="87"/>
    </row>
    <row r="47" spans="1:1" ht="15.5" x14ac:dyDescent="0.35">
      <c r="A47" s="87" t="s">
        <v>339</v>
      </c>
    </row>
    <row r="48" spans="1:1" ht="15.5" x14ac:dyDescent="0.35">
      <c r="A48" s="87" t="s">
        <v>340</v>
      </c>
    </row>
    <row r="49" spans="1:1" x14ac:dyDescent="0.35">
      <c r="A49" s="86"/>
    </row>
    <row r="50" spans="1:1" x14ac:dyDescent="0.35">
      <c r="A50" s="92" t="s">
        <v>158</v>
      </c>
    </row>
    <row r="51" spans="1:1" x14ac:dyDescent="0.35">
      <c r="A51" s="6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K16" sqref="K16"/>
    </sheetView>
  </sheetViews>
  <sheetFormatPr defaultRowHeight="14.5" x14ac:dyDescent="0.35"/>
  <cols>
    <col min="7" max="7" width="12.1796875" customWidth="1"/>
    <col min="8" max="8" width="13" customWidth="1"/>
    <col min="9" max="9" width="14.54296875" style="109" customWidth="1"/>
  </cols>
  <sheetData>
    <row r="1" spans="1:9" x14ac:dyDescent="0.35">
      <c r="A1" s="2"/>
      <c r="B1" s="2"/>
      <c r="C1" s="2"/>
      <c r="D1" s="2"/>
      <c r="E1" s="2"/>
      <c r="F1" s="2"/>
      <c r="G1" s="93" t="s">
        <v>169</v>
      </c>
      <c r="H1" s="94"/>
      <c r="I1" s="95"/>
    </row>
    <row r="2" spans="1:9" x14ac:dyDescent="0.35">
      <c r="A2" s="2"/>
      <c r="B2" s="28" t="s">
        <v>343</v>
      </c>
      <c r="C2" s="29"/>
      <c r="D2" s="29"/>
      <c r="E2" s="29"/>
      <c r="F2" s="29"/>
      <c r="G2" s="96" t="s">
        <v>344</v>
      </c>
      <c r="H2" s="97"/>
      <c r="I2" s="98"/>
    </row>
    <row r="3" spans="1:9" x14ac:dyDescent="0.35">
      <c r="A3" s="2"/>
      <c r="B3" s="31"/>
      <c r="C3" s="32"/>
      <c r="D3" s="32"/>
      <c r="E3" s="32"/>
      <c r="F3" s="32"/>
      <c r="G3" s="99"/>
      <c r="H3" s="100"/>
      <c r="I3" s="101"/>
    </row>
    <row r="4" spans="1:9" ht="29.25" customHeight="1" x14ac:dyDescent="0.35">
      <c r="A4" s="2"/>
      <c r="B4" s="35"/>
      <c r="C4" s="35"/>
      <c r="D4" s="35"/>
      <c r="E4" s="35"/>
      <c r="F4" s="35"/>
      <c r="G4" s="102" t="s">
        <v>345</v>
      </c>
      <c r="H4" s="103"/>
      <c r="I4" s="104"/>
    </row>
    <row r="5" spans="1:9" x14ac:dyDescent="0.35">
      <c r="A5" s="2"/>
      <c r="B5" s="80" t="s">
        <v>272</v>
      </c>
      <c r="C5" s="1"/>
      <c r="D5" s="1"/>
      <c r="E5" s="1"/>
      <c r="F5" s="1"/>
      <c r="G5" s="4" t="s">
        <v>0</v>
      </c>
      <c r="H5" s="4" t="s">
        <v>162</v>
      </c>
      <c r="I5" s="4" t="s">
        <v>163</v>
      </c>
    </row>
    <row r="6" spans="1:9" x14ac:dyDescent="0.35">
      <c r="A6" s="2"/>
      <c r="B6" s="80"/>
      <c r="C6" s="1"/>
      <c r="D6" s="1"/>
      <c r="E6" s="1"/>
      <c r="F6" s="1"/>
      <c r="G6" s="4"/>
      <c r="H6" s="2"/>
      <c r="I6" s="2"/>
    </row>
    <row r="7" spans="1:9" x14ac:dyDescent="0.35">
      <c r="A7" s="2" t="s">
        <v>124</v>
      </c>
      <c r="B7" s="77" t="s">
        <v>346</v>
      </c>
      <c r="C7" s="2"/>
      <c r="D7" s="2"/>
      <c r="E7" s="2"/>
      <c r="F7" s="2"/>
      <c r="G7" s="105">
        <v>10994500</v>
      </c>
      <c r="H7" s="2">
        <f>SUM(I7-G7)</f>
        <v>-10994500</v>
      </c>
      <c r="I7" s="2">
        <v>0</v>
      </c>
    </row>
    <row r="8" spans="1:9" x14ac:dyDescent="0.35">
      <c r="A8" s="2"/>
      <c r="B8" s="77"/>
      <c r="C8" s="2"/>
      <c r="D8" s="2"/>
      <c r="E8" s="2"/>
      <c r="F8" s="2"/>
      <c r="G8" s="2"/>
      <c r="H8" s="2">
        <f t="shared" ref="H8:H42" si="0">SUM(I8-G8)</f>
        <v>0</v>
      </c>
      <c r="I8" s="2"/>
    </row>
    <row r="9" spans="1:9" x14ac:dyDescent="0.35">
      <c r="A9" s="2" t="s">
        <v>124</v>
      </c>
      <c r="B9" s="77" t="s">
        <v>347</v>
      </c>
      <c r="C9" s="2"/>
      <c r="D9" s="2"/>
      <c r="E9" s="2"/>
      <c r="F9" s="2"/>
      <c r="G9" s="2">
        <v>58166000</v>
      </c>
      <c r="H9" s="2">
        <f t="shared" si="0"/>
        <v>27880129</v>
      </c>
      <c r="I9" s="2">
        <v>86046129</v>
      </c>
    </row>
    <row r="10" spans="1:9" x14ac:dyDescent="0.35">
      <c r="A10" s="2" t="s">
        <v>72</v>
      </c>
      <c r="B10" s="77" t="s">
        <v>348</v>
      </c>
      <c r="C10" s="2"/>
      <c r="D10" s="2"/>
      <c r="E10" s="2"/>
      <c r="F10" s="2"/>
      <c r="G10" s="2">
        <v>635000</v>
      </c>
      <c r="H10" s="2">
        <f t="shared" si="0"/>
        <v>0</v>
      </c>
      <c r="I10" s="2">
        <v>635000</v>
      </c>
    </row>
    <row r="11" spans="1:9" x14ac:dyDescent="0.35">
      <c r="A11" s="2" t="s">
        <v>66</v>
      </c>
      <c r="B11" s="77" t="s">
        <v>349</v>
      </c>
      <c r="C11" s="2"/>
      <c r="D11" s="2"/>
      <c r="E11" s="2"/>
      <c r="F11" s="2"/>
      <c r="G11" s="2">
        <v>15079088</v>
      </c>
      <c r="H11" s="2">
        <f t="shared" si="0"/>
        <v>-15079088</v>
      </c>
      <c r="I11" s="2">
        <v>0</v>
      </c>
    </row>
    <row r="12" spans="1:9" x14ac:dyDescent="0.35">
      <c r="A12" s="2" t="s">
        <v>278</v>
      </c>
      <c r="B12" s="77" t="s">
        <v>350</v>
      </c>
      <c r="C12" s="2"/>
      <c r="D12" s="2"/>
      <c r="E12" s="2"/>
      <c r="F12" s="2"/>
      <c r="G12" s="2"/>
      <c r="H12" s="2">
        <f t="shared" si="0"/>
        <v>3077197</v>
      </c>
      <c r="I12" s="2">
        <v>3077197</v>
      </c>
    </row>
    <row r="13" spans="1:9" x14ac:dyDescent="0.35">
      <c r="A13" s="2"/>
      <c r="B13" s="80" t="s">
        <v>351</v>
      </c>
      <c r="C13" s="1"/>
      <c r="D13" s="1"/>
      <c r="E13" s="1"/>
      <c r="F13" s="1"/>
      <c r="G13" s="1">
        <f>SUM(G7:G11)</f>
        <v>84874588</v>
      </c>
      <c r="H13" s="1">
        <f t="shared" si="0"/>
        <v>4883738</v>
      </c>
      <c r="I13" s="1">
        <f>SUM(I7:I12)</f>
        <v>89758326</v>
      </c>
    </row>
    <row r="14" spans="1:9" x14ac:dyDescent="0.35">
      <c r="A14" s="2"/>
      <c r="B14" s="80"/>
      <c r="C14" s="1"/>
      <c r="D14" s="1"/>
      <c r="E14" s="1"/>
      <c r="F14" s="1"/>
      <c r="G14" s="106"/>
      <c r="H14" s="2">
        <f t="shared" si="0"/>
        <v>0</v>
      </c>
      <c r="I14" s="2"/>
    </row>
    <row r="15" spans="1:9" x14ac:dyDescent="0.35">
      <c r="A15" s="2"/>
      <c r="B15" s="80" t="s">
        <v>280</v>
      </c>
      <c r="C15" s="1"/>
      <c r="D15" s="1"/>
      <c r="E15" s="1"/>
      <c r="F15" s="1"/>
      <c r="G15" s="1"/>
      <c r="H15" s="2">
        <f t="shared" si="0"/>
        <v>0</v>
      </c>
      <c r="I15" s="2"/>
    </row>
    <row r="16" spans="1:9" x14ac:dyDescent="0.35">
      <c r="A16" s="2"/>
      <c r="B16" s="80"/>
      <c r="C16" s="1"/>
      <c r="D16" s="1"/>
      <c r="E16" s="1"/>
      <c r="F16" s="1"/>
      <c r="G16" s="1"/>
      <c r="H16" s="2">
        <f t="shared" si="0"/>
        <v>0</v>
      </c>
      <c r="I16" s="2"/>
    </row>
    <row r="17" spans="1:9" x14ac:dyDescent="0.35">
      <c r="A17" s="2" t="s">
        <v>29</v>
      </c>
      <c r="B17" s="77" t="s">
        <v>18</v>
      </c>
      <c r="C17" s="2"/>
      <c r="D17" s="2"/>
      <c r="E17" s="2"/>
      <c r="F17" s="2"/>
      <c r="G17" s="2">
        <v>57615000</v>
      </c>
      <c r="H17" s="2">
        <f t="shared" si="0"/>
        <v>-2000000</v>
      </c>
      <c r="I17" s="2">
        <v>55615000</v>
      </c>
    </row>
    <row r="18" spans="1:9" x14ac:dyDescent="0.35">
      <c r="A18" s="2" t="s">
        <v>30</v>
      </c>
      <c r="B18" s="77" t="s">
        <v>281</v>
      </c>
      <c r="C18" s="2"/>
      <c r="D18" s="2"/>
      <c r="E18" s="2"/>
      <c r="F18" s="2"/>
      <c r="G18" s="2">
        <v>2000000</v>
      </c>
      <c r="H18" s="2">
        <f t="shared" si="0"/>
        <v>0</v>
      </c>
      <c r="I18" s="2">
        <v>2000000</v>
      </c>
    </row>
    <row r="19" spans="1:9" x14ac:dyDescent="0.35">
      <c r="A19" s="2" t="s">
        <v>138</v>
      </c>
      <c r="B19" s="77" t="s">
        <v>352</v>
      </c>
      <c r="C19" s="2"/>
      <c r="D19" s="2"/>
      <c r="E19" s="2"/>
      <c r="F19" s="2"/>
      <c r="G19" s="2"/>
      <c r="H19" s="2">
        <f t="shared" si="0"/>
        <v>1000000</v>
      </c>
      <c r="I19" s="2">
        <v>1000000</v>
      </c>
    </row>
    <row r="20" spans="1:9" x14ac:dyDescent="0.35">
      <c r="A20" s="2" t="s">
        <v>31</v>
      </c>
      <c r="B20" s="77" t="s">
        <v>20</v>
      </c>
      <c r="C20" s="2"/>
      <c r="D20" s="2"/>
      <c r="E20" s="2"/>
      <c r="F20" s="2"/>
      <c r="G20" s="2">
        <v>2415088</v>
      </c>
      <c r="H20" s="2">
        <f t="shared" si="0"/>
        <v>154168</v>
      </c>
      <c r="I20" s="2">
        <v>2569256</v>
      </c>
    </row>
    <row r="21" spans="1:9" x14ac:dyDescent="0.35">
      <c r="A21" s="2" t="s">
        <v>130</v>
      </c>
      <c r="B21" s="77" t="s">
        <v>353</v>
      </c>
      <c r="C21" s="2"/>
      <c r="D21" s="2"/>
      <c r="E21" s="2"/>
      <c r="F21" s="2"/>
      <c r="G21" s="2">
        <v>650000</v>
      </c>
      <c r="H21" s="2">
        <f t="shared" si="0"/>
        <v>0</v>
      </c>
      <c r="I21" s="2">
        <v>650000</v>
      </c>
    </row>
    <row r="22" spans="1:9" x14ac:dyDescent="0.35">
      <c r="A22" s="2" t="s">
        <v>32</v>
      </c>
      <c r="B22" s="77" t="s">
        <v>354</v>
      </c>
      <c r="C22" s="2"/>
      <c r="D22" s="2"/>
      <c r="E22" s="2"/>
      <c r="F22" s="2"/>
      <c r="G22" s="2">
        <v>801000</v>
      </c>
      <c r="H22" s="2">
        <f t="shared" si="0"/>
        <v>1000000</v>
      </c>
      <c r="I22" s="2">
        <v>1801000</v>
      </c>
    </row>
    <row r="23" spans="1:9" x14ac:dyDescent="0.35">
      <c r="A23" s="2" t="s">
        <v>100</v>
      </c>
      <c r="B23" s="77" t="s">
        <v>355</v>
      </c>
      <c r="C23" s="2"/>
      <c r="D23" s="2"/>
      <c r="E23" s="2"/>
      <c r="F23" s="2"/>
      <c r="G23" s="2"/>
      <c r="H23" s="2">
        <f t="shared" si="0"/>
        <v>71933</v>
      </c>
      <c r="I23" s="2">
        <v>71933</v>
      </c>
    </row>
    <row r="24" spans="1:9" x14ac:dyDescent="0.35">
      <c r="A24" s="2"/>
      <c r="B24" s="80" t="s">
        <v>356</v>
      </c>
      <c r="C24" s="1"/>
      <c r="D24" s="1"/>
      <c r="E24" s="1"/>
      <c r="F24" s="1"/>
      <c r="G24" s="1">
        <f>SUM(G17:G22)</f>
        <v>63481088</v>
      </c>
      <c r="H24" s="1">
        <f t="shared" si="0"/>
        <v>226101</v>
      </c>
      <c r="I24" s="1">
        <f>SUM(I17:I23)</f>
        <v>63707189</v>
      </c>
    </row>
    <row r="25" spans="1:9" x14ac:dyDescent="0.35">
      <c r="A25" s="2" t="s">
        <v>35</v>
      </c>
      <c r="B25" s="77" t="s">
        <v>357</v>
      </c>
      <c r="C25" s="2"/>
      <c r="D25" s="2"/>
      <c r="E25" s="2"/>
      <c r="F25" s="2"/>
      <c r="G25" s="2">
        <v>11400000</v>
      </c>
      <c r="H25" s="2">
        <f t="shared" si="0"/>
        <v>64298</v>
      </c>
      <c r="I25" s="2">
        <v>11464298</v>
      </c>
    </row>
    <row r="26" spans="1:9" x14ac:dyDescent="0.35">
      <c r="A26" s="2"/>
      <c r="B26" s="80" t="s">
        <v>134</v>
      </c>
      <c r="C26" s="1"/>
      <c r="D26" s="1"/>
      <c r="E26" s="1"/>
      <c r="F26" s="1"/>
      <c r="G26" s="1">
        <f>SUM(G24:G25)</f>
        <v>74881088</v>
      </c>
      <c r="H26" s="1">
        <f t="shared" si="0"/>
        <v>290399</v>
      </c>
      <c r="I26" s="1">
        <f>SUM(I24:I25)</f>
        <v>75171487</v>
      </c>
    </row>
    <row r="27" spans="1:9" x14ac:dyDescent="0.35">
      <c r="A27" s="2" t="s">
        <v>36</v>
      </c>
      <c r="B27" s="77" t="s">
        <v>287</v>
      </c>
      <c r="C27" s="2"/>
      <c r="D27" s="2"/>
      <c r="E27" s="2"/>
      <c r="F27" s="2"/>
      <c r="G27" s="2">
        <v>130000</v>
      </c>
      <c r="H27" s="2">
        <f t="shared" si="0"/>
        <v>0</v>
      </c>
      <c r="I27" s="2">
        <v>130000</v>
      </c>
    </row>
    <row r="28" spans="1:9" x14ac:dyDescent="0.35">
      <c r="A28" s="2" t="s">
        <v>37</v>
      </c>
      <c r="B28" s="77" t="s">
        <v>26</v>
      </c>
      <c r="C28" s="2"/>
      <c r="D28" s="2"/>
      <c r="E28" s="2"/>
      <c r="F28" s="2"/>
      <c r="G28" s="2">
        <v>100000</v>
      </c>
      <c r="H28" s="2">
        <f t="shared" si="0"/>
        <v>1522274</v>
      </c>
      <c r="I28" s="2">
        <v>1622274</v>
      </c>
    </row>
    <row r="29" spans="1:9" x14ac:dyDescent="0.35">
      <c r="A29" s="2" t="s">
        <v>120</v>
      </c>
      <c r="B29" s="77" t="s">
        <v>122</v>
      </c>
      <c r="C29" s="2"/>
      <c r="D29" s="2"/>
      <c r="E29" s="2"/>
      <c r="F29" s="2"/>
      <c r="G29" s="2">
        <v>200000</v>
      </c>
      <c r="H29" s="2">
        <f t="shared" si="0"/>
        <v>0</v>
      </c>
      <c r="I29" s="2">
        <v>200000</v>
      </c>
    </row>
    <row r="30" spans="1:9" x14ac:dyDescent="0.35">
      <c r="A30" s="2" t="s">
        <v>38</v>
      </c>
      <c r="B30" s="77" t="s">
        <v>358</v>
      </c>
      <c r="C30" s="2"/>
      <c r="D30" s="2"/>
      <c r="E30" s="2"/>
      <c r="F30" s="2"/>
      <c r="G30" s="2">
        <v>1000000</v>
      </c>
      <c r="H30" s="2">
        <f t="shared" si="0"/>
        <v>0</v>
      </c>
      <c r="I30" s="2">
        <v>1000000</v>
      </c>
    </row>
    <row r="31" spans="1:9" x14ac:dyDescent="0.35">
      <c r="A31" s="2" t="s">
        <v>132</v>
      </c>
      <c r="B31" s="77" t="s">
        <v>348</v>
      </c>
      <c r="C31" s="2"/>
      <c r="D31" s="2"/>
      <c r="E31" s="2"/>
      <c r="F31" s="2"/>
      <c r="G31" s="2">
        <v>500000</v>
      </c>
      <c r="H31" s="2">
        <f t="shared" si="0"/>
        <v>11193</v>
      </c>
      <c r="I31" s="2">
        <v>511193</v>
      </c>
    </row>
    <row r="32" spans="1:9" x14ac:dyDescent="0.35">
      <c r="A32" s="2" t="s">
        <v>44</v>
      </c>
      <c r="B32" s="77" t="s">
        <v>45</v>
      </c>
      <c r="C32" s="2"/>
      <c r="D32" s="2"/>
      <c r="E32" s="2"/>
      <c r="F32" s="2"/>
      <c r="G32" s="2">
        <v>5000000</v>
      </c>
      <c r="H32" s="2">
        <f t="shared" si="0"/>
        <v>0</v>
      </c>
      <c r="I32" s="2">
        <v>5000000</v>
      </c>
    </row>
    <row r="33" spans="1:10" x14ac:dyDescent="0.35">
      <c r="A33" s="2" t="s">
        <v>46</v>
      </c>
      <c r="B33" s="77" t="s">
        <v>47</v>
      </c>
      <c r="C33" s="2"/>
      <c r="D33" s="2"/>
      <c r="E33" s="2"/>
      <c r="F33" s="2"/>
      <c r="G33" s="2">
        <v>1150000</v>
      </c>
      <c r="H33" s="2">
        <f t="shared" si="0"/>
        <v>0</v>
      </c>
      <c r="I33" s="2">
        <v>1150000</v>
      </c>
    </row>
    <row r="34" spans="1:10" x14ac:dyDescent="0.35">
      <c r="A34" s="2" t="s">
        <v>111</v>
      </c>
      <c r="B34" s="77" t="s">
        <v>359</v>
      </c>
      <c r="C34" s="2"/>
      <c r="D34" s="2"/>
      <c r="E34" s="2"/>
      <c r="F34" s="2"/>
      <c r="G34" s="2">
        <v>150000</v>
      </c>
      <c r="H34" s="2">
        <f t="shared" si="0"/>
        <v>0</v>
      </c>
      <c r="I34" s="2">
        <v>150000</v>
      </c>
    </row>
    <row r="35" spans="1:10" x14ac:dyDescent="0.35">
      <c r="A35" s="2" t="s">
        <v>58</v>
      </c>
      <c r="B35" s="77" t="s">
        <v>360</v>
      </c>
      <c r="C35" s="2"/>
      <c r="D35" s="2"/>
      <c r="E35" s="2"/>
      <c r="F35" s="2"/>
      <c r="G35" s="2">
        <v>1600000</v>
      </c>
      <c r="H35" s="2">
        <f t="shared" si="0"/>
        <v>423451</v>
      </c>
      <c r="I35" s="2">
        <v>2023451</v>
      </c>
    </row>
    <row r="36" spans="1:10" x14ac:dyDescent="0.35">
      <c r="A36" s="2" t="s">
        <v>50</v>
      </c>
      <c r="B36" s="77" t="s">
        <v>206</v>
      </c>
      <c r="C36" s="2"/>
      <c r="D36" s="2"/>
      <c r="E36" s="2"/>
      <c r="F36" s="2"/>
      <c r="G36" s="2">
        <v>100000</v>
      </c>
      <c r="H36" s="2">
        <f t="shared" si="0"/>
        <v>1593059</v>
      </c>
      <c r="I36" s="2">
        <v>1693059</v>
      </c>
    </row>
    <row r="37" spans="1:10" x14ac:dyDescent="0.35">
      <c r="A37" s="2"/>
      <c r="B37" s="80" t="s">
        <v>361</v>
      </c>
      <c r="C37" s="1"/>
      <c r="D37" s="1"/>
      <c r="E37" s="1"/>
      <c r="F37" s="1"/>
      <c r="G37" s="1">
        <f>SUM(G27:G36)</f>
        <v>9930000</v>
      </c>
      <c r="H37" s="1">
        <f t="shared" si="0"/>
        <v>3549977</v>
      </c>
      <c r="I37" s="1">
        <f>SUM(I27:I36)</f>
        <v>13479977</v>
      </c>
    </row>
    <row r="38" spans="1:10" x14ac:dyDescent="0.35">
      <c r="A38" s="2" t="s">
        <v>54</v>
      </c>
      <c r="B38" s="80" t="s">
        <v>362</v>
      </c>
      <c r="C38" s="1"/>
      <c r="D38" s="1"/>
      <c r="E38" s="1"/>
      <c r="F38" s="1"/>
      <c r="G38" s="1"/>
      <c r="H38" s="2">
        <f t="shared" si="0"/>
        <v>1043362</v>
      </c>
      <c r="I38" s="1">
        <v>1043362</v>
      </c>
    </row>
    <row r="39" spans="1:10" x14ac:dyDescent="0.35">
      <c r="A39" s="2" t="s">
        <v>79</v>
      </c>
      <c r="B39" s="77" t="s">
        <v>80</v>
      </c>
      <c r="C39" s="2"/>
      <c r="D39" s="2"/>
      <c r="E39" s="2"/>
      <c r="F39" s="2"/>
      <c r="G39" s="2">
        <v>50000</v>
      </c>
      <c r="H39" s="2">
        <f t="shared" si="0"/>
        <v>0</v>
      </c>
      <c r="I39" s="2">
        <v>50000</v>
      </c>
    </row>
    <row r="40" spans="1:10" x14ac:dyDescent="0.35">
      <c r="A40" s="2" t="s">
        <v>81</v>
      </c>
      <c r="B40" s="2" t="s">
        <v>363</v>
      </c>
      <c r="C40" s="2"/>
      <c r="D40" s="2"/>
      <c r="E40" s="2"/>
      <c r="F40" s="2"/>
      <c r="G40" s="2">
        <v>13500</v>
      </c>
      <c r="H40" s="2">
        <f t="shared" si="0"/>
        <v>0</v>
      </c>
      <c r="I40" s="2">
        <v>13500</v>
      </c>
    </row>
    <row r="41" spans="1:10" x14ac:dyDescent="0.35">
      <c r="A41" s="2"/>
      <c r="B41" s="107" t="s">
        <v>364</v>
      </c>
      <c r="C41" s="108"/>
      <c r="D41" s="108"/>
      <c r="E41" s="108"/>
      <c r="F41" s="108"/>
      <c r="G41" s="106">
        <f>SUM(G39:G40)</f>
        <v>63500</v>
      </c>
      <c r="H41" s="2">
        <f t="shared" si="0"/>
        <v>0</v>
      </c>
      <c r="I41" s="106">
        <f>SUM(I39:I40)</f>
        <v>63500</v>
      </c>
    </row>
    <row r="42" spans="1:10" x14ac:dyDescent="0.35">
      <c r="A42" s="2"/>
      <c r="B42" s="107" t="s">
        <v>365</v>
      </c>
      <c r="C42" s="106"/>
      <c r="D42" s="106"/>
      <c r="E42" s="106"/>
      <c r="F42" s="106"/>
      <c r="G42" s="106">
        <f>SUM(G26+G37+G41)</f>
        <v>84874588</v>
      </c>
      <c r="H42" s="1">
        <f t="shared" si="0"/>
        <v>4883738</v>
      </c>
      <c r="I42" s="106">
        <f>SUM(I26+I37+I38+I41)</f>
        <v>89758326</v>
      </c>
    </row>
    <row r="43" spans="1:10" x14ac:dyDescent="0.35">
      <c r="A43" s="2"/>
      <c r="B43" s="107" t="s">
        <v>366</v>
      </c>
      <c r="C43" s="106"/>
      <c r="D43" s="106"/>
      <c r="E43" s="106"/>
      <c r="F43" s="106"/>
      <c r="G43" s="106">
        <f>SUM(G42-G13)</f>
        <v>0</v>
      </c>
      <c r="H43" s="106"/>
      <c r="I43" s="2"/>
    </row>
    <row r="44" spans="1:10" x14ac:dyDescent="0.35">
      <c r="A44" s="45" t="s">
        <v>158</v>
      </c>
      <c r="B44" s="46"/>
      <c r="C44" s="46"/>
      <c r="D44" s="46"/>
      <c r="E44" s="46"/>
      <c r="F44" s="46"/>
      <c r="G44" s="46"/>
      <c r="H44" s="46"/>
      <c r="I44" s="47"/>
    </row>
    <row r="45" spans="1:10" ht="14.25" customHeight="1" x14ac:dyDescent="0.35">
      <c r="A45" s="109"/>
      <c r="B45" s="110"/>
      <c r="C45" s="109"/>
      <c r="D45" s="109"/>
      <c r="E45" s="109"/>
      <c r="F45" s="109"/>
      <c r="G45" s="111"/>
      <c r="H45" s="112"/>
      <c r="I45" s="113"/>
      <c r="J45" s="109"/>
    </row>
    <row r="46" spans="1:10" x14ac:dyDescent="0.35">
      <c r="A46" s="109"/>
      <c r="B46" s="114"/>
      <c r="C46" s="109"/>
      <c r="D46" s="111"/>
      <c r="E46" s="111"/>
      <c r="F46" s="109"/>
      <c r="G46" s="111"/>
      <c r="H46" s="112"/>
      <c r="I46" s="113"/>
      <c r="J46" s="109"/>
    </row>
    <row r="47" spans="1:10" x14ac:dyDescent="0.35">
      <c r="A47" s="109"/>
      <c r="B47" s="110"/>
      <c r="C47" s="109"/>
      <c r="D47" s="115"/>
      <c r="E47" s="115"/>
      <c r="F47" s="109"/>
      <c r="G47" s="116"/>
      <c r="H47" s="109"/>
      <c r="J47" s="117"/>
    </row>
    <row r="48" spans="1:10" x14ac:dyDescent="0.35">
      <c r="A48" s="109"/>
      <c r="B48" s="110"/>
      <c r="C48" s="109"/>
      <c r="D48" s="115"/>
      <c r="E48" s="115"/>
      <c r="F48" s="109"/>
      <c r="G48" s="116"/>
      <c r="H48" s="109"/>
      <c r="J48" s="117"/>
    </row>
    <row r="49" spans="1:10" x14ac:dyDescent="0.35">
      <c r="A49" s="109"/>
      <c r="B49" s="110"/>
      <c r="C49" s="109"/>
      <c r="D49" s="115"/>
      <c r="E49" s="115"/>
      <c r="F49" s="109"/>
      <c r="G49" s="116"/>
      <c r="H49" s="109"/>
      <c r="J49" s="117"/>
    </row>
    <row r="50" spans="1:10" x14ac:dyDescent="0.35">
      <c r="A50" s="109"/>
      <c r="B50" s="110"/>
      <c r="C50" s="109"/>
      <c r="D50" s="115"/>
      <c r="E50" s="115"/>
      <c r="F50" s="109"/>
      <c r="G50" s="116"/>
      <c r="H50" s="109"/>
      <c r="J50" s="117"/>
    </row>
    <row r="51" spans="1:10" x14ac:dyDescent="0.35">
      <c r="A51" s="109"/>
      <c r="B51" s="110"/>
      <c r="C51" s="109"/>
      <c r="D51" s="115"/>
      <c r="E51" s="115"/>
      <c r="F51" s="109"/>
      <c r="G51" s="116"/>
      <c r="H51" s="109"/>
      <c r="J51" s="117"/>
    </row>
    <row r="52" spans="1:10" x14ac:dyDescent="0.35">
      <c r="A52" s="109"/>
      <c r="B52" s="109"/>
      <c r="C52" s="109"/>
      <c r="D52" s="111"/>
      <c r="E52" s="111"/>
      <c r="F52" s="109"/>
      <c r="G52" s="118"/>
      <c r="H52" s="118"/>
      <c r="I52" s="118"/>
      <c r="J52" s="118"/>
    </row>
  </sheetData>
  <mergeCells count="7">
    <mergeCell ref="G1:I1"/>
    <mergeCell ref="B2:F3"/>
    <mergeCell ref="G2:I3"/>
    <mergeCell ref="G4:I4"/>
    <mergeCell ref="A44:I44"/>
    <mergeCell ref="H45:H46"/>
    <mergeCell ref="I45:I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workbookViewId="0">
      <selection activeCell="L19" sqref="L19"/>
    </sheetView>
  </sheetViews>
  <sheetFormatPr defaultRowHeight="14.5" x14ac:dyDescent="0.35"/>
  <cols>
    <col min="1" max="1" width="3.7265625" customWidth="1"/>
    <col min="4" max="4" width="11.7265625" customWidth="1"/>
    <col min="5" max="5" width="7.7265625" customWidth="1"/>
    <col min="6" max="6" width="8.7265625" customWidth="1"/>
    <col min="7" max="7" width="8" customWidth="1"/>
    <col min="8" max="8" width="8.453125" customWidth="1"/>
    <col min="9" max="9" width="8" customWidth="1"/>
    <col min="10" max="10" width="8.54296875" customWidth="1"/>
    <col min="11" max="11" width="8" customWidth="1"/>
    <col min="12" max="12" width="9.7265625" customWidth="1"/>
    <col min="13" max="13" width="8.26953125" customWidth="1"/>
    <col min="14" max="14" width="8.1796875" customWidth="1"/>
    <col min="15" max="15" width="8.54296875" customWidth="1"/>
    <col min="16" max="16" width="9" customWidth="1"/>
    <col min="17" max="17" width="13" customWidth="1"/>
    <col min="257" max="257" width="3.7265625" customWidth="1"/>
    <col min="260" max="260" width="11.7265625" customWidth="1"/>
    <col min="261" max="261" width="7.7265625" customWidth="1"/>
    <col min="262" max="262" width="8.7265625" customWidth="1"/>
    <col min="263" max="263" width="8" customWidth="1"/>
    <col min="264" max="264" width="8.453125" customWidth="1"/>
    <col min="265" max="265" width="8" customWidth="1"/>
    <col min="266" max="266" width="8.54296875" customWidth="1"/>
    <col min="267" max="267" width="8" customWidth="1"/>
    <col min="268" max="268" width="9.7265625" customWidth="1"/>
    <col min="269" max="269" width="8.26953125" customWidth="1"/>
    <col min="270" max="270" width="8.1796875" customWidth="1"/>
    <col min="271" max="271" width="8.54296875" customWidth="1"/>
    <col min="272" max="272" width="9" customWidth="1"/>
    <col min="273" max="273" width="13" customWidth="1"/>
    <col min="513" max="513" width="3.7265625" customWidth="1"/>
    <col min="516" max="516" width="11.7265625" customWidth="1"/>
    <col min="517" max="517" width="7.7265625" customWidth="1"/>
    <col min="518" max="518" width="8.7265625" customWidth="1"/>
    <col min="519" max="519" width="8" customWidth="1"/>
    <col min="520" max="520" width="8.453125" customWidth="1"/>
    <col min="521" max="521" width="8" customWidth="1"/>
    <col min="522" max="522" width="8.54296875" customWidth="1"/>
    <col min="523" max="523" width="8" customWidth="1"/>
    <col min="524" max="524" width="9.7265625" customWidth="1"/>
    <col min="525" max="525" width="8.26953125" customWidth="1"/>
    <col min="526" max="526" width="8.1796875" customWidth="1"/>
    <col min="527" max="527" width="8.54296875" customWidth="1"/>
    <col min="528" max="528" width="9" customWidth="1"/>
    <col min="529" max="529" width="13" customWidth="1"/>
    <col min="769" max="769" width="3.7265625" customWidth="1"/>
    <col min="772" max="772" width="11.7265625" customWidth="1"/>
    <col min="773" max="773" width="7.7265625" customWidth="1"/>
    <col min="774" max="774" width="8.7265625" customWidth="1"/>
    <col min="775" max="775" width="8" customWidth="1"/>
    <col min="776" max="776" width="8.453125" customWidth="1"/>
    <col min="777" max="777" width="8" customWidth="1"/>
    <col min="778" max="778" width="8.54296875" customWidth="1"/>
    <col min="779" max="779" width="8" customWidth="1"/>
    <col min="780" max="780" width="9.7265625" customWidth="1"/>
    <col min="781" max="781" width="8.26953125" customWidth="1"/>
    <col min="782" max="782" width="8.1796875" customWidth="1"/>
    <col min="783" max="783" width="8.54296875" customWidth="1"/>
    <col min="784" max="784" width="9" customWidth="1"/>
    <col min="785" max="785" width="13" customWidth="1"/>
    <col min="1025" max="1025" width="3.7265625" customWidth="1"/>
    <col min="1028" max="1028" width="11.7265625" customWidth="1"/>
    <col min="1029" max="1029" width="7.7265625" customWidth="1"/>
    <col min="1030" max="1030" width="8.7265625" customWidth="1"/>
    <col min="1031" max="1031" width="8" customWidth="1"/>
    <col min="1032" max="1032" width="8.453125" customWidth="1"/>
    <col min="1033" max="1033" width="8" customWidth="1"/>
    <col min="1034" max="1034" width="8.54296875" customWidth="1"/>
    <col min="1035" max="1035" width="8" customWidth="1"/>
    <col min="1036" max="1036" width="9.7265625" customWidth="1"/>
    <col min="1037" max="1037" width="8.26953125" customWidth="1"/>
    <col min="1038" max="1038" width="8.1796875" customWidth="1"/>
    <col min="1039" max="1039" width="8.54296875" customWidth="1"/>
    <col min="1040" max="1040" width="9" customWidth="1"/>
    <col min="1041" max="1041" width="13" customWidth="1"/>
    <col min="1281" max="1281" width="3.7265625" customWidth="1"/>
    <col min="1284" max="1284" width="11.7265625" customWidth="1"/>
    <col min="1285" max="1285" width="7.7265625" customWidth="1"/>
    <col min="1286" max="1286" width="8.7265625" customWidth="1"/>
    <col min="1287" max="1287" width="8" customWidth="1"/>
    <col min="1288" max="1288" width="8.453125" customWidth="1"/>
    <col min="1289" max="1289" width="8" customWidth="1"/>
    <col min="1290" max="1290" width="8.54296875" customWidth="1"/>
    <col min="1291" max="1291" width="8" customWidth="1"/>
    <col min="1292" max="1292" width="9.7265625" customWidth="1"/>
    <col min="1293" max="1293" width="8.26953125" customWidth="1"/>
    <col min="1294" max="1294" width="8.1796875" customWidth="1"/>
    <col min="1295" max="1295" width="8.54296875" customWidth="1"/>
    <col min="1296" max="1296" width="9" customWidth="1"/>
    <col min="1297" max="1297" width="13" customWidth="1"/>
    <col min="1537" max="1537" width="3.7265625" customWidth="1"/>
    <col min="1540" max="1540" width="11.7265625" customWidth="1"/>
    <col min="1541" max="1541" width="7.7265625" customWidth="1"/>
    <col min="1542" max="1542" width="8.7265625" customWidth="1"/>
    <col min="1543" max="1543" width="8" customWidth="1"/>
    <col min="1544" max="1544" width="8.453125" customWidth="1"/>
    <col min="1545" max="1545" width="8" customWidth="1"/>
    <col min="1546" max="1546" width="8.54296875" customWidth="1"/>
    <col min="1547" max="1547" width="8" customWidth="1"/>
    <col min="1548" max="1548" width="9.7265625" customWidth="1"/>
    <col min="1549" max="1549" width="8.26953125" customWidth="1"/>
    <col min="1550" max="1550" width="8.1796875" customWidth="1"/>
    <col min="1551" max="1551" width="8.54296875" customWidth="1"/>
    <col min="1552" max="1552" width="9" customWidth="1"/>
    <col min="1553" max="1553" width="13" customWidth="1"/>
    <col min="1793" max="1793" width="3.7265625" customWidth="1"/>
    <col min="1796" max="1796" width="11.7265625" customWidth="1"/>
    <col min="1797" max="1797" width="7.7265625" customWidth="1"/>
    <col min="1798" max="1798" width="8.7265625" customWidth="1"/>
    <col min="1799" max="1799" width="8" customWidth="1"/>
    <col min="1800" max="1800" width="8.453125" customWidth="1"/>
    <col min="1801" max="1801" width="8" customWidth="1"/>
    <col min="1802" max="1802" width="8.54296875" customWidth="1"/>
    <col min="1803" max="1803" width="8" customWidth="1"/>
    <col min="1804" max="1804" width="9.7265625" customWidth="1"/>
    <col min="1805" max="1805" width="8.26953125" customWidth="1"/>
    <col min="1806" max="1806" width="8.1796875" customWidth="1"/>
    <col min="1807" max="1807" width="8.54296875" customWidth="1"/>
    <col min="1808" max="1808" width="9" customWidth="1"/>
    <col min="1809" max="1809" width="13" customWidth="1"/>
    <col min="2049" max="2049" width="3.7265625" customWidth="1"/>
    <col min="2052" max="2052" width="11.7265625" customWidth="1"/>
    <col min="2053" max="2053" width="7.7265625" customWidth="1"/>
    <col min="2054" max="2054" width="8.7265625" customWidth="1"/>
    <col min="2055" max="2055" width="8" customWidth="1"/>
    <col min="2056" max="2056" width="8.453125" customWidth="1"/>
    <col min="2057" max="2057" width="8" customWidth="1"/>
    <col min="2058" max="2058" width="8.54296875" customWidth="1"/>
    <col min="2059" max="2059" width="8" customWidth="1"/>
    <col min="2060" max="2060" width="9.7265625" customWidth="1"/>
    <col min="2061" max="2061" width="8.26953125" customWidth="1"/>
    <col min="2062" max="2062" width="8.1796875" customWidth="1"/>
    <col min="2063" max="2063" width="8.54296875" customWidth="1"/>
    <col min="2064" max="2064" width="9" customWidth="1"/>
    <col min="2065" max="2065" width="13" customWidth="1"/>
    <col min="2305" max="2305" width="3.7265625" customWidth="1"/>
    <col min="2308" max="2308" width="11.7265625" customWidth="1"/>
    <col min="2309" max="2309" width="7.7265625" customWidth="1"/>
    <col min="2310" max="2310" width="8.7265625" customWidth="1"/>
    <col min="2311" max="2311" width="8" customWidth="1"/>
    <col min="2312" max="2312" width="8.453125" customWidth="1"/>
    <col min="2313" max="2313" width="8" customWidth="1"/>
    <col min="2314" max="2314" width="8.54296875" customWidth="1"/>
    <col min="2315" max="2315" width="8" customWidth="1"/>
    <col min="2316" max="2316" width="9.7265625" customWidth="1"/>
    <col min="2317" max="2317" width="8.26953125" customWidth="1"/>
    <col min="2318" max="2318" width="8.1796875" customWidth="1"/>
    <col min="2319" max="2319" width="8.54296875" customWidth="1"/>
    <col min="2320" max="2320" width="9" customWidth="1"/>
    <col min="2321" max="2321" width="13" customWidth="1"/>
    <col min="2561" max="2561" width="3.7265625" customWidth="1"/>
    <col min="2564" max="2564" width="11.7265625" customWidth="1"/>
    <col min="2565" max="2565" width="7.7265625" customWidth="1"/>
    <col min="2566" max="2566" width="8.7265625" customWidth="1"/>
    <col min="2567" max="2567" width="8" customWidth="1"/>
    <col min="2568" max="2568" width="8.453125" customWidth="1"/>
    <col min="2569" max="2569" width="8" customWidth="1"/>
    <col min="2570" max="2570" width="8.54296875" customWidth="1"/>
    <col min="2571" max="2571" width="8" customWidth="1"/>
    <col min="2572" max="2572" width="9.7265625" customWidth="1"/>
    <col min="2573" max="2573" width="8.26953125" customWidth="1"/>
    <col min="2574" max="2574" width="8.1796875" customWidth="1"/>
    <col min="2575" max="2575" width="8.54296875" customWidth="1"/>
    <col min="2576" max="2576" width="9" customWidth="1"/>
    <col min="2577" max="2577" width="13" customWidth="1"/>
    <col min="2817" max="2817" width="3.7265625" customWidth="1"/>
    <col min="2820" max="2820" width="11.7265625" customWidth="1"/>
    <col min="2821" max="2821" width="7.7265625" customWidth="1"/>
    <col min="2822" max="2822" width="8.7265625" customWidth="1"/>
    <col min="2823" max="2823" width="8" customWidth="1"/>
    <col min="2824" max="2824" width="8.453125" customWidth="1"/>
    <col min="2825" max="2825" width="8" customWidth="1"/>
    <col min="2826" max="2826" width="8.54296875" customWidth="1"/>
    <col min="2827" max="2827" width="8" customWidth="1"/>
    <col min="2828" max="2828" width="9.7265625" customWidth="1"/>
    <col min="2829" max="2829" width="8.26953125" customWidth="1"/>
    <col min="2830" max="2830" width="8.1796875" customWidth="1"/>
    <col min="2831" max="2831" width="8.54296875" customWidth="1"/>
    <col min="2832" max="2832" width="9" customWidth="1"/>
    <col min="2833" max="2833" width="13" customWidth="1"/>
    <col min="3073" max="3073" width="3.7265625" customWidth="1"/>
    <col min="3076" max="3076" width="11.7265625" customWidth="1"/>
    <col min="3077" max="3077" width="7.7265625" customWidth="1"/>
    <col min="3078" max="3078" width="8.7265625" customWidth="1"/>
    <col min="3079" max="3079" width="8" customWidth="1"/>
    <col min="3080" max="3080" width="8.453125" customWidth="1"/>
    <col min="3081" max="3081" width="8" customWidth="1"/>
    <col min="3082" max="3082" width="8.54296875" customWidth="1"/>
    <col min="3083" max="3083" width="8" customWidth="1"/>
    <col min="3084" max="3084" width="9.7265625" customWidth="1"/>
    <col min="3085" max="3085" width="8.26953125" customWidth="1"/>
    <col min="3086" max="3086" width="8.1796875" customWidth="1"/>
    <col min="3087" max="3087" width="8.54296875" customWidth="1"/>
    <col min="3088" max="3088" width="9" customWidth="1"/>
    <col min="3089" max="3089" width="13" customWidth="1"/>
    <col min="3329" max="3329" width="3.7265625" customWidth="1"/>
    <col min="3332" max="3332" width="11.7265625" customWidth="1"/>
    <col min="3333" max="3333" width="7.7265625" customWidth="1"/>
    <col min="3334" max="3334" width="8.7265625" customWidth="1"/>
    <col min="3335" max="3335" width="8" customWidth="1"/>
    <col min="3336" max="3336" width="8.453125" customWidth="1"/>
    <col min="3337" max="3337" width="8" customWidth="1"/>
    <col min="3338" max="3338" width="8.54296875" customWidth="1"/>
    <col min="3339" max="3339" width="8" customWidth="1"/>
    <col min="3340" max="3340" width="9.7265625" customWidth="1"/>
    <col min="3341" max="3341" width="8.26953125" customWidth="1"/>
    <col min="3342" max="3342" width="8.1796875" customWidth="1"/>
    <col min="3343" max="3343" width="8.54296875" customWidth="1"/>
    <col min="3344" max="3344" width="9" customWidth="1"/>
    <col min="3345" max="3345" width="13" customWidth="1"/>
    <col min="3585" max="3585" width="3.7265625" customWidth="1"/>
    <col min="3588" max="3588" width="11.7265625" customWidth="1"/>
    <col min="3589" max="3589" width="7.7265625" customWidth="1"/>
    <col min="3590" max="3590" width="8.7265625" customWidth="1"/>
    <col min="3591" max="3591" width="8" customWidth="1"/>
    <col min="3592" max="3592" width="8.453125" customWidth="1"/>
    <col min="3593" max="3593" width="8" customWidth="1"/>
    <col min="3594" max="3594" width="8.54296875" customWidth="1"/>
    <col min="3595" max="3595" width="8" customWidth="1"/>
    <col min="3596" max="3596" width="9.7265625" customWidth="1"/>
    <col min="3597" max="3597" width="8.26953125" customWidth="1"/>
    <col min="3598" max="3598" width="8.1796875" customWidth="1"/>
    <col min="3599" max="3599" width="8.54296875" customWidth="1"/>
    <col min="3600" max="3600" width="9" customWidth="1"/>
    <col min="3601" max="3601" width="13" customWidth="1"/>
    <col min="3841" max="3841" width="3.7265625" customWidth="1"/>
    <col min="3844" max="3844" width="11.7265625" customWidth="1"/>
    <col min="3845" max="3845" width="7.7265625" customWidth="1"/>
    <col min="3846" max="3846" width="8.7265625" customWidth="1"/>
    <col min="3847" max="3847" width="8" customWidth="1"/>
    <col min="3848" max="3848" width="8.453125" customWidth="1"/>
    <col min="3849" max="3849" width="8" customWidth="1"/>
    <col min="3850" max="3850" width="8.54296875" customWidth="1"/>
    <col min="3851" max="3851" width="8" customWidth="1"/>
    <col min="3852" max="3852" width="9.7265625" customWidth="1"/>
    <col min="3853" max="3853" width="8.26953125" customWidth="1"/>
    <col min="3854" max="3854" width="8.1796875" customWidth="1"/>
    <col min="3855" max="3855" width="8.54296875" customWidth="1"/>
    <col min="3856" max="3856" width="9" customWidth="1"/>
    <col min="3857" max="3857" width="13" customWidth="1"/>
    <col min="4097" max="4097" width="3.7265625" customWidth="1"/>
    <col min="4100" max="4100" width="11.7265625" customWidth="1"/>
    <col min="4101" max="4101" width="7.7265625" customWidth="1"/>
    <col min="4102" max="4102" width="8.7265625" customWidth="1"/>
    <col min="4103" max="4103" width="8" customWidth="1"/>
    <col min="4104" max="4104" width="8.453125" customWidth="1"/>
    <col min="4105" max="4105" width="8" customWidth="1"/>
    <col min="4106" max="4106" width="8.54296875" customWidth="1"/>
    <col min="4107" max="4107" width="8" customWidth="1"/>
    <col min="4108" max="4108" width="9.7265625" customWidth="1"/>
    <col min="4109" max="4109" width="8.26953125" customWidth="1"/>
    <col min="4110" max="4110" width="8.1796875" customWidth="1"/>
    <col min="4111" max="4111" width="8.54296875" customWidth="1"/>
    <col min="4112" max="4112" width="9" customWidth="1"/>
    <col min="4113" max="4113" width="13" customWidth="1"/>
    <col min="4353" max="4353" width="3.7265625" customWidth="1"/>
    <col min="4356" max="4356" width="11.7265625" customWidth="1"/>
    <col min="4357" max="4357" width="7.7265625" customWidth="1"/>
    <col min="4358" max="4358" width="8.7265625" customWidth="1"/>
    <col min="4359" max="4359" width="8" customWidth="1"/>
    <col min="4360" max="4360" width="8.453125" customWidth="1"/>
    <col min="4361" max="4361" width="8" customWidth="1"/>
    <col min="4362" max="4362" width="8.54296875" customWidth="1"/>
    <col min="4363" max="4363" width="8" customWidth="1"/>
    <col min="4364" max="4364" width="9.7265625" customWidth="1"/>
    <col min="4365" max="4365" width="8.26953125" customWidth="1"/>
    <col min="4366" max="4366" width="8.1796875" customWidth="1"/>
    <col min="4367" max="4367" width="8.54296875" customWidth="1"/>
    <col min="4368" max="4368" width="9" customWidth="1"/>
    <col min="4369" max="4369" width="13" customWidth="1"/>
    <col min="4609" max="4609" width="3.7265625" customWidth="1"/>
    <col min="4612" max="4612" width="11.7265625" customWidth="1"/>
    <col min="4613" max="4613" width="7.7265625" customWidth="1"/>
    <col min="4614" max="4614" width="8.7265625" customWidth="1"/>
    <col min="4615" max="4615" width="8" customWidth="1"/>
    <col min="4616" max="4616" width="8.453125" customWidth="1"/>
    <col min="4617" max="4617" width="8" customWidth="1"/>
    <col min="4618" max="4618" width="8.54296875" customWidth="1"/>
    <col min="4619" max="4619" width="8" customWidth="1"/>
    <col min="4620" max="4620" width="9.7265625" customWidth="1"/>
    <col min="4621" max="4621" width="8.26953125" customWidth="1"/>
    <col min="4622" max="4622" width="8.1796875" customWidth="1"/>
    <col min="4623" max="4623" width="8.54296875" customWidth="1"/>
    <col min="4624" max="4624" width="9" customWidth="1"/>
    <col min="4625" max="4625" width="13" customWidth="1"/>
    <col min="4865" max="4865" width="3.7265625" customWidth="1"/>
    <col min="4868" max="4868" width="11.7265625" customWidth="1"/>
    <col min="4869" max="4869" width="7.7265625" customWidth="1"/>
    <col min="4870" max="4870" width="8.7265625" customWidth="1"/>
    <col min="4871" max="4871" width="8" customWidth="1"/>
    <col min="4872" max="4872" width="8.453125" customWidth="1"/>
    <col min="4873" max="4873" width="8" customWidth="1"/>
    <col min="4874" max="4874" width="8.54296875" customWidth="1"/>
    <col min="4875" max="4875" width="8" customWidth="1"/>
    <col min="4876" max="4876" width="9.7265625" customWidth="1"/>
    <col min="4877" max="4877" width="8.26953125" customWidth="1"/>
    <col min="4878" max="4878" width="8.1796875" customWidth="1"/>
    <col min="4879" max="4879" width="8.54296875" customWidth="1"/>
    <col min="4880" max="4880" width="9" customWidth="1"/>
    <col min="4881" max="4881" width="13" customWidth="1"/>
    <col min="5121" max="5121" width="3.7265625" customWidth="1"/>
    <col min="5124" max="5124" width="11.7265625" customWidth="1"/>
    <col min="5125" max="5125" width="7.7265625" customWidth="1"/>
    <col min="5126" max="5126" width="8.7265625" customWidth="1"/>
    <col min="5127" max="5127" width="8" customWidth="1"/>
    <col min="5128" max="5128" width="8.453125" customWidth="1"/>
    <col min="5129" max="5129" width="8" customWidth="1"/>
    <col min="5130" max="5130" width="8.54296875" customWidth="1"/>
    <col min="5131" max="5131" width="8" customWidth="1"/>
    <col min="5132" max="5132" width="9.7265625" customWidth="1"/>
    <col min="5133" max="5133" width="8.26953125" customWidth="1"/>
    <col min="5134" max="5134" width="8.1796875" customWidth="1"/>
    <col min="5135" max="5135" width="8.54296875" customWidth="1"/>
    <col min="5136" max="5136" width="9" customWidth="1"/>
    <col min="5137" max="5137" width="13" customWidth="1"/>
    <col min="5377" max="5377" width="3.7265625" customWidth="1"/>
    <col min="5380" max="5380" width="11.7265625" customWidth="1"/>
    <col min="5381" max="5381" width="7.7265625" customWidth="1"/>
    <col min="5382" max="5382" width="8.7265625" customWidth="1"/>
    <col min="5383" max="5383" width="8" customWidth="1"/>
    <col min="5384" max="5384" width="8.453125" customWidth="1"/>
    <col min="5385" max="5385" width="8" customWidth="1"/>
    <col min="5386" max="5386" width="8.54296875" customWidth="1"/>
    <col min="5387" max="5387" width="8" customWidth="1"/>
    <col min="5388" max="5388" width="9.7265625" customWidth="1"/>
    <col min="5389" max="5389" width="8.26953125" customWidth="1"/>
    <col min="5390" max="5390" width="8.1796875" customWidth="1"/>
    <col min="5391" max="5391" width="8.54296875" customWidth="1"/>
    <col min="5392" max="5392" width="9" customWidth="1"/>
    <col min="5393" max="5393" width="13" customWidth="1"/>
    <col min="5633" max="5633" width="3.7265625" customWidth="1"/>
    <col min="5636" max="5636" width="11.7265625" customWidth="1"/>
    <col min="5637" max="5637" width="7.7265625" customWidth="1"/>
    <col min="5638" max="5638" width="8.7265625" customWidth="1"/>
    <col min="5639" max="5639" width="8" customWidth="1"/>
    <col min="5640" max="5640" width="8.453125" customWidth="1"/>
    <col min="5641" max="5641" width="8" customWidth="1"/>
    <col min="5642" max="5642" width="8.54296875" customWidth="1"/>
    <col min="5643" max="5643" width="8" customWidth="1"/>
    <col min="5644" max="5644" width="9.7265625" customWidth="1"/>
    <col min="5645" max="5645" width="8.26953125" customWidth="1"/>
    <col min="5646" max="5646" width="8.1796875" customWidth="1"/>
    <col min="5647" max="5647" width="8.54296875" customWidth="1"/>
    <col min="5648" max="5648" width="9" customWidth="1"/>
    <col min="5649" max="5649" width="13" customWidth="1"/>
    <col min="5889" max="5889" width="3.7265625" customWidth="1"/>
    <col min="5892" max="5892" width="11.7265625" customWidth="1"/>
    <col min="5893" max="5893" width="7.7265625" customWidth="1"/>
    <col min="5894" max="5894" width="8.7265625" customWidth="1"/>
    <col min="5895" max="5895" width="8" customWidth="1"/>
    <col min="5896" max="5896" width="8.453125" customWidth="1"/>
    <col min="5897" max="5897" width="8" customWidth="1"/>
    <col min="5898" max="5898" width="8.54296875" customWidth="1"/>
    <col min="5899" max="5899" width="8" customWidth="1"/>
    <col min="5900" max="5900" width="9.7265625" customWidth="1"/>
    <col min="5901" max="5901" width="8.26953125" customWidth="1"/>
    <col min="5902" max="5902" width="8.1796875" customWidth="1"/>
    <col min="5903" max="5903" width="8.54296875" customWidth="1"/>
    <col min="5904" max="5904" width="9" customWidth="1"/>
    <col min="5905" max="5905" width="13" customWidth="1"/>
    <col min="6145" max="6145" width="3.7265625" customWidth="1"/>
    <col min="6148" max="6148" width="11.7265625" customWidth="1"/>
    <col min="6149" max="6149" width="7.7265625" customWidth="1"/>
    <col min="6150" max="6150" width="8.7265625" customWidth="1"/>
    <col min="6151" max="6151" width="8" customWidth="1"/>
    <col min="6152" max="6152" width="8.453125" customWidth="1"/>
    <col min="6153" max="6153" width="8" customWidth="1"/>
    <col min="6154" max="6154" width="8.54296875" customWidth="1"/>
    <col min="6155" max="6155" width="8" customWidth="1"/>
    <col min="6156" max="6156" width="9.7265625" customWidth="1"/>
    <col min="6157" max="6157" width="8.26953125" customWidth="1"/>
    <col min="6158" max="6158" width="8.1796875" customWidth="1"/>
    <col min="6159" max="6159" width="8.54296875" customWidth="1"/>
    <col min="6160" max="6160" width="9" customWidth="1"/>
    <col min="6161" max="6161" width="13" customWidth="1"/>
    <col min="6401" max="6401" width="3.7265625" customWidth="1"/>
    <col min="6404" max="6404" width="11.7265625" customWidth="1"/>
    <col min="6405" max="6405" width="7.7265625" customWidth="1"/>
    <col min="6406" max="6406" width="8.7265625" customWidth="1"/>
    <col min="6407" max="6407" width="8" customWidth="1"/>
    <col min="6408" max="6408" width="8.453125" customWidth="1"/>
    <col min="6409" max="6409" width="8" customWidth="1"/>
    <col min="6410" max="6410" width="8.54296875" customWidth="1"/>
    <col min="6411" max="6411" width="8" customWidth="1"/>
    <col min="6412" max="6412" width="9.7265625" customWidth="1"/>
    <col min="6413" max="6413" width="8.26953125" customWidth="1"/>
    <col min="6414" max="6414" width="8.1796875" customWidth="1"/>
    <col min="6415" max="6415" width="8.54296875" customWidth="1"/>
    <col min="6416" max="6416" width="9" customWidth="1"/>
    <col min="6417" max="6417" width="13" customWidth="1"/>
    <col min="6657" max="6657" width="3.7265625" customWidth="1"/>
    <col min="6660" max="6660" width="11.7265625" customWidth="1"/>
    <col min="6661" max="6661" width="7.7265625" customWidth="1"/>
    <col min="6662" max="6662" width="8.7265625" customWidth="1"/>
    <col min="6663" max="6663" width="8" customWidth="1"/>
    <col min="6664" max="6664" width="8.453125" customWidth="1"/>
    <col min="6665" max="6665" width="8" customWidth="1"/>
    <col min="6666" max="6666" width="8.54296875" customWidth="1"/>
    <col min="6667" max="6667" width="8" customWidth="1"/>
    <col min="6668" max="6668" width="9.7265625" customWidth="1"/>
    <col min="6669" max="6669" width="8.26953125" customWidth="1"/>
    <col min="6670" max="6670" width="8.1796875" customWidth="1"/>
    <col min="6671" max="6671" width="8.54296875" customWidth="1"/>
    <col min="6672" max="6672" width="9" customWidth="1"/>
    <col min="6673" max="6673" width="13" customWidth="1"/>
    <col min="6913" max="6913" width="3.7265625" customWidth="1"/>
    <col min="6916" max="6916" width="11.7265625" customWidth="1"/>
    <col min="6917" max="6917" width="7.7265625" customWidth="1"/>
    <col min="6918" max="6918" width="8.7265625" customWidth="1"/>
    <col min="6919" max="6919" width="8" customWidth="1"/>
    <col min="6920" max="6920" width="8.453125" customWidth="1"/>
    <col min="6921" max="6921" width="8" customWidth="1"/>
    <col min="6922" max="6922" width="8.54296875" customWidth="1"/>
    <col min="6923" max="6923" width="8" customWidth="1"/>
    <col min="6924" max="6924" width="9.7265625" customWidth="1"/>
    <col min="6925" max="6925" width="8.26953125" customWidth="1"/>
    <col min="6926" max="6926" width="8.1796875" customWidth="1"/>
    <col min="6927" max="6927" width="8.54296875" customWidth="1"/>
    <col min="6928" max="6928" width="9" customWidth="1"/>
    <col min="6929" max="6929" width="13" customWidth="1"/>
    <col min="7169" max="7169" width="3.7265625" customWidth="1"/>
    <col min="7172" max="7172" width="11.7265625" customWidth="1"/>
    <col min="7173" max="7173" width="7.7265625" customWidth="1"/>
    <col min="7174" max="7174" width="8.7265625" customWidth="1"/>
    <col min="7175" max="7175" width="8" customWidth="1"/>
    <col min="7176" max="7176" width="8.453125" customWidth="1"/>
    <col min="7177" max="7177" width="8" customWidth="1"/>
    <col min="7178" max="7178" width="8.54296875" customWidth="1"/>
    <col min="7179" max="7179" width="8" customWidth="1"/>
    <col min="7180" max="7180" width="9.7265625" customWidth="1"/>
    <col min="7181" max="7181" width="8.26953125" customWidth="1"/>
    <col min="7182" max="7182" width="8.1796875" customWidth="1"/>
    <col min="7183" max="7183" width="8.54296875" customWidth="1"/>
    <col min="7184" max="7184" width="9" customWidth="1"/>
    <col min="7185" max="7185" width="13" customWidth="1"/>
    <col min="7425" max="7425" width="3.7265625" customWidth="1"/>
    <col min="7428" max="7428" width="11.7265625" customWidth="1"/>
    <col min="7429" max="7429" width="7.7265625" customWidth="1"/>
    <col min="7430" max="7430" width="8.7265625" customWidth="1"/>
    <col min="7431" max="7431" width="8" customWidth="1"/>
    <col min="7432" max="7432" width="8.453125" customWidth="1"/>
    <col min="7433" max="7433" width="8" customWidth="1"/>
    <col min="7434" max="7434" width="8.54296875" customWidth="1"/>
    <col min="7435" max="7435" width="8" customWidth="1"/>
    <col min="7436" max="7436" width="9.7265625" customWidth="1"/>
    <col min="7437" max="7437" width="8.26953125" customWidth="1"/>
    <col min="7438" max="7438" width="8.1796875" customWidth="1"/>
    <col min="7439" max="7439" width="8.54296875" customWidth="1"/>
    <col min="7440" max="7440" width="9" customWidth="1"/>
    <col min="7441" max="7441" width="13" customWidth="1"/>
    <col min="7681" max="7681" width="3.7265625" customWidth="1"/>
    <col min="7684" max="7684" width="11.7265625" customWidth="1"/>
    <col min="7685" max="7685" width="7.7265625" customWidth="1"/>
    <col min="7686" max="7686" width="8.7265625" customWidth="1"/>
    <col min="7687" max="7687" width="8" customWidth="1"/>
    <col min="7688" max="7688" width="8.453125" customWidth="1"/>
    <col min="7689" max="7689" width="8" customWidth="1"/>
    <col min="7690" max="7690" width="8.54296875" customWidth="1"/>
    <col min="7691" max="7691" width="8" customWidth="1"/>
    <col min="7692" max="7692" width="9.7265625" customWidth="1"/>
    <col min="7693" max="7693" width="8.26953125" customWidth="1"/>
    <col min="7694" max="7694" width="8.1796875" customWidth="1"/>
    <col min="7695" max="7695" width="8.54296875" customWidth="1"/>
    <col min="7696" max="7696" width="9" customWidth="1"/>
    <col min="7697" max="7697" width="13" customWidth="1"/>
    <col min="7937" max="7937" width="3.7265625" customWidth="1"/>
    <col min="7940" max="7940" width="11.7265625" customWidth="1"/>
    <col min="7941" max="7941" width="7.7265625" customWidth="1"/>
    <col min="7942" max="7942" width="8.7265625" customWidth="1"/>
    <col min="7943" max="7943" width="8" customWidth="1"/>
    <col min="7944" max="7944" width="8.453125" customWidth="1"/>
    <col min="7945" max="7945" width="8" customWidth="1"/>
    <col min="7946" max="7946" width="8.54296875" customWidth="1"/>
    <col min="7947" max="7947" width="8" customWidth="1"/>
    <col min="7948" max="7948" width="9.7265625" customWidth="1"/>
    <col min="7949" max="7949" width="8.26953125" customWidth="1"/>
    <col min="7950" max="7950" width="8.1796875" customWidth="1"/>
    <col min="7951" max="7951" width="8.54296875" customWidth="1"/>
    <col min="7952" max="7952" width="9" customWidth="1"/>
    <col min="7953" max="7953" width="13" customWidth="1"/>
    <col min="8193" max="8193" width="3.7265625" customWidth="1"/>
    <col min="8196" max="8196" width="11.7265625" customWidth="1"/>
    <col min="8197" max="8197" width="7.7265625" customWidth="1"/>
    <col min="8198" max="8198" width="8.7265625" customWidth="1"/>
    <col min="8199" max="8199" width="8" customWidth="1"/>
    <col min="8200" max="8200" width="8.453125" customWidth="1"/>
    <col min="8201" max="8201" width="8" customWidth="1"/>
    <col min="8202" max="8202" width="8.54296875" customWidth="1"/>
    <col min="8203" max="8203" width="8" customWidth="1"/>
    <col min="8204" max="8204" width="9.7265625" customWidth="1"/>
    <col min="8205" max="8205" width="8.26953125" customWidth="1"/>
    <col min="8206" max="8206" width="8.1796875" customWidth="1"/>
    <col min="8207" max="8207" width="8.54296875" customWidth="1"/>
    <col min="8208" max="8208" width="9" customWidth="1"/>
    <col min="8209" max="8209" width="13" customWidth="1"/>
    <col min="8449" max="8449" width="3.7265625" customWidth="1"/>
    <col min="8452" max="8452" width="11.7265625" customWidth="1"/>
    <col min="8453" max="8453" width="7.7265625" customWidth="1"/>
    <col min="8454" max="8454" width="8.7265625" customWidth="1"/>
    <col min="8455" max="8455" width="8" customWidth="1"/>
    <col min="8456" max="8456" width="8.453125" customWidth="1"/>
    <col min="8457" max="8457" width="8" customWidth="1"/>
    <col min="8458" max="8458" width="8.54296875" customWidth="1"/>
    <col min="8459" max="8459" width="8" customWidth="1"/>
    <col min="8460" max="8460" width="9.7265625" customWidth="1"/>
    <col min="8461" max="8461" width="8.26953125" customWidth="1"/>
    <col min="8462" max="8462" width="8.1796875" customWidth="1"/>
    <col min="8463" max="8463" width="8.54296875" customWidth="1"/>
    <col min="8464" max="8464" width="9" customWidth="1"/>
    <col min="8465" max="8465" width="13" customWidth="1"/>
    <col min="8705" max="8705" width="3.7265625" customWidth="1"/>
    <col min="8708" max="8708" width="11.7265625" customWidth="1"/>
    <col min="8709" max="8709" width="7.7265625" customWidth="1"/>
    <col min="8710" max="8710" width="8.7265625" customWidth="1"/>
    <col min="8711" max="8711" width="8" customWidth="1"/>
    <col min="8712" max="8712" width="8.453125" customWidth="1"/>
    <col min="8713" max="8713" width="8" customWidth="1"/>
    <col min="8714" max="8714" width="8.54296875" customWidth="1"/>
    <col min="8715" max="8715" width="8" customWidth="1"/>
    <col min="8716" max="8716" width="9.7265625" customWidth="1"/>
    <col min="8717" max="8717" width="8.26953125" customWidth="1"/>
    <col min="8718" max="8718" width="8.1796875" customWidth="1"/>
    <col min="8719" max="8719" width="8.54296875" customWidth="1"/>
    <col min="8720" max="8720" width="9" customWidth="1"/>
    <col min="8721" max="8721" width="13" customWidth="1"/>
    <col min="8961" max="8961" width="3.7265625" customWidth="1"/>
    <col min="8964" max="8964" width="11.7265625" customWidth="1"/>
    <col min="8965" max="8965" width="7.7265625" customWidth="1"/>
    <col min="8966" max="8966" width="8.7265625" customWidth="1"/>
    <col min="8967" max="8967" width="8" customWidth="1"/>
    <col min="8968" max="8968" width="8.453125" customWidth="1"/>
    <col min="8969" max="8969" width="8" customWidth="1"/>
    <col min="8970" max="8970" width="8.54296875" customWidth="1"/>
    <col min="8971" max="8971" width="8" customWidth="1"/>
    <col min="8972" max="8972" width="9.7265625" customWidth="1"/>
    <col min="8973" max="8973" width="8.26953125" customWidth="1"/>
    <col min="8974" max="8974" width="8.1796875" customWidth="1"/>
    <col min="8975" max="8975" width="8.54296875" customWidth="1"/>
    <col min="8976" max="8976" width="9" customWidth="1"/>
    <col min="8977" max="8977" width="13" customWidth="1"/>
    <col min="9217" max="9217" width="3.7265625" customWidth="1"/>
    <col min="9220" max="9220" width="11.7265625" customWidth="1"/>
    <col min="9221" max="9221" width="7.7265625" customWidth="1"/>
    <col min="9222" max="9222" width="8.7265625" customWidth="1"/>
    <col min="9223" max="9223" width="8" customWidth="1"/>
    <col min="9224" max="9224" width="8.453125" customWidth="1"/>
    <col min="9225" max="9225" width="8" customWidth="1"/>
    <col min="9226" max="9226" width="8.54296875" customWidth="1"/>
    <col min="9227" max="9227" width="8" customWidth="1"/>
    <col min="9228" max="9228" width="9.7265625" customWidth="1"/>
    <col min="9229" max="9229" width="8.26953125" customWidth="1"/>
    <col min="9230" max="9230" width="8.1796875" customWidth="1"/>
    <col min="9231" max="9231" width="8.54296875" customWidth="1"/>
    <col min="9232" max="9232" width="9" customWidth="1"/>
    <col min="9233" max="9233" width="13" customWidth="1"/>
    <col min="9473" max="9473" width="3.7265625" customWidth="1"/>
    <col min="9476" max="9476" width="11.7265625" customWidth="1"/>
    <col min="9477" max="9477" width="7.7265625" customWidth="1"/>
    <col min="9478" max="9478" width="8.7265625" customWidth="1"/>
    <col min="9479" max="9479" width="8" customWidth="1"/>
    <col min="9480" max="9480" width="8.453125" customWidth="1"/>
    <col min="9481" max="9481" width="8" customWidth="1"/>
    <col min="9482" max="9482" width="8.54296875" customWidth="1"/>
    <col min="9483" max="9483" width="8" customWidth="1"/>
    <col min="9484" max="9484" width="9.7265625" customWidth="1"/>
    <col min="9485" max="9485" width="8.26953125" customWidth="1"/>
    <col min="9486" max="9486" width="8.1796875" customWidth="1"/>
    <col min="9487" max="9487" width="8.54296875" customWidth="1"/>
    <col min="9488" max="9488" width="9" customWidth="1"/>
    <col min="9489" max="9489" width="13" customWidth="1"/>
    <col min="9729" max="9729" width="3.7265625" customWidth="1"/>
    <col min="9732" max="9732" width="11.7265625" customWidth="1"/>
    <col min="9733" max="9733" width="7.7265625" customWidth="1"/>
    <col min="9734" max="9734" width="8.7265625" customWidth="1"/>
    <col min="9735" max="9735" width="8" customWidth="1"/>
    <col min="9736" max="9736" width="8.453125" customWidth="1"/>
    <col min="9737" max="9737" width="8" customWidth="1"/>
    <col min="9738" max="9738" width="8.54296875" customWidth="1"/>
    <col min="9739" max="9739" width="8" customWidth="1"/>
    <col min="9740" max="9740" width="9.7265625" customWidth="1"/>
    <col min="9741" max="9741" width="8.26953125" customWidth="1"/>
    <col min="9742" max="9742" width="8.1796875" customWidth="1"/>
    <col min="9743" max="9743" width="8.54296875" customWidth="1"/>
    <col min="9744" max="9744" width="9" customWidth="1"/>
    <col min="9745" max="9745" width="13" customWidth="1"/>
    <col min="9985" max="9985" width="3.7265625" customWidth="1"/>
    <col min="9988" max="9988" width="11.7265625" customWidth="1"/>
    <col min="9989" max="9989" width="7.7265625" customWidth="1"/>
    <col min="9990" max="9990" width="8.7265625" customWidth="1"/>
    <col min="9991" max="9991" width="8" customWidth="1"/>
    <col min="9992" max="9992" width="8.453125" customWidth="1"/>
    <col min="9993" max="9993" width="8" customWidth="1"/>
    <col min="9994" max="9994" width="8.54296875" customWidth="1"/>
    <col min="9995" max="9995" width="8" customWidth="1"/>
    <col min="9996" max="9996" width="9.7265625" customWidth="1"/>
    <col min="9997" max="9997" width="8.26953125" customWidth="1"/>
    <col min="9998" max="9998" width="8.1796875" customWidth="1"/>
    <col min="9999" max="9999" width="8.54296875" customWidth="1"/>
    <col min="10000" max="10000" width="9" customWidth="1"/>
    <col min="10001" max="10001" width="13" customWidth="1"/>
    <col min="10241" max="10241" width="3.7265625" customWidth="1"/>
    <col min="10244" max="10244" width="11.7265625" customWidth="1"/>
    <col min="10245" max="10245" width="7.7265625" customWidth="1"/>
    <col min="10246" max="10246" width="8.7265625" customWidth="1"/>
    <col min="10247" max="10247" width="8" customWidth="1"/>
    <col min="10248" max="10248" width="8.453125" customWidth="1"/>
    <col min="10249" max="10249" width="8" customWidth="1"/>
    <col min="10250" max="10250" width="8.54296875" customWidth="1"/>
    <col min="10251" max="10251" width="8" customWidth="1"/>
    <col min="10252" max="10252" width="9.7265625" customWidth="1"/>
    <col min="10253" max="10253" width="8.26953125" customWidth="1"/>
    <col min="10254" max="10254" width="8.1796875" customWidth="1"/>
    <col min="10255" max="10255" width="8.54296875" customWidth="1"/>
    <col min="10256" max="10256" width="9" customWidth="1"/>
    <col min="10257" max="10257" width="13" customWidth="1"/>
    <col min="10497" max="10497" width="3.7265625" customWidth="1"/>
    <col min="10500" max="10500" width="11.7265625" customWidth="1"/>
    <col min="10501" max="10501" width="7.7265625" customWidth="1"/>
    <col min="10502" max="10502" width="8.7265625" customWidth="1"/>
    <col min="10503" max="10503" width="8" customWidth="1"/>
    <col min="10504" max="10504" width="8.453125" customWidth="1"/>
    <col min="10505" max="10505" width="8" customWidth="1"/>
    <col min="10506" max="10506" width="8.54296875" customWidth="1"/>
    <col min="10507" max="10507" width="8" customWidth="1"/>
    <col min="10508" max="10508" width="9.7265625" customWidth="1"/>
    <col min="10509" max="10509" width="8.26953125" customWidth="1"/>
    <col min="10510" max="10510" width="8.1796875" customWidth="1"/>
    <col min="10511" max="10511" width="8.54296875" customWidth="1"/>
    <col min="10512" max="10512" width="9" customWidth="1"/>
    <col min="10513" max="10513" width="13" customWidth="1"/>
    <col min="10753" max="10753" width="3.7265625" customWidth="1"/>
    <col min="10756" max="10756" width="11.7265625" customWidth="1"/>
    <col min="10757" max="10757" width="7.7265625" customWidth="1"/>
    <col min="10758" max="10758" width="8.7265625" customWidth="1"/>
    <col min="10759" max="10759" width="8" customWidth="1"/>
    <col min="10760" max="10760" width="8.453125" customWidth="1"/>
    <col min="10761" max="10761" width="8" customWidth="1"/>
    <col min="10762" max="10762" width="8.54296875" customWidth="1"/>
    <col min="10763" max="10763" width="8" customWidth="1"/>
    <col min="10764" max="10764" width="9.7265625" customWidth="1"/>
    <col min="10765" max="10765" width="8.26953125" customWidth="1"/>
    <col min="10766" max="10766" width="8.1796875" customWidth="1"/>
    <col min="10767" max="10767" width="8.54296875" customWidth="1"/>
    <col min="10768" max="10768" width="9" customWidth="1"/>
    <col min="10769" max="10769" width="13" customWidth="1"/>
    <col min="11009" max="11009" width="3.7265625" customWidth="1"/>
    <col min="11012" max="11012" width="11.7265625" customWidth="1"/>
    <col min="11013" max="11013" width="7.7265625" customWidth="1"/>
    <col min="11014" max="11014" width="8.7265625" customWidth="1"/>
    <col min="11015" max="11015" width="8" customWidth="1"/>
    <col min="11016" max="11016" width="8.453125" customWidth="1"/>
    <col min="11017" max="11017" width="8" customWidth="1"/>
    <col min="11018" max="11018" width="8.54296875" customWidth="1"/>
    <col min="11019" max="11019" width="8" customWidth="1"/>
    <col min="11020" max="11020" width="9.7265625" customWidth="1"/>
    <col min="11021" max="11021" width="8.26953125" customWidth="1"/>
    <col min="11022" max="11022" width="8.1796875" customWidth="1"/>
    <col min="11023" max="11023" width="8.54296875" customWidth="1"/>
    <col min="11024" max="11024" width="9" customWidth="1"/>
    <col min="11025" max="11025" width="13" customWidth="1"/>
    <col min="11265" max="11265" width="3.7265625" customWidth="1"/>
    <col min="11268" max="11268" width="11.7265625" customWidth="1"/>
    <col min="11269" max="11269" width="7.7265625" customWidth="1"/>
    <col min="11270" max="11270" width="8.7265625" customWidth="1"/>
    <col min="11271" max="11271" width="8" customWidth="1"/>
    <col min="11272" max="11272" width="8.453125" customWidth="1"/>
    <col min="11273" max="11273" width="8" customWidth="1"/>
    <col min="11274" max="11274" width="8.54296875" customWidth="1"/>
    <col min="11275" max="11275" width="8" customWidth="1"/>
    <col min="11276" max="11276" width="9.7265625" customWidth="1"/>
    <col min="11277" max="11277" width="8.26953125" customWidth="1"/>
    <col min="11278" max="11278" width="8.1796875" customWidth="1"/>
    <col min="11279" max="11279" width="8.54296875" customWidth="1"/>
    <col min="11280" max="11280" width="9" customWidth="1"/>
    <col min="11281" max="11281" width="13" customWidth="1"/>
    <col min="11521" max="11521" width="3.7265625" customWidth="1"/>
    <col min="11524" max="11524" width="11.7265625" customWidth="1"/>
    <col min="11525" max="11525" width="7.7265625" customWidth="1"/>
    <col min="11526" max="11526" width="8.7265625" customWidth="1"/>
    <col min="11527" max="11527" width="8" customWidth="1"/>
    <col min="11528" max="11528" width="8.453125" customWidth="1"/>
    <col min="11529" max="11529" width="8" customWidth="1"/>
    <col min="11530" max="11530" width="8.54296875" customWidth="1"/>
    <col min="11531" max="11531" width="8" customWidth="1"/>
    <col min="11532" max="11532" width="9.7265625" customWidth="1"/>
    <col min="11533" max="11533" width="8.26953125" customWidth="1"/>
    <col min="11534" max="11534" width="8.1796875" customWidth="1"/>
    <col min="11535" max="11535" width="8.54296875" customWidth="1"/>
    <col min="11536" max="11536" width="9" customWidth="1"/>
    <col min="11537" max="11537" width="13" customWidth="1"/>
    <col min="11777" max="11777" width="3.7265625" customWidth="1"/>
    <col min="11780" max="11780" width="11.7265625" customWidth="1"/>
    <col min="11781" max="11781" width="7.7265625" customWidth="1"/>
    <col min="11782" max="11782" width="8.7265625" customWidth="1"/>
    <col min="11783" max="11783" width="8" customWidth="1"/>
    <col min="11784" max="11784" width="8.453125" customWidth="1"/>
    <col min="11785" max="11785" width="8" customWidth="1"/>
    <col min="11786" max="11786" width="8.54296875" customWidth="1"/>
    <col min="11787" max="11787" width="8" customWidth="1"/>
    <col min="11788" max="11788" width="9.7265625" customWidth="1"/>
    <col min="11789" max="11789" width="8.26953125" customWidth="1"/>
    <col min="11790" max="11790" width="8.1796875" customWidth="1"/>
    <col min="11791" max="11791" width="8.54296875" customWidth="1"/>
    <col min="11792" max="11792" width="9" customWidth="1"/>
    <col min="11793" max="11793" width="13" customWidth="1"/>
    <col min="12033" max="12033" width="3.7265625" customWidth="1"/>
    <col min="12036" max="12036" width="11.7265625" customWidth="1"/>
    <col min="12037" max="12037" width="7.7265625" customWidth="1"/>
    <col min="12038" max="12038" width="8.7265625" customWidth="1"/>
    <col min="12039" max="12039" width="8" customWidth="1"/>
    <col min="12040" max="12040" width="8.453125" customWidth="1"/>
    <col min="12041" max="12041" width="8" customWidth="1"/>
    <col min="12042" max="12042" width="8.54296875" customWidth="1"/>
    <col min="12043" max="12043" width="8" customWidth="1"/>
    <col min="12044" max="12044" width="9.7265625" customWidth="1"/>
    <col min="12045" max="12045" width="8.26953125" customWidth="1"/>
    <col min="12046" max="12046" width="8.1796875" customWidth="1"/>
    <col min="12047" max="12047" width="8.54296875" customWidth="1"/>
    <col min="12048" max="12048" width="9" customWidth="1"/>
    <col min="12049" max="12049" width="13" customWidth="1"/>
    <col min="12289" max="12289" width="3.7265625" customWidth="1"/>
    <col min="12292" max="12292" width="11.7265625" customWidth="1"/>
    <col min="12293" max="12293" width="7.7265625" customWidth="1"/>
    <col min="12294" max="12294" width="8.7265625" customWidth="1"/>
    <col min="12295" max="12295" width="8" customWidth="1"/>
    <col min="12296" max="12296" width="8.453125" customWidth="1"/>
    <col min="12297" max="12297" width="8" customWidth="1"/>
    <col min="12298" max="12298" width="8.54296875" customWidth="1"/>
    <col min="12299" max="12299" width="8" customWidth="1"/>
    <col min="12300" max="12300" width="9.7265625" customWidth="1"/>
    <col min="12301" max="12301" width="8.26953125" customWidth="1"/>
    <col min="12302" max="12302" width="8.1796875" customWidth="1"/>
    <col min="12303" max="12303" width="8.54296875" customWidth="1"/>
    <col min="12304" max="12304" width="9" customWidth="1"/>
    <col min="12305" max="12305" width="13" customWidth="1"/>
    <col min="12545" max="12545" width="3.7265625" customWidth="1"/>
    <col min="12548" max="12548" width="11.7265625" customWidth="1"/>
    <col min="12549" max="12549" width="7.7265625" customWidth="1"/>
    <col min="12550" max="12550" width="8.7265625" customWidth="1"/>
    <col min="12551" max="12551" width="8" customWidth="1"/>
    <col min="12552" max="12552" width="8.453125" customWidth="1"/>
    <col min="12553" max="12553" width="8" customWidth="1"/>
    <col min="12554" max="12554" width="8.54296875" customWidth="1"/>
    <col min="12555" max="12555" width="8" customWidth="1"/>
    <col min="12556" max="12556" width="9.7265625" customWidth="1"/>
    <col min="12557" max="12557" width="8.26953125" customWidth="1"/>
    <col min="12558" max="12558" width="8.1796875" customWidth="1"/>
    <col min="12559" max="12559" width="8.54296875" customWidth="1"/>
    <col min="12560" max="12560" width="9" customWidth="1"/>
    <col min="12561" max="12561" width="13" customWidth="1"/>
    <col min="12801" max="12801" width="3.7265625" customWidth="1"/>
    <col min="12804" max="12804" width="11.7265625" customWidth="1"/>
    <col min="12805" max="12805" width="7.7265625" customWidth="1"/>
    <col min="12806" max="12806" width="8.7265625" customWidth="1"/>
    <col min="12807" max="12807" width="8" customWidth="1"/>
    <col min="12808" max="12808" width="8.453125" customWidth="1"/>
    <col min="12809" max="12809" width="8" customWidth="1"/>
    <col min="12810" max="12810" width="8.54296875" customWidth="1"/>
    <col min="12811" max="12811" width="8" customWidth="1"/>
    <col min="12812" max="12812" width="9.7265625" customWidth="1"/>
    <col min="12813" max="12813" width="8.26953125" customWidth="1"/>
    <col min="12814" max="12814" width="8.1796875" customWidth="1"/>
    <col min="12815" max="12815" width="8.54296875" customWidth="1"/>
    <col min="12816" max="12816" width="9" customWidth="1"/>
    <col min="12817" max="12817" width="13" customWidth="1"/>
    <col min="13057" max="13057" width="3.7265625" customWidth="1"/>
    <col min="13060" max="13060" width="11.7265625" customWidth="1"/>
    <col min="13061" max="13061" width="7.7265625" customWidth="1"/>
    <col min="13062" max="13062" width="8.7265625" customWidth="1"/>
    <col min="13063" max="13063" width="8" customWidth="1"/>
    <col min="13064" max="13064" width="8.453125" customWidth="1"/>
    <col min="13065" max="13065" width="8" customWidth="1"/>
    <col min="13066" max="13066" width="8.54296875" customWidth="1"/>
    <col min="13067" max="13067" width="8" customWidth="1"/>
    <col min="13068" max="13068" width="9.7265625" customWidth="1"/>
    <col min="13069" max="13069" width="8.26953125" customWidth="1"/>
    <col min="13070" max="13070" width="8.1796875" customWidth="1"/>
    <col min="13071" max="13071" width="8.54296875" customWidth="1"/>
    <col min="13072" max="13072" width="9" customWidth="1"/>
    <col min="13073" max="13073" width="13" customWidth="1"/>
    <col min="13313" max="13313" width="3.7265625" customWidth="1"/>
    <col min="13316" max="13316" width="11.7265625" customWidth="1"/>
    <col min="13317" max="13317" width="7.7265625" customWidth="1"/>
    <col min="13318" max="13318" width="8.7265625" customWidth="1"/>
    <col min="13319" max="13319" width="8" customWidth="1"/>
    <col min="13320" max="13320" width="8.453125" customWidth="1"/>
    <col min="13321" max="13321" width="8" customWidth="1"/>
    <col min="13322" max="13322" width="8.54296875" customWidth="1"/>
    <col min="13323" max="13323" width="8" customWidth="1"/>
    <col min="13324" max="13324" width="9.7265625" customWidth="1"/>
    <col min="13325" max="13325" width="8.26953125" customWidth="1"/>
    <col min="13326" max="13326" width="8.1796875" customWidth="1"/>
    <col min="13327" max="13327" width="8.54296875" customWidth="1"/>
    <col min="13328" max="13328" width="9" customWidth="1"/>
    <col min="13329" max="13329" width="13" customWidth="1"/>
    <col min="13569" max="13569" width="3.7265625" customWidth="1"/>
    <col min="13572" max="13572" width="11.7265625" customWidth="1"/>
    <col min="13573" max="13573" width="7.7265625" customWidth="1"/>
    <col min="13574" max="13574" width="8.7265625" customWidth="1"/>
    <col min="13575" max="13575" width="8" customWidth="1"/>
    <col min="13576" max="13576" width="8.453125" customWidth="1"/>
    <col min="13577" max="13577" width="8" customWidth="1"/>
    <col min="13578" max="13578" width="8.54296875" customWidth="1"/>
    <col min="13579" max="13579" width="8" customWidth="1"/>
    <col min="13580" max="13580" width="9.7265625" customWidth="1"/>
    <col min="13581" max="13581" width="8.26953125" customWidth="1"/>
    <col min="13582" max="13582" width="8.1796875" customWidth="1"/>
    <col min="13583" max="13583" width="8.54296875" customWidth="1"/>
    <col min="13584" max="13584" width="9" customWidth="1"/>
    <col min="13585" max="13585" width="13" customWidth="1"/>
    <col min="13825" max="13825" width="3.7265625" customWidth="1"/>
    <col min="13828" max="13828" width="11.7265625" customWidth="1"/>
    <col min="13829" max="13829" width="7.7265625" customWidth="1"/>
    <col min="13830" max="13830" width="8.7265625" customWidth="1"/>
    <col min="13831" max="13831" width="8" customWidth="1"/>
    <col min="13832" max="13832" width="8.453125" customWidth="1"/>
    <col min="13833" max="13833" width="8" customWidth="1"/>
    <col min="13834" max="13834" width="8.54296875" customWidth="1"/>
    <col min="13835" max="13835" width="8" customWidth="1"/>
    <col min="13836" max="13836" width="9.7265625" customWidth="1"/>
    <col min="13837" max="13837" width="8.26953125" customWidth="1"/>
    <col min="13838" max="13838" width="8.1796875" customWidth="1"/>
    <col min="13839" max="13839" width="8.54296875" customWidth="1"/>
    <col min="13840" max="13840" width="9" customWidth="1"/>
    <col min="13841" max="13841" width="13" customWidth="1"/>
    <col min="14081" max="14081" width="3.7265625" customWidth="1"/>
    <col min="14084" max="14084" width="11.7265625" customWidth="1"/>
    <col min="14085" max="14085" width="7.7265625" customWidth="1"/>
    <col min="14086" max="14086" width="8.7265625" customWidth="1"/>
    <col min="14087" max="14087" width="8" customWidth="1"/>
    <col min="14088" max="14088" width="8.453125" customWidth="1"/>
    <col min="14089" max="14089" width="8" customWidth="1"/>
    <col min="14090" max="14090" width="8.54296875" customWidth="1"/>
    <col min="14091" max="14091" width="8" customWidth="1"/>
    <col min="14092" max="14092" width="9.7265625" customWidth="1"/>
    <col min="14093" max="14093" width="8.26953125" customWidth="1"/>
    <col min="14094" max="14094" width="8.1796875" customWidth="1"/>
    <col min="14095" max="14095" width="8.54296875" customWidth="1"/>
    <col min="14096" max="14096" width="9" customWidth="1"/>
    <col min="14097" max="14097" width="13" customWidth="1"/>
    <col min="14337" max="14337" width="3.7265625" customWidth="1"/>
    <col min="14340" max="14340" width="11.7265625" customWidth="1"/>
    <col min="14341" max="14341" width="7.7265625" customWidth="1"/>
    <col min="14342" max="14342" width="8.7265625" customWidth="1"/>
    <col min="14343" max="14343" width="8" customWidth="1"/>
    <col min="14344" max="14344" width="8.453125" customWidth="1"/>
    <col min="14345" max="14345" width="8" customWidth="1"/>
    <col min="14346" max="14346" width="8.54296875" customWidth="1"/>
    <col min="14347" max="14347" width="8" customWidth="1"/>
    <col min="14348" max="14348" width="9.7265625" customWidth="1"/>
    <col min="14349" max="14349" width="8.26953125" customWidth="1"/>
    <col min="14350" max="14350" width="8.1796875" customWidth="1"/>
    <col min="14351" max="14351" width="8.54296875" customWidth="1"/>
    <col min="14352" max="14352" width="9" customWidth="1"/>
    <col min="14353" max="14353" width="13" customWidth="1"/>
    <col min="14593" max="14593" width="3.7265625" customWidth="1"/>
    <col min="14596" max="14596" width="11.7265625" customWidth="1"/>
    <col min="14597" max="14597" width="7.7265625" customWidth="1"/>
    <col min="14598" max="14598" width="8.7265625" customWidth="1"/>
    <col min="14599" max="14599" width="8" customWidth="1"/>
    <col min="14600" max="14600" width="8.453125" customWidth="1"/>
    <col min="14601" max="14601" width="8" customWidth="1"/>
    <col min="14602" max="14602" width="8.54296875" customWidth="1"/>
    <col min="14603" max="14603" width="8" customWidth="1"/>
    <col min="14604" max="14604" width="9.7265625" customWidth="1"/>
    <col min="14605" max="14605" width="8.26953125" customWidth="1"/>
    <col min="14606" max="14606" width="8.1796875" customWidth="1"/>
    <col min="14607" max="14607" width="8.54296875" customWidth="1"/>
    <col min="14608" max="14608" width="9" customWidth="1"/>
    <col min="14609" max="14609" width="13" customWidth="1"/>
    <col min="14849" max="14849" width="3.7265625" customWidth="1"/>
    <col min="14852" max="14852" width="11.7265625" customWidth="1"/>
    <col min="14853" max="14853" width="7.7265625" customWidth="1"/>
    <col min="14854" max="14854" width="8.7265625" customWidth="1"/>
    <col min="14855" max="14855" width="8" customWidth="1"/>
    <col min="14856" max="14856" width="8.453125" customWidth="1"/>
    <col min="14857" max="14857" width="8" customWidth="1"/>
    <col min="14858" max="14858" width="8.54296875" customWidth="1"/>
    <col min="14859" max="14859" width="8" customWidth="1"/>
    <col min="14860" max="14860" width="9.7265625" customWidth="1"/>
    <col min="14861" max="14861" width="8.26953125" customWidth="1"/>
    <col min="14862" max="14862" width="8.1796875" customWidth="1"/>
    <col min="14863" max="14863" width="8.54296875" customWidth="1"/>
    <col min="14864" max="14864" width="9" customWidth="1"/>
    <col min="14865" max="14865" width="13" customWidth="1"/>
    <col min="15105" max="15105" width="3.7265625" customWidth="1"/>
    <col min="15108" max="15108" width="11.7265625" customWidth="1"/>
    <col min="15109" max="15109" width="7.7265625" customWidth="1"/>
    <col min="15110" max="15110" width="8.7265625" customWidth="1"/>
    <col min="15111" max="15111" width="8" customWidth="1"/>
    <col min="15112" max="15112" width="8.453125" customWidth="1"/>
    <col min="15113" max="15113" width="8" customWidth="1"/>
    <col min="15114" max="15114" width="8.54296875" customWidth="1"/>
    <col min="15115" max="15115" width="8" customWidth="1"/>
    <col min="15116" max="15116" width="9.7265625" customWidth="1"/>
    <col min="15117" max="15117" width="8.26953125" customWidth="1"/>
    <col min="15118" max="15118" width="8.1796875" customWidth="1"/>
    <col min="15119" max="15119" width="8.54296875" customWidth="1"/>
    <col min="15120" max="15120" width="9" customWidth="1"/>
    <col min="15121" max="15121" width="13" customWidth="1"/>
    <col min="15361" max="15361" width="3.7265625" customWidth="1"/>
    <col min="15364" max="15364" width="11.7265625" customWidth="1"/>
    <col min="15365" max="15365" width="7.7265625" customWidth="1"/>
    <col min="15366" max="15366" width="8.7265625" customWidth="1"/>
    <col min="15367" max="15367" width="8" customWidth="1"/>
    <col min="15368" max="15368" width="8.453125" customWidth="1"/>
    <col min="15369" max="15369" width="8" customWidth="1"/>
    <col min="15370" max="15370" width="8.54296875" customWidth="1"/>
    <col min="15371" max="15371" width="8" customWidth="1"/>
    <col min="15372" max="15372" width="9.7265625" customWidth="1"/>
    <col min="15373" max="15373" width="8.26953125" customWidth="1"/>
    <col min="15374" max="15374" width="8.1796875" customWidth="1"/>
    <col min="15375" max="15375" width="8.54296875" customWidth="1"/>
    <col min="15376" max="15376" width="9" customWidth="1"/>
    <col min="15377" max="15377" width="13" customWidth="1"/>
    <col min="15617" max="15617" width="3.7265625" customWidth="1"/>
    <col min="15620" max="15620" width="11.7265625" customWidth="1"/>
    <col min="15621" max="15621" width="7.7265625" customWidth="1"/>
    <col min="15622" max="15622" width="8.7265625" customWidth="1"/>
    <col min="15623" max="15623" width="8" customWidth="1"/>
    <col min="15624" max="15624" width="8.453125" customWidth="1"/>
    <col min="15625" max="15625" width="8" customWidth="1"/>
    <col min="15626" max="15626" width="8.54296875" customWidth="1"/>
    <col min="15627" max="15627" width="8" customWidth="1"/>
    <col min="15628" max="15628" width="9.7265625" customWidth="1"/>
    <col min="15629" max="15629" width="8.26953125" customWidth="1"/>
    <col min="15630" max="15630" width="8.1796875" customWidth="1"/>
    <col min="15631" max="15631" width="8.54296875" customWidth="1"/>
    <col min="15632" max="15632" width="9" customWidth="1"/>
    <col min="15633" max="15633" width="13" customWidth="1"/>
    <col min="15873" max="15873" width="3.7265625" customWidth="1"/>
    <col min="15876" max="15876" width="11.7265625" customWidth="1"/>
    <col min="15877" max="15877" width="7.7265625" customWidth="1"/>
    <col min="15878" max="15878" width="8.7265625" customWidth="1"/>
    <col min="15879" max="15879" width="8" customWidth="1"/>
    <col min="15880" max="15880" width="8.453125" customWidth="1"/>
    <col min="15881" max="15881" width="8" customWidth="1"/>
    <col min="15882" max="15882" width="8.54296875" customWidth="1"/>
    <col min="15883" max="15883" width="8" customWidth="1"/>
    <col min="15884" max="15884" width="9.7265625" customWidth="1"/>
    <col min="15885" max="15885" width="8.26953125" customWidth="1"/>
    <col min="15886" max="15886" width="8.1796875" customWidth="1"/>
    <col min="15887" max="15887" width="8.54296875" customWidth="1"/>
    <col min="15888" max="15888" width="9" customWidth="1"/>
    <col min="15889" max="15889" width="13" customWidth="1"/>
    <col min="16129" max="16129" width="3.7265625" customWidth="1"/>
    <col min="16132" max="16132" width="11.7265625" customWidth="1"/>
    <col min="16133" max="16133" width="7.7265625" customWidth="1"/>
    <col min="16134" max="16134" width="8.7265625" customWidth="1"/>
    <col min="16135" max="16135" width="8" customWidth="1"/>
    <col min="16136" max="16136" width="8.453125" customWidth="1"/>
    <col min="16137" max="16137" width="8" customWidth="1"/>
    <col min="16138" max="16138" width="8.54296875" customWidth="1"/>
    <col min="16139" max="16139" width="8" customWidth="1"/>
    <col min="16140" max="16140" width="9.7265625" customWidth="1"/>
    <col min="16141" max="16141" width="8.26953125" customWidth="1"/>
    <col min="16142" max="16142" width="8.1796875" customWidth="1"/>
    <col min="16143" max="16143" width="8.54296875" customWidth="1"/>
    <col min="16144" max="16144" width="9" customWidth="1"/>
    <col min="16145" max="16145" width="13" customWidth="1"/>
  </cols>
  <sheetData>
    <row r="1" spans="1:18" x14ac:dyDescent="0.35">
      <c r="A1" s="1" t="s">
        <v>367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4" t="s">
        <v>368</v>
      </c>
      <c r="P1" s="52"/>
      <c r="Q1" s="52"/>
    </row>
    <row r="2" spans="1:18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7" t="s">
        <v>213</v>
      </c>
      <c r="N2" s="38"/>
      <c r="O2" s="38"/>
      <c r="P2" s="38"/>
      <c r="Q2" s="39"/>
      <c r="R2" s="40"/>
    </row>
    <row r="3" spans="1:18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35">
      <c r="A4" s="2"/>
      <c r="B4" s="1" t="s">
        <v>178</v>
      </c>
      <c r="C4" s="2"/>
      <c r="D4" s="2"/>
      <c r="E4" s="36">
        <v>1</v>
      </c>
      <c r="F4" s="36">
        <v>2</v>
      </c>
      <c r="G4" s="36">
        <v>3</v>
      </c>
      <c r="H4" s="36">
        <v>4</v>
      </c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6">
        <v>10</v>
      </c>
      <c r="O4" s="36">
        <v>11</v>
      </c>
      <c r="P4" s="36">
        <v>12</v>
      </c>
      <c r="Q4" s="1" t="s">
        <v>369</v>
      </c>
    </row>
    <row r="5" spans="1:18" x14ac:dyDescent="0.35">
      <c r="A5" s="36">
        <v>1</v>
      </c>
      <c r="B5" s="2" t="s">
        <v>305</v>
      </c>
      <c r="C5" s="2"/>
      <c r="D5" s="2"/>
      <c r="E5" s="2">
        <v>5763375</v>
      </c>
      <c r="F5" s="2">
        <v>5763375</v>
      </c>
      <c r="G5" s="2">
        <v>5763375</v>
      </c>
      <c r="H5" s="2">
        <v>5763375</v>
      </c>
      <c r="I5" s="2">
        <v>5763375</v>
      </c>
      <c r="J5" s="2">
        <v>5763375</v>
      </c>
      <c r="K5" s="2">
        <v>5763375</v>
      </c>
      <c r="L5" s="2">
        <v>5763375</v>
      </c>
      <c r="M5" s="2">
        <v>5763375</v>
      </c>
      <c r="N5" s="2">
        <v>5763375</v>
      </c>
      <c r="O5" s="2">
        <v>5763375</v>
      </c>
      <c r="P5" s="2">
        <v>5763375</v>
      </c>
      <c r="Q5" s="1">
        <f>SUM(E5:P5)</f>
        <v>69160500</v>
      </c>
    </row>
    <row r="6" spans="1:18" x14ac:dyDescent="0.35">
      <c r="A6" s="36">
        <v>2</v>
      </c>
      <c r="B6" s="2" t="s">
        <v>14</v>
      </c>
      <c r="C6" s="2"/>
      <c r="D6" s="2"/>
      <c r="E6" s="2">
        <v>52917</v>
      </c>
      <c r="F6" s="2">
        <v>52917</v>
      </c>
      <c r="G6" s="2">
        <v>52917</v>
      </c>
      <c r="H6" s="2">
        <v>52917</v>
      </c>
      <c r="I6" s="2">
        <v>52917</v>
      </c>
      <c r="J6" s="2">
        <v>52917</v>
      </c>
      <c r="K6" s="2">
        <v>52917</v>
      </c>
      <c r="L6" s="2">
        <v>52917</v>
      </c>
      <c r="M6" s="2">
        <v>52916</v>
      </c>
      <c r="N6" s="2">
        <v>52916</v>
      </c>
      <c r="O6" s="2">
        <v>52916</v>
      </c>
      <c r="P6" s="2">
        <v>52916</v>
      </c>
      <c r="Q6" s="1">
        <f>SUM(E6:P6)</f>
        <v>635000</v>
      </c>
    </row>
    <row r="7" spans="1:18" x14ac:dyDescent="0.35">
      <c r="A7" s="36">
        <v>3</v>
      </c>
      <c r="B7" s="2" t="s">
        <v>185</v>
      </c>
      <c r="C7" s="2"/>
      <c r="D7" s="2"/>
      <c r="E7" s="2">
        <v>1256591</v>
      </c>
      <c r="F7" s="2">
        <v>1256591</v>
      </c>
      <c r="G7" s="2">
        <v>1256591</v>
      </c>
      <c r="H7" s="2">
        <v>1256591</v>
      </c>
      <c r="I7" s="2">
        <v>1256591</v>
      </c>
      <c r="J7" s="2">
        <v>1256591</v>
      </c>
      <c r="K7" s="2">
        <v>1256591</v>
      </c>
      <c r="L7" s="2">
        <v>1256591</v>
      </c>
      <c r="M7" s="2">
        <v>1256590</v>
      </c>
      <c r="N7" s="2">
        <v>1256590</v>
      </c>
      <c r="O7" s="2">
        <v>1256590</v>
      </c>
      <c r="P7" s="2">
        <v>1256590</v>
      </c>
      <c r="Q7" s="1">
        <f>SUM(E7:P7)</f>
        <v>15079088</v>
      </c>
    </row>
    <row r="8" spans="1:18" x14ac:dyDescent="0.35">
      <c r="A8" s="36"/>
      <c r="B8" s="1" t="s">
        <v>203</v>
      </c>
      <c r="C8" s="2"/>
      <c r="D8" s="2"/>
      <c r="E8" s="2">
        <f>SUM(E5:E7)</f>
        <v>7072883</v>
      </c>
      <c r="F8" s="2">
        <f t="shared" ref="F8:P8" si="0">SUM(F5:F7)</f>
        <v>7072883</v>
      </c>
      <c r="G8" s="2">
        <f t="shared" si="0"/>
        <v>7072883</v>
      </c>
      <c r="H8" s="2">
        <f t="shared" si="0"/>
        <v>7072883</v>
      </c>
      <c r="I8" s="2">
        <f t="shared" si="0"/>
        <v>7072883</v>
      </c>
      <c r="J8" s="2">
        <f t="shared" si="0"/>
        <v>7072883</v>
      </c>
      <c r="K8" s="2">
        <f t="shared" si="0"/>
        <v>7072883</v>
      </c>
      <c r="L8" s="2">
        <f t="shared" si="0"/>
        <v>7072883</v>
      </c>
      <c r="M8" s="2">
        <f t="shared" si="0"/>
        <v>7072881</v>
      </c>
      <c r="N8" s="2">
        <f t="shared" si="0"/>
        <v>7072881</v>
      </c>
      <c r="O8" s="2">
        <f t="shared" si="0"/>
        <v>7072881</v>
      </c>
      <c r="P8" s="2">
        <f t="shared" si="0"/>
        <v>7072881</v>
      </c>
      <c r="Q8" s="1">
        <f>SUM(Q5:Q7)</f>
        <v>84874588</v>
      </c>
    </row>
    <row r="9" spans="1:18" x14ac:dyDescent="0.35">
      <c r="A9" s="36"/>
      <c r="B9" s="2"/>
      <c r="C9" s="2"/>
      <c r="D9" s="2"/>
      <c r="E9" s="2"/>
      <c r="F9" s="2"/>
      <c r="G9" s="2" t="s">
        <v>204</v>
      </c>
      <c r="H9" s="2"/>
      <c r="I9" s="2"/>
      <c r="J9" s="2"/>
      <c r="K9" s="2"/>
      <c r="L9" s="2"/>
      <c r="M9" s="2"/>
      <c r="N9" s="2"/>
      <c r="O9" s="2"/>
      <c r="P9" s="2"/>
      <c r="Q9" s="1"/>
    </row>
    <row r="10" spans="1:18" x14ac:dyDescent="0.35">
      <c r="A10" s="36"/>
      <c r="B10" s="1" t="s">
        <v>179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8" x14ac:dyDescent="0.35">
      <c r="A11" s="36">
        <v>1</v>
      </c>
      <c r="B11" s="2" t="s">
        <v>182</v>
      </c>
      <c r="C11" s="2"/>
      <c r="D11" s="2"/>
      <c r="E11" s="2">
        <v>5290090</v>
      </c>
      <c r="F11" s="2">
        <v>5290090</v>
      </c>
      <c r="G11" s="2">
        <v>5290090</v>
      </c>
      <c r="H11" s="2">
        <v>5290090</v>
      </c>
      <c r="I11" s="2">
        <v>5290091</v>
      </c>
      <c r="J11" s="2">
        <v>5290091</v>
      </c>
      <c r="K11" s="2">
        <v>5290091</v>
      </c>
      <c r="L11" s="2">
        <v>5290091</v>
      </c>
      <c r="M11" s="2">
        <v>5290091</v>
      </c>
      <c r="N11" s="2">
        <v>5290091</v>
      </c>
      <c r="O11" s="2">
        <v>5290091</v>
      </c>
      <c r="P11" s="2">
        <v>5290091</v>
      </c>
      <c r="Q11" s="1">
        <f>SUM(E11:P11)</f>
        <v>63481088</v>
      </c>
    </row>
    <row r="12" spans="1:18" x14ac:dyDescent="0.35">
      <c r="A12" s="36">
        <v>2</v>
      </c>
      <c r="B12" s="2" t="s">
        <v>205</v>
      </c>
      <c r="C12" s="2"/>
      <c r="D12" s="2"/>
      <c r="E12" s="2">
        <v>950000</v>
      </c>
      <c r="F12" s="2">
        <v>950000</v>
      </c>
      <c r="G12" s="2">
        <v>950000</v>
      </c>
      <c r="H12" s="2">
        <v>950000</v>
      </c>
      <c r="I12" s="2">
        <v>950000</v>
      </c>
      <c r="J12" s="2">
        <v>950000</v>
      </c>
      <c r="K12" s="2">
        <v>950000</v>
      </c>
      <c r="L12" s="2">
        <v>950000</v>
      </c>
      <c r="M12" s="2">
        <v>950000</v>
      </c>
      <c r="N12" s="2">
        <v>950000</v>
      </c>
      <c r="O12" s="2">
        <v>950000</v>
      </c>
      <c r="P12" s="2">
        <v>950000</v>
      </c>
      <c r="Q12" s="1">
        <f>SUM(E12:P12)</f>
        <v>11400000</v>
      </c>
    </row>
    <row r="13" spans="1:18" x14ac:dyDescent="0.35">
      <c r="A13" s="36">
        <v>3</v>
      </c>
      <c r="B13" s="2" t="s">
        <v>206</v>
      </c>
      <c r="C13" s="2"/>
      <c r="D13" s="2"/>
      <c r="E13" s="2">
        <v>827500</v>
      </c>
      <c r="F13" s="2">
        <v>827500</v>
      </c>
      <c r="G13" s="2">
        <v>827500</v>
      </c>
      <c r="H13" s="2">
        <v>827500</v>
      </c>
      <c r="I13" s="2">
        <v>827500</v>
      </c>
      <c r="J13" s="2">
        <v>827500</v>
      </c>
      <c r="K13" s="2">
        <v>827500</v>
      </c>
      <c r="L13" s="2">
        <v>827500</v>
      </c>
      <c r="M13" s="2">
        <v>827500</v>
      </c>
      <c r="N13" s="2">
        <v>827500</v>
      </c>
      <c r="O13" s="2">
        <v>827500</v>
      </c>
      <c r="P13" s="2">
        <v>827500</v>
      </c>
      <c r="Q13" s="1">
        <f>SUM(E13:P13)</f>
        <v>9930000</v>
      </c>
    </row>
    <row r="14" spans="1:18" x14ac:dyDescent="0.35">
      <c r="A14" s="36">
        <v>4</v>
      </c>
      <c r="B14" s="2" t="s">
        <v>192</v>
      </c>
      <c r="C14" s="2"/>
      <c r="D14" s="2"/>
      <c r="E14" s="2"/>
      <c r="F14" s="2"/>
      <c r="G14" s="2"/>
      <c r="H14" s="2">
        <v>21166</v>
      </c>
      <c r="K14" s="119">
        <v>21167</v>
      </c>
      <c r="L14" s="2"/>
      <c r="M14" s="2">
        <v>21167</v>
      </c>
      <c r="N14" s="2"/>
      <c r="O14" s="2"/>
      <c r="P14" s="2"/>
      <c r="Q14" s="1">
        <f>SUM(E14:P14)</f>
        <v>63500</v>
      </c>
    </row>
    <row r="15" spans="1:18" x14ac:dyDescent="0.35">
      <c r="A15" s="2"/>
      <c r="B15" s="1" t="s">
        <v>103</v>
      </c>
      <c r="C15" s="2"/>
      <c r="D15" s="2"/>
      <c r="E15" s="1">
        <f>SUM(E11:E13)</f>
        <v>7067590</v>
      </c>
      <c r="F15" s="1">
        <f t="shared" ref="F15:P15" si="1">SUM(F11:F13)</f>
        <v>7067590</v>
      </c>
      <c r="G15" s="1">
        <f t="shared" si="1"/>
        <v>7067590</v>
      </c>
      <c r="H15" s="1">
        <f>SUM(H11:H14)</f>
        <v>7088756</v>
      </c>
      <c r="I15" s="1">
        <f>SUM(I11:I14)</f>
        <v>7067591</v>
      </c>
      <c r="J15" s="1">
        <f>SUM(J11:J14)</f>
        <v>7067591</v>
      </c>
      <c r="K15" s="1">
        <f>SUM(K11:K14)</f>
        <v>7088758</v>
      </c>
      <c r="L15" s="1">
        <f t="shared" si="1"/>
        <v>7067591</v>
      </c>
      <c r="M15" s="1">
        <f>SUM(M11:M14)</f>
        <v>7088758</v>
      </c>
      <c r="N15" s="1">
        <f t="shared" si="1"/>
        <v>7067591</v>
      </c>
      <c r="O15" s="1">
        <f t="shared" si="1"/>
        <v>7067591</v>
      </c>
      <c r="P15" s="1">
        <f t="shared" si="1"/>
        <v>7067591</v>
      </c>
      <c r="Q15" s="1">
        <f>SUM(Q11:Q14)</f>
        <v>84874588</v>
      </c>
    </row>
    <row r="16" spans="1:18" x14ac:dyDescent="0.35">
      <c r="B16" s="2" t="s">
        <v>210</v>
      </c>
      <c r="C16" s="2"/>
      <c r="D16" s="2"/>
      <c r="E16" s="2">
        <f t="shared" ref="E16:Q16" si="2">SUM(E8-E15)</f>
        <v>5293</v>
      </c>
      <c r="F16" s="2">
        <f t="shared" si="2"/>
        <v>5293</v>
      </c>
      <c r="G16" s="2">
        <f t="shared" si="2"/>
        <v>5293</v>
      </c>
      <c r="H16" s="2">
        <f t="shared" si="2"/>
        <v>-15873</v>
      </c>
      <c r="I16" s="2">
        <f t="shared" si="2"/>
        <v>5292</v>
      </c>
      <c r="J16" s="2">
        <f t="shared" si="2"/>
        <v>5292</v>
      </c>
      <c r="K16" s="2">
        <f t="shared" si="2"/>
        <v>-15875</v>
      </c>
      <c r="L16" s="2">
        <f t="shared" si="2"/>
        <v>5292</v>
      </c>
      <c r="M16" s="2">
        <f t="shared" si="2"/>
        <v>-15877</v>
      </c>
      <c r="N16" s="2">
        <f t="shared" si="2"/>
        <v>5290</v>
      </c>
      <c r="O16" s="2">
        <f t="shared" si="2"/>
        <v>5290</v>
      </c>
      <c r="P16" s="2">
        <f t="shared" si="2"/>
        <v>5290</v>
      </c>
      <c r="Q16" s="2">
        <f t="shared" si="2"/>
        <v>0</v>
      </c>
    </row>
    <row r="19" spans="3:10" x14ac:dyDescent="0.35">
      <c r="E19" s="49"/>
    </row>
    <row r="20" spans="3:10" x14ac:dyDescent="0.35">
      <c r="H20" s="49"/>
      <c r="J20" s="49"/>
    </row>
    <row r="21" spans="3:10" x14ac:dyDescent="0.35">
      <c r="D21" s="49"/>
    </row>
    <row r="26" spans="3:10" x14ac:dyDescent="0.35">
      <c r="C26" s="49"/>
      <c r="E26" s="49"/>
      <c r="H26" s="49"/>
      <c r="J26" s="49"/>
    </row>
    <row r="28" spans="3:10" x14ac:dyDescent="0.35">
      <c r="E28" s="49"/>
      <c r="J28" s="4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14" sqref="K14"/>
    </sheetView>
  </sheetViews>
  <sheetFormatPr defaultRowHeight="14.5" x14ac:dyDescent="0.35"/>
  <cols>
    <col min="8" max="8" width="10.7265625" customWidth="1"/>
    <col min="9" max="9" width="21.7265625" customWidth="1"/>
  </cols>
  <sheetData>
    <row r="1" spans="1:12" x14ac:dyDescent="0.35">
      <c r="A1" s="1" t="s">
        <v>370</v>
      </c>
      <c r="B1" s="2"/>
      <c r="C1" s="2"/>
      <c r="D1" s="2"/>
      <c r="E1" s="2"/>
      <c r="F1" s="2"/>
      <c r="G1" s="2"/>
      <c r="H1" s="2"/>
      <c r="I1" s="2" t="s">
        <v>371</v>
      </c>
    </row>
    <row r="2" spans="1:12" x14ac:dyDescent="0.35">
      <c r="A2" s="1" t="s">
        <v>372</v>
      </c>
      <c r="B2" s="2"/>
      <c r="C2" s="2"/>
      <c r="D2" s="2"/>
      <c r="E2" s="2"/>
      <c r="F2" s="2"/>
      <c r="G2" s="2"/>
      <c r="H2" s="2"/>
      <c r="I2" s="2"/>
    </row>
    <row r="3" spans="1:12" x14ac:dyDescent="0.35">
      <c r="A3" s="1"/>
      <c r="B3" s="2"/>
      <c r="C3" s="2"/>
      <c r="D3" s="2"/>
      <c r="E3" s="2"/>
      <c r="F3" s="2"/>
      <c r="G3" s="37" t="s">
        <v>213</v>
      </c>
      <c r="H3" s="39"/>
      <c r="I3" s="39"/>
      <c r="J3" s="40"/>
      <c r="K3" s="40"/>
      <c r="L3" s="40"/>
    </row>
    <row r="4" spans="1:12" x14ac:dyDescent="0.35">
      <c r="A4" s="2"/>
      <c r="B4" s="2"/>
      <c r="C4" s="2"/>
      <c r="D4" s="2"/>
      <c r="E4" s="2"/>
      <c r="F4" s="2"/>
      <c r="G4" s="2" t="s">
        <v>373</v>
      </c>
      <c r="H4" s="2"/>
      <c r="I4" s="2"/>
    </row>
    <row r="5" spans="1:12" x14ac:dyDescent="0.35">
      <c r="A5" s="2"/>
      <c r="B5" s="2"/>
      <c r="C5" s="2"/>
      <c r="D5" s="2"/>
      <c r="E5" s="2"/>
      <c r="F5" s="2"/>
      <c r="G5" s="2"/>
      <c r="H5" s="2"/>
      <c r="I5" s="2"/>
    </row>
    <row r="6" spans="1:12" x14ac:dyDescent="0.35">
      <c r="A6" s="2"/>
      <c r="B6" s="1" t="s">
        <v>214</v>
      </c>
      <c r="C6" s="1"/>
      <c r="D6" s="1"/>
      <c r="E6" s="1">
        <v>2020</v>
      </c>
      <c r="F6" s="1">
        <v>2021</v>
      </c>
      <c r="G6" s="1">
        <v>2022</v>
      </c>
      <c r="H6" s="1" t="s">
        <v>129</v>
      </c>
      <c r="I6" s="2"/>
    </row>
    <row r="7" spans="1:12" x14ac:dyDescent="0.35">
      <c r="A7" s="2" t="s">
        <v>374</v>
      </c>
      <c r="B7" s="2"/>
      <c r="C7" s="2"/>
      <c r="D7" s="2"/>
      <c r="E7" s="2">
        <v>0</v>
      </c>
      <c r="F7" s="2">
        <v>0</v>
      </c>
      <c r="G7" s="2">
        <v>0</v>
      </c>
      <c r="H7" s="2">
        <v>0</v>
      </c>
      <c r="I7" s="2"/>
    </row>
    <row r="8" spans="1:12" x14ac:dyDescent="0.35">
      <c r="A8" s="2" t="s">
        <v>375</v>
      </c>
      <c r="B8" s="2"/>
      <c r="C8" s="2"/>
      <c r="D8" s="2"/>
      <c r="E8" s="2"/>
      <c r="F8" s="2"/>
      <c r="G8" s="2"/>
      <c r="H8" s="2"/>
      <c r="I8" s="2"/>
    </row>
    <row r="9" spans="1:12" x14ac:dyDescent="0.35">
      <c r="A9" s="2" t="s">
        <v>376</v>
      </c>
      <c r="B9" s="2"/>
      <c r="C9" s="2"/>
      <c r="D9" s="2"/>
      <c r="E9" s="2"/>
      <c r="F9" s="2"/>
      <c r="G9" s="2"/>
      <c r="H9" s="2"/>
      <c r="I9" s="2"/>
    </row>
    <row r="10" spans="1:12" x14ac:dyDescent="0.35">
      <c r="A10" s="2" t="s">
        <v>377</v>
      </c>
      <c r="B10" s="2"/>
      <c r="C10" s="2"/>
      <c r="D10" s="2"/>
      <c r="E10" s="2"/>
      <c r="F10" s="2"/>
      <c r="G10" s="2"/>
      <c r="H10" s="2"/>
      <c r="I10" s="2"/>
    </row>
    <row r="11" spans="1:12" x14ac:dyDescent="0.35">
      <c r="A11" s="2" t="s">
        <v>378</v>
      </c>
      <c r="B11" s="2"/>
      <c r="C11" s="2"/>
      <c r="D11" s="2"/>
      <c r="E11" s="2"/>
      <c r="F11" s="2"/>
      <c r="G11" s="2"/>
      <c r="H11" s="2"/>
      <c r="I11" s="2"/>
    </row>
    <row r="12" spans="1:12" x14ac:dyDescent="0.35">
      <c r="A12" s="2"/>
      <c r="B12" s="1" t="s">
        <v>194</v>
      </c>
      <c r="C12" s="1"/>
      <c r="D12" s="1"/>
      <c r="E12" s="1">
        <v>0</v>
      </c>
      <c r="F12" s="1">
        <v>0</v>
      </c>
      <c r="G12" s="1">
        <v>0</v>
      </c>
      <c r="H12" s="1">
        <v>0</v>
      </c>
      <c r="I12" s="2"/>
    </row>
    <row r="13" spans="1:12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35">
      <c r="A14" s="2"/>
      <c r="B14" s="2"/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L10" sqref="L10"/>
    </sheetView>
  </sheetViews>
  <sheetFormatPr defaultRowHeight="14.5" x14ac:dyDescent="0.35"/>
  <cols>
    <col min="4" max="4" width="10" customWidth="1"/>
    <col min="7" max="7" width="13" customWidth="1"/>
    <col min="8" max="9" width="10.81640625" customWidth="1"/>
    <col min="10" max="10" width="17.1796875" customWidth="1"/>
  </cols>
  <sheetData>
    <row r="1" spans="1:13" x14ac:dyDescent="0.35">
      <c r="A1" s="1" t="s">
        <v>379</v>
      </c>
      <c r="B1" s="1"/>
      <c r="C1" s="1"/>
      <c r="D1" s="1"/>
      <c r="E1" s="1"/>
      <c r="F1" s="1"/>
      <c r="G1" s="2"/>
      <c r="H1" s="2"/>
      <c r="I1" s="2"/>
      <c r="J1" s="4" t="s">
        <v>380</v>
      </c>
    </row>
    <row r="2" spans="1:13" x14ac:dyDescent="0.35">
      <c r="A2" s="1"/>
      <c r="B2" s="1"/>
      <c r="C2" s="1"/>
      <c r="D2" s="1"/>
      <c r="E2" s="1"/>
      <c r="F2" s="1"/>
      <c r="G2" s="2"/>
      <c r="H2" s="39" t="s">
        <v>213</v>
      </c>
      <c r="I2" s="39"/>
      <c r="J2" s="39"/>
      <c r="K2" s="40"/>
      <c r="L2" s="40"/>
      <c r="M2" s="40"/>
    </row>
    <row r="3" spans="1:13" x14ac:dyDescent="0.35">
      <c r="A3" s="1"/>
      <c r="B3" s="1"/>
      <c r="C3" s="1"/>
      <c r="D3" s="1"/>
      <c r="E3" s="1"/>
      <c r="F3" s="1"/>
      <c r="G3" s="2"/>
      <c r="H3" s="39"/>
      <c r="I3" s="37"/>
      <c r="J3" s="76"/>
      <c r="K3" s="40"/>
      <c r="L3" s="40"/>
      <c r="M3" s="40"/>
    </row>
    <row r="4" spans="1:13" x14ac:dyDescent="0.35">
      <c r="A4" s="2"/>
      <c r="B4" s="2"/>
      <c r="C4" s="2"/>
      <c r="D4" s="2"/>
      <c r="E4" s="2"/>
      <c r="F4" s="2"/>
      <c r="G4" s="2"/>
      <c r="H4" s="2"/>
      <c r="I4" s="41" t="s">
        <v>177</v>
      </c>
      <c r="J4" s="43"/>
    </row>
    <row r="5" spans="1:13" x14ac:dyDescent="0.35">
      <c r="A5" s="1" t="s">
        <v>381</v>
      </c>
      <c r="B5" s="1"/>
      <c r="C5" s="1"/>
      <c r="D5" s="1" t="s">
        <v>382</v>
      </c>
      <c r="E5" s="120" t="s">
        <v>383</v>
      </c>
      <c r="F5" s="120"/>
      <c r="G5" s="15" t="s">
        <v>384</v>
      </c>
      <c r="H5" s="121" t="s">
        <v>385</v>
      </c>
      <c r="I5" s="96" t="s">
        <v>386</v>
      </c>
      <c r="J5" s="98"/>
    </row>
    <row r="6" spans="1:13" x14ac:dyDescent="0.35">
      <c r="A6" s="1"/>
      <c r="B6" s="1"/>
      <c r="C6" s="1"/>
      <c r="D6" s="1"/>
      <c r="E6" s="120"/>
      <c r="F6" s="120"/>
      <c r="G6" s="15"/>
      <c r="H6" s="122"/>
      <c r="I6" s="99"/>
      <c r="J6" s="101"/>
    </row>
    <row r="7" spans="1:13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3" x14ac:dyDescent="0.35">
      <c r="A8" s="2" t="s">
        <v>387</v>
      </c>
      <c r="B8" s="2"/>
      <c r="C8" s="2"/>
      <c r="D8" s="2">
        <v>18244</v>
      </c>
      <c r="E8" s="41">
        <v>2020</v>
      </c>
      <c r="F8" s="43"/>
      <c r="G8" s="2">
        <v>18244</v>
      </c>
      <c r="H8" s="2">
        <v>18244</v>
      </c>
      <c r="I8" s="41">
        <v>0</v>
      </c>
      <c r="J8" s="43"/>
    </row>
    <row r="9" spans="1:13" x14ac:dyDescent="0.35">
      <c r="A9" s="2"/>
      <c r="B9" s="2"/>
      <c r="C9" s="2"/>
      <c r="D9" s="2"/>
      <c r="E9" s="41"/>
      <c r="F9" s="43"/>
      <c r="G9" s="2"/>
      <c r="H9" s="2"/>
      <c r="I9" s="41">
        <v>0</v>
      </c>
      <c r="J9" s="43"/>
    </row>
    <row r="10" spans="1:13" x14ac:dyDescent="0.35">
      <c r="A10" s="1" t="s">
        <v>364</v>
      </c>
      <c r="B10" s="1"/>
      <c r="C10" s="1"/>
      <c r="D10" s="1">
        <f>SUM(D8:D9)</f>
        <v>18244</v>
      </c>
      <c r="E10" s="1"/>
      <c r="F10" s="1"/>
      <c r="G10" s="1">
        <f>SUM(G8:G9)</f>
        <v>18244</v>
      </c>
      <c r="H10" s="1">
        <f>SUM(H8:H9)</f>
        <v>18244</v>
      </c>
      <c r="I10" s="2"/>
      <c r="J10" s="2"/>
    </row>
    <row r="11" spans="1:13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3" x14ac:dyDescent="0.35">
      <c r="A12" s="1" t="s">
        <v>388</v>
      </c>
      <c r="B12" s="2"/>
      <c r="C12" s="2"/>
      <c r="D12" s="2"/>
      <c r="E12" s="2"/>
      <c r="F12" s="2"/>
      <c r="G12" s="2"/>
      <c r="H12" s="2"/>
      <c r="I12" s="2"/>
      <c r="J12" s="2"/>
    </row>
    <row r="13" spans="1:13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3" x14ac:dyDescent="0.35">
      <c r="A14" s="1" t="s">
        <v>389</v>
      </c>
      <c r="B14" s="1"/>
      <c r="C14" s="1"/>
      <c r="D14" s="1" t="s">
        <v>382</v>
      </c>
      <c r="E14" s="120" t="s">
        <v>383</v>
      </c>
      <c r="F14" s="120"/>
      <c r="G14" s="15" t="s">
        <v>384</v>
      </c>
      <c r="H14" s="121" t="s">
        <v>385</v>
      </c>
      <c r="I14" s="96" t="s">
        <v>390</v>
      </c>
      <c r="J14" s="98"/>
    </row>
    <row r="15" spans="1:13" x14ac:dyDescent="0.35">
      <c r="A15" s="1"/>
      <c r="B15" s="1"/>
      <c r="C15" s="1"/>
      <c r="D15" s="1"/>
      <c r="E15" s="120"/>
      <c r="F15" s="120"/>
      <c r="G15" s="15"/>
      <c r="H15" s="122"/>
      <c r="I15" s="99"/>
      <c r="J15" s="101"/>
    </row>
    <row r="16" spans="1:13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1"/>
      <c r="B17" s="2"/>
      <c r="C17" s="2"/>
      <c r="D17" s="3"/>
      <c r="E17" s="123"/>
      <c r="F17" s="124"/>
      <c r="G17" s="3"/>
      <c r="H17" s="3"/>
      <c r="I17" s="2"/>
      <c r="J17" s="2"/>
    </row>
    <row r="18" spans="1:10" x14ac:dyDescent="0.35">
      <c r="A18" s="1" t="s">
        <v>391</v>
      </c>
      <c r="B18" s="2"/>
      <c r="C18" s="2"/>
      <c r="D18" s="3">
        <v>2159</v>
      </c>
      <c r="E18" s="123">
        <v>2020</v>
      </c>
      <c r="F18" s="124"/>
      <c r="G18" s="3">
        <v>2159</v>
      </c>
      <c r="H18" s="3">
        <v>2159</v>
      </c>
      <c r="I18" s="2"/>
      <c r="J18" s="2"/>
    </row>
    <row r="19" spans="1:10" x14ac:dyDescent="0.35">
      <c r="A19" s="1"/>
      <c r="B19" s="1"/>
      <c r="C19" s="1"/>
      <c r="D19" s="3"/>
      <c r="E19" s="123"/>
      <c r="F19" s="124"/>
      <c r="G19" s="3"/>
      <c r="H19" s="3"/>
      <c r="I19" s="2"/>
      <c r="J19" s="2"/>
    </row>
    <row r="20" spans="1:10" x14ac:dyDescent="0.35">
      <c r="A20" s="2"/>
      <c r="B20" s="2"/>
      <c r="C20" s="1" t="s">
        <v>369</v>
      </c>
      <c r="D20" s="1">
        <f>SUM(D17:D19)</f>
        <v>2159</v>
      </c>
      <c r="E20" s="2"/>
      <c r="F20" s="2"/>
      <c r="G20" s="1">
        <f>SUM(G17:G19)</f>
        <v>2159</v>
      </c>
      <c r="H20" s="1">
        <f>SUM(H17:H19)</f>
        <v>2159</v>
      </c>
      <c r="I20" s="2"/>
      <c r="J20" s="2"/>
    </row>
  </sheetData>
  <mergeCells count="16">
    <mergeCell ref="E17:F17"/>
    <mergeCell ref="E18:F18"/>
    <mergeCell ref="E19:F19"/>
    <mergeCell ref="E9:F9"/>
    <mergeCell ref="I9:J9"/>
    <mergeCell ref="E14:F15"/>
    <mergeCell ref="G14:G15"/>
    <mergeCell ref="H14:H15"/>
    <mergeCell ref="I14:J15"/>
    <mergeCell ref="I4:J4"/>
    <mergeCell ref="E5:F6"/>
    <mergeCell ref="G5:G6"/>
    <mergeCell ref="H5:H6"/>
    <mergeCell ref="I5:J6"/>
    <mergeCell ref="E8:F8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37" workbookViewId="0">
      <selection activeCell="A55" sqref="A55:M55"/>
    </sheetView>
  </sheetViews>
  <sheetFormatPr defaultRowHeight="14.5" x14ac:dyDescent="0.35"/>
  <cols>
    <col min="1" max="1" width="6" customWidth="1"/>
    <col min="6" max="7" width="10.54296875" customWidth="1"/>
    <col min="8" max="9" width="9" customWidth="1"/>
    <col min="10" max="11" width="9.26953125" customWidth="1"/>
    <col min="12" max="12" width="11" customWidth="1"/>
    <col min="13" max="13" width="13.26953125" customWidth="1"/>
  </cols>
  <sheetData>
    <row r="1" spans="1:13" ht="18" customHeight="1" x14ac:dyDescent="0.35">
      <c r="A1" s="15" t="s">
        <v>142</v>
      </c>
      <c r="B1" s="15"/>
      <c r="C1" s="15"/>
      <c r="D1" s="15"/>
      <c r="E1" s="15"/>
      <c r="F1" s="2"/>
      <c r="G1" s="2"/>
      <c r="H1" s="2"/>
      <c r="I1" s="10"/>
      <c r="J1" s="16" t="s">
        <v>159</v>
      </c>
      <c r="K1" s="17"/>
      <c r="L1" s="17"/>
      <c r="M1" s="18"/>
    </row>
    <row r="2" spans="1:13" x14ac:dyDescent="0.35">
      <c r="A2" s="15"/>
      <c r="B2" s="15"/>
      <c r="C2" s="15"/>
      <c r="D2" s="15"/>
      <c r="E2" s="15"/>
      <c r="F2" s="21"/>
      <c r="G2" s="22"/>
      <c r="H2" s="22"/>
      <c r="I2" s="22"/>
      <c r="J2" s="22"/>
      <c r="K2" s="22"/>
      <c r="L2" s="22"/>
      <c r="M2" s="23"/>
    </row>
    <row r="3" spans="1:13" ht="15.5" x14ac:dyDescent="0.35">
      <c r="A3" s="8"/>
      <c r="B3" s="8"/>
      <c r="C3" s="8"/>
      <c r="D3" s="8"/>
      <c r="E3" s="8"/>
      <c r="F3" s="26" t="s">
        <v>115</v>
      </c>
      <c r="G3" s="26"/>
      <c r="H3" s="26"/>
      <c r="I3" s="26"/>
      <c r="J3" s="26"/>
      <c r="K3" s="26"/>
      <c r="L3" s="26"/>
      <c r="M3" s="27"/>
    </row>
    <row r="4" spans="1:13" x14ac:dyDescent="0.35">
      <c r="A4" s="2"/>
      <c r="B4" s="1"/>
      <c r="C4" s="2"/>
      <c r="D4" s="2"/>
      <c r="E4" s="2"/>
      <c r="F4" s="16" t="s">
        <v>137</v>
      </c>
      <c r="G4" s="17"/>
      <c r="H4" s="17"/>
      <c r="I4" s="17"/>
      <c r="J4" s="17"/>
      <c r="K4" s="17"/>
      <c r="L4" s="17"/>
      <c r="M4" s="18"/>
    </row>
    <row r="5" spans="1:13" x14ac:dyDescent="0.35">
      <c r="A5" s="2"/>
      <c r="B5" s="2"/>
      <c r="C5" s="2"/>
      <c r="D5" s="2"/>
      <c r="E5" s="2"/>
      <c r="F5" s="4" t="s">
        <v>0</v>
      </c>
      <c r="G5" s="4" t="s">
        <v>145</v>
      </c>
      <c r="H5" s="4" t="s">
        <v>0</v>
      </c>
      <c r="I5" s="4" t="s">
        <v>145</v>
      </c>
      <c r="J5" s="4" t="s">
        <v>0</v>
      </c>
      <c r="K5" s="4" t="s">
        <v>145</v>
      </c>
      <c r="L5" s="4" t="s">
        <v>0</v>
      </c>
      <c r="M5" s="12" t="s">
        <v>144</v>
      </c>
    </row>
    <row r="6" spans="1:13" x14ac:dyDescent="0.35">
      <c r="A6" s="2"/>
      <c r="B6" s="2"/>
      <c r="C6" s="2"/>
      <c r="D6" s="2"/>
      <c r="E6" s="2"/>
      <c r="F6" s="16" t="s">
        <v>126</v>
      </c>
      <c r="G6" s="18"/>
      <c r="H6" s="16" t="s">
        <v>127</v>
      </c>
      <c r="I6" s="18"/>
      <c r="J6" s="16" t="s">
        <v>150</v>
      </c>
      <c r="K6" s="18"/>
      <c r="L6" s="4" t="s">
        <v>129</v>
      </c>
      <c r="M6" s="12" t="s">
        <v>146</v>
      </c>
    </row>
    <row r="7" spans="1:13" x14ac:dyDescent="0.35">
      <c r="A7" s="2" t="s">
        <v>29</v>
      </c>
      <c r="B7" s="2" t="s">
        <v>18</v>
      </c>
      <c r="C7" s="2"/>
      <c r="D7" s="2"/>
      <c r="E7" s="2"/>
      <c r="F7" s="2">
        <v>19700000</v>
      </c>
      <c r="G7" s="2">
        <v>19700000</v>
      </c>
      <c r="H7" s="2">
        <v>10600000</v>
      </c>
      <c r="I7" s="2">
        <v>11050000</v>
      </c>
      <c r="J7" s="2">
        <v>57615000</v>
      </c>
      <c r="K7" s="2">
        <v>55615000</v>
      </c>
      <c r="L7" s="2">
        <f>SUM(F7+H7+J7)</f>
        <v>87915000</v>
      </c>
      <c r="M7" s="2">
        <f>SUM(G7+I7+K7)</f>
        <v>86365000</v>
      </c>
    </row>
    <row r="8" spans="1:13" x14ac:dyDescent="0.35">
      <c r="A8" s="2" t="s">
        <v>30</v>
      </c>
      <c r="B8" s="2" t="s">
        <v>19</v>
      </c>
      <c r="C8" s="2"/>
      <c r="D8" s="2"/>
      <c r="E8" s="2"/>
      <c r="F8" s="2">
        <v>400000</v>
      </c>
      <c r="G8" s="2">
        <v>0</v>
      </c>
      <c r="H8" s="2">
        <v>500000</v>
      </c>
      <c r="I8" s="2">
        <v>81730</v>
      </c>
      <c r="J8" s="2">
        <v>2000000</v>
      </c>
      <c r="K8" s="2">
        <v>2000000</v>
      </c>
      <c r="L8" s="2">
        <f t="shared" ref="L8:L54" si="0">SUM(F8+H8+J8)</f>
        <v>2900000</v>
      </c>
      <c r="M8" s="2">
        <f t="shared" ref="M8:M53" si="1">SUM(G8+I8+K8)</f>
        <v>2081730</v>
      </c>
    </row>
    <row r="9" spans="1:13" x14ac:dyDescent="0.35">
      <c r="A9" s="2" t="s">
        <v>138</v>
      </c>
      <c r="B9" s="2" t="s">
        <v>139</v>
      </c>
      <c r="C9" s="2"/>
      <c r="D9" s="2"/>
      <c r="E9" s="2"/>
      <c r="F9" s="2"/>
      <c r="G9" s="2"/>
      <c r="H9" s="2">
        <v>132000</v>
      </c>
      <c r="I9" s="2">
        <v>132000</v>
      </c>
      <c r="J9" s="2"/>
      <c r="K9" s="2">
        <v>1000000</v>
      </c>
      <c r="L9" s="2">
        <f t="shared" si="0"/>
        <v>132000</v>
      </c>
      <c r="M9" s="2">
        <f t="shared" si="1"/>
        <v>1132000</v>
      </c>
    </row>
    <row r="10" spans="1:13" x14ac:dyDescent="0.35">
      <c r="A10" s="2" t="s">
        <v>31</v>
      </c>
      <c r="B10" s="2" t="s">
        <v>20</v>
      </c>
      <c r="C10" s="2"/>
      <c r="D10" s="2"/>
      <c r="E10" s="2"/>
      <c r="F10" s="2"/>
      <c r="G10" s="2">
        <v>400000</v>
      </c>
      <c r="H10" s="2">
        <v>452829</v>
      </c>
      <c r="I10" s="2">
        <v>42705</v>
      </c>
      <c r="J10" s="2">
        <v>2415088</v>
      </c>
      <c r="K10" s="2">
        <v>2569256</v>
      </c>
      <c r="L10" s="2">
        <f t="shared" si="0"/>
        <v>2867917</v>
      </c>
      <c r="M10" s="2">
        <f t="shared" si="1"/>
        <v>3011961</v>
      </c>
    </row>
    <row r="11" spans="1:13" x14ac:dyDescent="0.35">
      <c r="A11" s="2" t="s">
        <v>130</v>
      </c>
      <c r="B11" s="2" t="s">
        <v>131</v>
      </c>
      <c r="C11" s="2"/>
      <c r="D11" s="2"/>
      <c r="E11" s="2"/>
      <c r="F11" s="2"/>
      <c r="G11" s="2"/>
      <c r="H11" s="2">
        <v>170000</v>
      </c>
      <c r="I11" s="2">
        <v>170000</v>
      </c>
      <c r="J11" s="2">
        <v>650000</v>
      </c>
      <c r="K11" s="2">
        <v>650000</v>
      </c>
      <c r="L11" s="2">
        <f t="shared" si="0"/>
        <v>820000</v>
      </c>
      <c r="M11" s="2">
        <f t="shared" si="1"/>
        <v>820000</v>
      </c>
    </row>
    <row r="12" spans="1:13" x14ac:dyDescent="0.35">
      <c r="A12" s="2" t="s">
        <v>32</v>
      </c>
      <c r="B12" s="2" t="s">
        <v>24</v>
      </c>
      <c r="C12" s="2"/>
      <c r="D12" s="2"/>
      <c r="E12" s="2"/>
      <c r="F12" s="2">
        <v>500000</v>
      </c>
      <c r="G12" s="2">
        <v>500000</v>
      </c>
      <c r="H12" s="2">
        <v>200000</v>
      </c>
      <c r="I12" s="2">
        <v>200000</v>
      </c>
      <c r="J12" s="2">
        <v>801000</v>
      </c>
      <c r="K12" s="2">
        <v>1801000</v>
      </c>
      <c r="L12" s="2">
        <f t="shared" si="0"/>
        <v>1501000</v>
      </c>
      <c r="M12" s="2">
        <f t="shared" si="1"/>
        <v>2501000</v>
      </c>
    </row>
    <row r="13" spans="1:13" x14ac:dyDescent="0.35">
      <c r="A13" s="2" t="s">
        <v>33</v>
      </c>
      <c r="B13" s="2" t="s">
        <v>21</v>
      </c>
      <c r="C13" s="2"/>
      <c r="D13" s="2"/>
      <c r="E13" s="2"/>
      <c r="F13" s="2">
        <v>7600000</v>
      </c>
      <c r="G13" s="2">
        <v>7600000</v>
      </c>
      <c r="H13" s="2"/>
      <c r="I13" s="2"/>
      <c r="J13" s="2"/>
      <c r="K13" s="2"/>
      <c r="L13" s="2">
        <f t="shared" si="0"/>
        <v>7600000</v>
      </c>
      <c r="M13" s="2">
        <f t="shared" si="1"/>
        <v>7600000</v>
      </c>
    </row>
    <row r="14" spans="1:13" x14ac:dyDescent="0.35">
      <c r="A14" s="2" t="s">
        <v>34</v>
      </c>
      <c r="B14" s="2" t="s">
        <v>22</v>
      </c>
      <c r="C14" s="2"/>
      <c r="D14" s="2"/>
      <c r="E14" s="2"/>
      <c r="F14" s="2">
        <v>1256000</v>
      </c>
      <c r="G14" s="2">
        <v>1256000</v>
      </c>
      <c r="H14" s="2"/>
      <c r="I14" s="2"/>
      <c r="J14" s="2"/>
      <c r="K14" s="2"/>
      <c r="L14" s="2">
        <f t="shared" si="0"/>
        <v>1256000</v>
      </c>
      <c r="M14" s="2">
        <f t="shared" si="1"/>
        <v>1256000</v>
      </c>
    </row>
    <row r="15" spans="1:13" x14ac:dyDescent="0.35">
      <c r="A15" s="2" t="s">
        <v>100</v>
      </c>
      <c r="B15" s="2" t="s">
        <v>101</v>
      </c>
      <c r="C15" s="2"/>
      <c r="D15" s="2"/>
      <c r="E15" s="2"/>
      <c r="F15" s="2">
        <v>300000</v>
      </c>
      <c r="G15" s="2">
        <v>300000</v>
      </c>
      <c r="H15" s="2"/>
      <c r="I15" s="2"/>
      <c r="J15" s="2"/>
      <c r="K15" s="2">
        <v>71933</v>
      </c>
      <c r="L15" s="2">
        <f t="shared" si="0"/>
        <v>300000</v>
      </c>
      <c r="M15" s="2">
        <f t="shared" si="1"/>
        <v>371933</v>
      </c>
    </row>
    <row r="16" spans="1:13" x14ac:dyDescent="0.35">
      <c r="A16" s="2"/>
      <c r="B16" s="1" t="s">
        <v>60</v>
      </c>
      <c r="C16" s="2"/>
      <c r="D16" s="2"/>
      <c r="E16" s="2"/>
      <c r="F16" s="1">
        <f>SUM(F7:F15)</f>
        <v>29756000</v>
      </c>
      <c r="G16" s="1">
        <f>SUM(G7:G15)</f>
        <v>29756000</v>
      </c>
      <c r="H16" s="1">
        <f t="shared" ref="H16:K16" si="2">SUM(H7:H15)</f>
        <v>12054829</v>
      </c>
      <c r="I16" s="1">
        <f t="shared" si="2"/>
        <v>11676435</v>
      </c>
      <c r="J16" s="1">
        <f t="shared" si="2"/>
        <v>63481088</v>
      </c>
      <c r="K16" s="1">
        <f t="shared" si="2"/>
        <v>63707189</v>
      </c>
      <c r="L16" s="1">
        <f t="shared" si="0"/>
        <v>105291917</v>
      </c>
      <c r="M16" s="1">
        <f t="shared" si="1"/>
        <v>105139624</v>
      </c>
    </row>
    <row r="17" spans="1:13" x14ac:dyDescent="0.35">
      <c r="A17" s="2" t="s">
        <v>35</v>
      </c>
      <c r="B17" s="2" t="s">
        <v>23</v>
      </c>
      <c r="C17" s="2"/>
      <c r="D17" s="2"/>
      <c r="E17" s="2"/>
      <c r="F17" s="2">
        <v>4418000</v>
      </c>
      <c r="G17" s="2">
        <v>4418000</v>
      </c>
      <c r="H17" s="2">
        <v>2200000</v>
      </c>
      <c r="I17" s="2">
        <v>2280000</v>
      </c>
      <c r="J17" s="2">
        <v>11400000</v>
      </c>
      <c r="K17" s="2">
        <v>11464298</v>
      </c>
      <c r="L17" s="2">
        <f t="shared" si="0"/>
        <v>18018000</v>
      </c>
      <c r="M17" s="2">
        <f t="shared" si="1"/>
        <v>18162298</v>
      </c>
    </row>
    <row r="18" spans="1:13" x14ac:dyDescent="0.35">
      <c r="A18" s="2"/>
      <c r="B18" s="1" t="s">
        <v>134</v>
      </c>
      <c r="C18" s="1"/>
      <c r="D18" s="1"/>
      <c r="E18" s="1"/>
      <c r="F18" s="1">
        <f>SUM(F16:F17)</f>
        <v>34174000</v>
      </c>
      <c r="G18" s="1">
        <f>SUM(G16:G17)</f>
        <v>34174000</v>
      </c>
      <c r="H18" s="1">
        <f t="shared" ref="H18:K18" si="3">SUM(H16:H17)</f>
        <v>14254829</v>
      </c>
      <c r="I18" s="1">
        <f t="shared" si="3"/>
        <v>13956435</v>
      </c>
      <c r="J18" s="1">
        <f t="shared" si="3"/>
        <v>74881088</v>
      </c>
      <c r="K18" s="1">
        <f t="shared" si="3"/>
        <v>75171487</v>
      </c>
      <c r="L18" s="1">
        <f t="shared" si="0"/>
        <v>123309917</v>
      </c>
      <c r="M18" s="1">
        <f t="shared" si="1"/>
        <v>123301922</v>
      </c>
    </row>
    <row r="19" spans="1:13" x14ac:dyDescent="0.35">
      <c r="A19" s="2" t="s">
        <v>36</v>
      </c>
      <c r="B19" s="2" t="s">
        <v>25</v>
      </c>
      <c r="C19" s="2"/>
      <c r="D19" s="2"/>
      <c r="E19" s="2"/>
      <c r="F19" s="2">
        <v>50000</v>
      </c>
      <c r="G19" s="2">
        <v>50000</v>
      </c>
      <c r="H19" s="2">
        <v>100000</v>
      </c>
      <c r="I19" s="2">
        <v>100000</v>
      </c>
      <c r="J19" s="2">
        <v>130000</v>
      </c>
      <c r="K19" s="2">
        <v>130000</v>
      </c>
      <c r="L19" s="2">
        <f t="shared" si="0"/>
        <v>280000</v>
      </c>
      <c r="M19" s="2">
        <f t="shared" si="1"/>
        <v>280000</v>
      </c>
    </row>
    <row r="20" spans="1:13" x14ac:dyDescent="0.35">
      <c r="A20" s="2" t="s">
        <v>37</v>
      </c>
      <c r="B20" s="2" t="s">
        <v>26</v>
      </c>
      <c r="C20" s="2"/>
      <c r="D20" s="2"/>
      <c r="E20" s="2"/>
      <c r="F20" s="2">
        <v>3000000</v>
      </c>
      <c r="G20" s="2">
        <v>12688748</v>
      </c>
      <c r="H20" s="2">
        <v>1000000</v>
      </c>
      <c r="I20" s="2">
        <v>500000</v>
      </c>
      <c r="J20" s="2">
        <v>100000</v>
      </c>
      <c r="K20" s="2">
        <v>1622274</v>
      </c>
      <c r="L20" s="2">
        <f t="shared" si="0"/>
        <v>4100000</v>
      </c>
      <c r="M20" s="2">
        <f t="shared" si="1"/>
        <v>14811022</v>
      </c>
    </row>
    <row r="21" spans="1:13" x14ac:dyDescent="0.35">
      <c r="A21" s="2" t="s">
        <v>120</v>
      </c>
      <c r="B21" s="2" t="s">
        <v>122</v>
      </c>
      <c r="C21" s="2"/>
      <c r="D21" s="2"/>
      <c r="E21" s="2"/>
      <c r="F21" s="2">
        <v>300000</v>
      </c>
      <c r="G21" s="2">
        <v>300000</v>
      </c>
      <c r="H21" s="2">
        <v>100000</v>
      </c>
      <c r="I21" s="2">
        <v>100000</v>
      </c>
      <c r="J21" s="2">
        <v>200000</v>
      </c>
      <c r="K21" s="2">
        <v>200000</v>
      </c>
      <c r="L21" s="2">
        <f t="shared" si="0"/>
        <v>600000</v>
      </c>
      <c r="M21" s="2">
        <f t="shared" si="1"/>
        <v>600000</v>
      </c>
    </row>
    <row r="22" spans="1:13" x14ac:dyDescent="0.35">
      <c r="A22" s="2" t="s">
        <v>121</v>
      </c>
      <c r="B22" s="2" t="s">
        <v>123</v>
      </c>
      <c r="C22" s="2"/>
      <c r="D22" s="2"/>
      <c r="E22" s="2"/>
      <c r="F22" s="2">
        <v>300000</v>
      </c>
      <c r="G22" s="2">
        <v>300000</v>
      </c>
      <c r="H22" s="2">
        <v>80000</v>
      </c>
      <c r="I22" s="2">
        <v>80000</v>
      </c>
      <c r="J22" s="2"/>
      <c r="K22" s="2"/>
      <c r="L22" s="2">
        <f t="shared" si="0"/>
        <v>380000</v>
      </c>
      <c r="M22" s="2">
        <f t="shared" si="1"/>
        <v>380000</v>
      </c>
    </row>
    <row r="23" spans="1:13" x14ac:dyDescent="0.35">
      <c r="A23" s="2" t="s">
        <v>38</v>
      </c>
      <c r="B23" s="2" t="s">
        <v>27</v>
      </c>
      <c r="C23" s="2"/>
      <c r="D23" s="2"/>
      <c r="E23" s="2"/>
      <c r="F23" s="2">
        <v>4700000</v>
      </c>
      <c r="G23" s="2">
        <v>4700000</v>
      </c>
      <c r="H23" s="2">
        <v>600000</v>
      </c>
      <c r="I23" s="2">
        <v>600000</v>
      </c>
      <c r="J23" s="2">
        <v>1000000</v>
      </c>
      <c r="K23" s="2">
        <v>1000000</v>
      </c>
      <c r="L23" s="2">
        <f t="shared" si="0"/>
        <v>6300000</v>
      </c>
      <c r="M23" s="2">
        <f t="shared" si="1"/>
        <v>6300000</v>
      </c>
    </row>
    <row r="24" spans="1:13" x14ac:dyDescent="0.35">
      <c r="A24" s="2" t="s">
        <v>39</v>
      </c>
      <c r="B24" s="2" t="s">
        <v>28</v>
      </c>
      <c r="C24" s="2"/>
      <c r="D24" s="2"/>
      <c r="E24" s="2"/>
      <c r="F24" s="2">
        <v>2332000</v>
      </c>
      <c r="G24" s="2">
        <v>2332000</v>
      </c>
      <c r="H24" s="2"/>
      <c r="I24" s="2"/>
      <c r="J24" s="2"/>
      <c r="K24" s="2"/>
      <c r="L24" s="2">
        <f t="shared" si="0"/>
        <v>2332000</v>
      </c>
      <c r="M24" s="2">
        <f t="shared" si="1"/>
        <v>2332000</v>
      </c>
    </row>
    <row r="25" spans="1:13" x14ac:dyDescent="0.35">
      <c r="A25" s="2" t="s">
        <v>40</v>
      </c>
      <c r="B25" s="2" t="s">
        <v>41</v>
      </c>
      <c r="C25" s="2"/>
      <c r="D25" s="2"/>
      <c r="E25" s="2"/>
      <c r="F25" s="2">
        <v>400000</v>
      </c>
      <c r="G25" s="2">
        <v>400000</v>
      </c>
      <c r="H25" s="2"/>
      <c r="I25" s="2"/>
      <c r="J25" s="2"/>
      <c r="K25" s="2"/>
      <c r="L25" s="2">
        <f t="shared" si="0"/>
        <v>400000</v>
      </c>
      <c r="M25" s="2">
        <f t="shared" si="1"/>
        <v>400000</v>
      </c>
    </row>
    <row r="26" spans="1:13" x14ac:dyDescent="0.35">
      <c r="A26" s="2" t="s">
        <v>42</v>
      </c>
      <c r="B26" s="2" t="s">
        <v>43</v>
      </c>
      <c r="C26" s="2"/>
      <c r="D26" s="2"/>
      <c r="E26" s="2"/>
      <c r="F26" s="2">
        <v>1000000</v>
      </c>
      <c r="G26" s="2">
        <v>1000000</v>
      </c>
      <c r="H26" s="2">
        <v>200000</v>
      </c>
      <c r="I26" s="2">
        <v>200000</v>
      </c>
      <c r="J26" s="2"/>
      <c r="K26" s="2"/>
      <c r="L26" s="2">
        <f t="shared" si="0"/>
        <v>1200000</v>
      </c>
      <c r="M26" s="2">
        <f t="shared" si="1"/>
        <v>1200000</v>
      </c>
    </row>
    <row r="27" spans="1:13" x14ac:dyDescent="0.35">
      <c r="A27" s="2" t="s">
        <v>132</v>
      </c>
      <c r="B27" s="2" t="s">
        <v>14</v>
      </c>
      <c r="C27" s="2"/>
      <c r="D27" s="2"/>
      <c r="E27" s="2"/>
      <c r="F27" s="2"/>
      <c r="G27" s="2"/>
      <c r="H27" s="2">
        <v>600000</v>
      </c>
      <c r="I27" s="2">
        <v>600000</v>
      </c>
      <c r="J27" s="2">
        <v>500000</v>
      </c>
      <c r="K27" s="2">
        <v>511193</v>
      </c>
      <c r="L27" s="2">
        <f t="shared" si="0"/>
        <v>1100000</v>
      </c>
      <c r="M27" s="2">
        <f t="shared" si="1"/>
        <v>1111193</v>
      </c>
    </row>
    <row r="28" spans="1:13" x14ac:dyDescent="0.35">
      <c r="A28" s="2" t="s">
        <v>44</v>
      </c>
      <c r="B28" s="2" t="s">
        <v>45</v>
      </c>
      <c r="C28" s="2"/>
      <c r="D28" s="2"/>
      <c r="E28" s="2"/>
      <c r="F28" s="2">
        <v>6000000</v>
      </c>
      <c r="G28" s="2">
        <v>6000000</v>
      </c>
      <c r="H28" s="2">
        <v>200000</v>
      </c>
      <c r="I28" s="2">
        <v>200000</v>
      </c>
      <c r="J28" s="2">
        <v>5000000</v>
      </c>
      <c r="K28" s="2">
        <v>5000000</v>
      </c>
      <c r="L28" s="2">
        <f t="shared" si="0"/>
        <v>11200000</v>
      </c>
      <c r="M28" s="2">
        <f t="shared" si="1"/>
        <v>11200000</v>
      </c>
    </row>
    <row r="29" spans="1:13" x14ac:dyDescent="0.35">
      <c r="A29" s="2" t="s">
        <v>46</v>
      </c>
      <c r="B29" s="2" t="s">
        <v>47</v>
      </c>
      <c r="C29" s="2"/>
      <c r="D29" s="2"/>
      <c r="E29" s="2"/>
      <c r="F29" s="2">
        <v>3500000</v>
      </c>
      <c r="G29" s="2">
        <v>3500000</v>
      </c>
      <c r="H29" s="2">
        <v>300000</v>
      </c>
      <c r="I29" s="2">
        <v>300000</v>
      </c>
      <c r="J29" s="2">
        <v>1150000</v>
      </c>
      <c r="K29" s="2">
        <v>1150000</v>
      </c>
      <c r="L29" s="2">
        <f t="shared" si="0"/>
        <v>4950000</v>
      </c>
      <c r="M29" s="2">
        <f t="shared" si="1"/>
        <v>4950000</v>
      </c>
    </row>
    <row r="30" spans="1:13" x14ac:dyDescent="0.35">
      <c r="A30" s="2" t="s">
        <v>111</v>
      </c>
      <c r="B30" s="2" t="s">
        <v>110</v>
      </c>
      <c r="C30" s="2"/>
      <c r="D30" s="2"/>
      <c r="E30" s="2"/>
      <c r="F30" s="2">
        <v>20000</v>
      </c>
      <c r="G30" s="2">
        <v>20000</v>
      </c>
      <c r="H30" s="2">
        <v>50000</v>
      </c>
      <c r="I30" s="2">
        <v>50000</v>
      </c>
      <c r="J30" s="2">
        <v>150000</v>
      </c>
      <c r="K30" s="2">
        <v>150000</v>
      </c>
      <c r="L30" s="2">
        <f t="shared" si="0"/>
        <v>220000</v>
      </c>
      <c r="M30" s="2">
        <f t="shared" si="1"/>
        <v>220000</v>
      </c>
    </row>
    <row r="31" spans="1:13" x14ac:dyDescent="0.35">
      <c r="A31" s="2" t="s">
        <v>151</v>
      </c>
      <c r="B31" s="2" t="s">
        <v>152</v>
      </c>
      <c r="C31" s="2"/>
      <c r="D31" s="2"/>
      <c r="E31" s="2"/>
      <c r="F31" s="2"/>
      <c r="G31" s="2">
        <v>9800</v>
      </c>
      <c r="H31" s="2"/>
      <c r="I31" s="2"/>
      <c r="J31" s="2"/>
      <c r="K31" s="2"/>
      <c r="L31" s="2">
        <f t="shared" si="0"/>
        <v>0</v>
      </c>
      <c r="M31" s="2">
        <f t="shared" si="1"/>
        <v>9800</v>
      </c>
    </row>
    <row r="32" spans="1:13" x14ac:dyDescent="0.35">
      <c r="A32" s="2" t="s">
        <v>58</v>
      </c>
      <c r="B32" s="2" t="s">
        <v>59</v>
      </c>
      <c r="C32" s="2"/>
      <c r="D32" s="2"/>
      <c r="E32" s="2"/>
      <c r="F32" s="2">
        <v>5522847</v>
      </c>
      <c r="G32" s="2">
        <v>8133619</v>
      </c>
      <c r="H32" s="2">
        <v>860760</v>
      </c>
      <c r="I32" s="2">
        <v>858760</v>
      </c>
      <c r="J32" s="2">
        <v>1600000</v>
      </c>
      <c r="K32" s="2">
        <v>2023451</v>
      </c>
      <c r="L32" s="2">
        <f t="shared" si="0"/>
        <v>7983607</v>
      </c>
      <c r="M32" s="2">
        <f t="shared" si="1"/>
        <v>11015830</v>
      </c>
    </row>
    <row r="33" spans="1:13" x14ac:dyDescent="0.35">
      <c r="A33" s="2" t="s">
        <v>48</v>
      </c>
      <c r="B33" s="2" t="s">
        <v>49</v>
      </c>
      <c r="C33" s="2"/>
      <c r="D33" s="2"/>
      <c r="E33" s="2"/>
      <c r="F33" s="2">
        <v>5000</v>
      </c>
      <c r="G33" s="2">
        <v>63900</v>
      </c>
      <c r="H33" s="2"/>
      <c r="I33" s="2">
        <v>252000</v>
      </c>
      <c r="J33" s="2"/>
      <c r="K33" s="2"/>
      <c r="L33" s="2">
        <f t="shared" si="0"/>
        <v>5000</v>
      </c>
      <c r="M33" s="2">
        <f t="shared" si="1"/>
        <v>315900</v>
      </c>
    </row>
    <row r="34" spans="1:13" x14ac:dyDescent="0.35">
      <c r="A34" s="2" t="s">
        <v>50</v>
      </c>
      <c r="B34" s="2" t="s">
        <v>51</v>
      </c>
      <c r="C34" s="2"/>
      <c r="D34" s="2"/>
      <c r="E34" s="2"/>
      <c r="F34" s="2">
        <v>400000</v>
      </c>
      <c r="G34" s="2">
        <v>400000</v>
      </c>
      <c r="H34" s="2">
        <v>50000</v>
      </c>
      <c r="I34" s="2"/>
      <c r="J34" s="2">
        <v>100000</v>
      </c>
      <c r="K34" s="2">
        <v>1693059</v>
      </c>
      <c r="L34" s="2">
        <f t="shared" si="0"/>
        <v>550000</v>
      </c>
      <c r="M34" s="2">
        <f t="shared" si="1"/>
        <v>2093059</v>
      </c>
    </row>
    <row r="35" spans="1:13" x14ac:dyDescent="0.35">
      <c r="A35" s="2"/>
      <c r="B35" s="1" t="s">
        <v>61</v>
      </c>
      <c r="C35" s="1"/>
      <c r="D35" s="1"/>
      <c r="E35" s="1"/>
      <c r="F35" s="1">
        <f t="shared" ref="F35:K35" si="4">SUM(F19:F34)</f>
        <v>27529847</v>
      </c>
      <c r="G35" s="1">
        <f t="shared" si="4"/>
        <v>39898067</v>
      </c>
      <c r="H35" s="1">
        <f t="shared" si="4"/>
        <v>4140760</v>
      </c>
      <c r="I35" s="1">
        <f t="shared" si="4"/>
        <v>3840760</v>
      </c>
      <c r="J35" s="1">
        <f t="shared" si="4"/>
        <v>9930000</v>
      </c>
      <c r="K35" s="1">
        <f t="shared" si="4"/>
        <v>13479977</v>
      </c>
      <c r="L35" s="1">
        <f t="shared" si="0"/>
        <v>41600607</v>
      </c>
      <c r="M35" s="1">
        <f t="shared" si="1"/>
        <v>57218804</v>
      </c>
    </row>
    <row r="36" spans="1:13" x14ac:dyDescent="0.35">
      <c r="A36" s="2" t="s">
        <v>52</v>
      </c>
      <c r="B36" s="2" t="s">
        <v>53</v>
      </c>
      <c r="C36" s="2"/>
      <c r="D36" s="2"/>
      <c r="E36" s="2"/>
      <c r="F36" s="1">
        <v>4181000</v>
      </c>
      <c r="G36" s="1">
        <v>3761888</v>
      </c>
      <c r="H36" s="2"/>
      <c r="I36" s="2"/>
      <c r="J36" s="2"/>
      <c r="K36" s="2"/>
      <c r="L36" s="1">
        <f t="shared" si="0"/>
        <v>4181000</v>
      </c>
      <c r="M36" s="1">
        <f t="shared" si="1"/>
        <v>3761888</v>
      </c>
    </row>
    <row r="37" spans="1:13" x14ac:dyDescent="0.35">
      <c r="A37" s="2" t="s">
        <v>153</v>
      </c>
      <c r="B37" s="2" t="s">
        <v>154</v>
      </c>
      <c r="C37" s="2"/>
      <c r="D37" s="2"/>
      <c r="E37" s="2"/>
      <c r="F37" s="2"/>
      <c r="G37" s="2">
        <v>3430210</v>
      </c>
      <c r="H37" s="2"/>
      <c r="I37" s="2"/>
      <c r="J37" s="2"/>
      <c r="K37" s="2"/>
      <c r="L37" s="2">
        <f t="shared" si="0"/>
        <v>0</v>
      </c>
      <c r="M37" s="2">
        <f t="shared" si="1"/>
        <v>3430210</v>
      </c>
    </row>
    <row r="38" spans="1:13" x14ac:dyDescent="0.35">
      <c r="A38" s="2" t="s">
        <v>54</v>
      </c>
      <c r="B38" s="2" t="s">
        <v>55</v>
      </c>
      <c r="C38" s="2"/>
      <c r="D38" s="2"/>
      <c r="E38" s="2"/>
      <c r="F38" s="2">
        <v>3675000</v>
      </c>
      <c r="G38" s="2">
        <v>3675000</v>
      </c>
      <c r="H38" s="2"/>
      <c r="I38" s="2">
        <v>3328394</v>
      </c>
      <c r="J38" s="2"/>
      <c r="K38" s="2">
        <v>1043362</v>
      </c>
      <c r="L38" s="2">
        <f t="shared" si="0"/>
        <v>3675000</v>
      </c>
      <c r="M38" s="2">
        <f t="shared" si="1"/>
        <v>8046756</v>
      </c>
    </row>
    <row r="39" spans="1:13" x14ac:dyDescent="0.35">
      <c r="A39" s="2" t="s">
        <v>56</v>
      </c>
      <c r="B39" s="2" t="s">
        <v>57</v>
      </c>
      <c r="C39" s="2"/>
      <c r="D39" s="2"/>
      <c r="E39" s="2"/>
      <c r="F39" s="2">
        <v>400000</v>
      </c>
      <c r="G39" s="2">
        <v>400000</v>
      </c>
      <c r="H39" s="2"/>
      <c r="I39" s="2"/>
      <c r="J39" s="2"/>
      <c r="K39" s="2"/>
      <c r="L39" s="2">
        <f t="shared" si="0"/>
        <v>400000</v>
      </c>
      <c r="M39" s="2">
        <f t="shared" si="1"/>
        <v>400000</v>
      </c>
    </row>
    <row r="40" spans="1:13" x14ac:dyDescent="0.35">
      <c r="A40" s="2" t="s">
        <v>140</v>
      </c>
      <c r="B40" s="2" t="s">
        <v>141</v>
      </c>
      <c r="C40" s="2"/>
      <c r="D40" s="2"/>
      <c r="E40" s="2"/>
      <c r="F40" s="2">
        <v>9882000</v>
      </c>
      <c r="G40" s="2">
        <v>8458117</v>
      </c>
      <c r="H40" s="2">
        <v>2200000</v>
      </c>
      <c r="I40" s="2"/>
      <c r="J40" s="2"/>
      <c r="K40" s="2"/>
      <c r="L40" s="2">
        <f t="shared" si="0"/>
        <v>12082000</v>
      </c>
      <c r="M40" s="2">
        <f t="shared" si="1"/>
        <v>8458117</v>
      </c>
    </row>
    <row r="41" spans="1:13" x14ac:dyDescent="0.35">
      <c r="A41" s="2"/>
      <c r="B41" s="1" t="s">
        <v>135</v>
      </c>
      <c r="C41" s="2"/>
      <c r="D41" s="2"/>
      <c r="E41" s="2"/>
      <c r="F41" s="1">
        <f>SUM(F37:F40)</f>
        <v>13957000</v>
      </c>
      <c r="G41" s="1">
        <f t="shared" ref="G41:K41" si="5">SUM(G37:G40)</f>
        <v>15963327</v>
      </c>
      <c r="H41" s="1">
        <f t="shared" si="5"/>
        <v>2200000</v>
      </c>
      <c r="I41" s="1">
        <f t="shared" si="5"/>
        <v>3328394</v>
      </c>
      <c r="J41" s="1">
        <f t="shared" si="5"/>
        <v>0</v>
      </c>
      <c r="K41" s="1">
        <f t="shared" si="5"/>
        <v>1043362</v>
      </c>
      <c r="L41" s="1">
        <f t="shared" si="0"/>
        <v>16157000</v>
      </c>
      <c r="M41" s="1">
        <f t="shared" si="1"/>
        <v>20335083</v>
      </c>
    </row>
    <row r="42" spans="1:13" x14ac:dyDescent="0.35">
      <c r="A42" s="2" t="s">
        <v>155</v>
      </c>
      <c r="B42" s="3" t="s">
        <v>156</v>
      </c>
      <c r="C42" s="3"/>
      <c r="D42" s="3"/>
      <c r="E42" s="3"/>
      <c r="F42" s="3"/>
      <c r="G42" s="3">
        <v>104000</v>
      </c>
      <c r="H42" s="3"/>
      <c r="I42" s="3"/>
      <c r="J42" s="3"/>
      <c r="K42" s="3"/>
      <c r="L42" s="2">
        <f t="shared" si="0"/>
        <v>0</v>
      </c>
      <c r="M42" s="2">
        <f t="shared" si="1"/>
        <v>104000</v>
      </c>
    </row>
    <row r="43" spans="1:13" x14ac:dyDescent="0.35">
      <c r="A43" s="2" t="s">
        <v>79</v>
      </c>
      <c r="B43" s="3" t="s">
        <v>80</v>
      </c>
      <c r="C43" s="2"/>
      <c r="D43" s="2"/>
      <c r="E43" s="2"/>
      <c r="F43" s="3">
        <v>13315000</v>
      </c>
      <c r="G43" s="3">
        <v>13305200</v>
      </c>
      <c r="H43" s="2">
        <v>1000000</v>
      </c>
      <c r="I43" s="2">
        <v>1811505</v>
      </c>
      <c r="J43" s="2">
        <v>50000</v>
      </c>
      <c r="K43" s="2">
        <v>50000</v>
      </c>
      <c r="L43" s="2">
        <f t="shared" si="0"/>
        <v>14365000</v>
      </c>
      <c r="M43" s="2">
        <f t="shared" si="1"/>
        <v>15166705</v>
      </c>
    </row>
    <row r="44" spans="1:13" x14ac:dyDescent="0.35">
      <c r="A44" s="2" t="s">
        <v>81</v>
      </c>
      <c r="B44" s="3" t="s">
        <v>82</v>
      </c>
      <c r="C44" s="2"/>
      <c r="D44" s="2"/>
      <c r="E44" s="2"/>
      <c r="F44" s="3">
        <v>3595050</v>
      </c>
      <c r="G44" s="3">
        <v>3592404</v>
      </c>
      <c r="H44" s="2">
        <v>270000</v>
      </c>
      <c r="I44" s="2">
        <v>470725</v>
      </c>
      <c r="J44" s="2">
        <v>13500</v>
      </c>
      <c r="K44" s="2">
        <v>13500</v>
      </c>
      <c r="L44" s="2">
        <f t="shared" si="0"/>
        <v>3878550</v>
      </c>
      <c r="M44" s="2">
        <f t="shared" si="1"/>
        <v>4076629</v>
      </c>
    </row>
    <row r="45" spans="1:13" x14ac:dyDescent="0.35">
      <c r="A45" s="2" t="s">
        <v>83</v>
      </c>
      <c r="B45" s="1" t="s">
        <v>84</v>
      </c>
      <c r="C45" s="2"/>
      <c r="D45" s="2"/>
      <c r="E45" s="2"/>
      <c r="F45" s="1">
        <f>SUM(F43:F44)</f>
        <v>16910050</v>
      </c>
      <c r="G45" s="1">
        <f>SUM(G42:G44)</f>
        <v>17001604</v>
      </c>
      <c r="H45" s="1">
        <f t="shared" ref="H45:I45" si="6">SUM(H43:H44)</f>
        <v>1270000</v>
      </c>
      <c r="I45" s="1">
        <f t="shared" si="6"/>
        <v>2282230</v>
      </c>
      <c r="J45" s="1">
        <f>SUM(J42:J44)</f>
        <v>63500</v>
      </c>
      <c r="K45" s="1">
        <f>SUM(K42:K44)</f>
        <v>63500</v>
      </c>
      <c r="L45" s="1">
        <f t="shared" si="0"/>
        <v>18243550</v>
      </c>
      <c r="M45" s="1">
        <f t="shared" si="1"/>
        <v>19347334</v>
      </c>
    </row>
    <row r="46" spans="1:13" x14ac:dyDescent="0.35">
      <c r="A46" s="2" t="s">
        <v>85</v>
      </c>
      <c r="B46" s="3" t="s">
        <v>86</v>
      </c>
      <c r="C46" s="3"/>
      <c r="D46" s="3"/>
      <c r="E46" s="3"/>
      <c r="F46" s="3">
        <v>1700000</v>
      </c>
      <c r="G46" s="3">
        <v>1700000</v>
      </c>
      <c r="H46" s="2"/>
      <c r="I46" s="2"/>
      <c r="J46" s="2"/>
      <c r="K46" s="2"/>
      <c r="L46" s="2">
        <f t="shared" si="0"/>
        <v>1700000</v>
      </c>
      <c r="M46" s="2">
        <f t="shared" si="1"/>
        <v>1700000</v>
      </c>
    </row>
    <row r="47" spans="1:13" x14ac:dyDescent="0.35">
      <c r="A47" s="2" t="s">
        <v>87</v>
      </c>
      <c r="B47" s="3" t="s">
        <v>88</v>
      </c>
      <c r="C47" s="3"/>
      <c r="D47" s="3"/>
      <c r="E47" s="3"/>
      <c r="F47" s="3">
        <v>459000</v>
      </c>
      <c r="G47" s="3">
        <v>459000</v>
      </c>
      <c r="H47" s="2"/>
      <c r="I47" s="2"/>
      <c r="J47" s="2"/>
      <c r="K47" s="2"/>
      <c r="L47" s="2">
        <f t="shared" si="0"/>
        <v>459000</v>
      </c>
      <c r="M47" s="2">
        <f t="shared" si="1"/>
        <v>459000</v>
      </c>
    </row>
    <row r="48" spans="1:13" x14ac:dyDescent="0.35">
      <c r="A48" s="2" t="s">
        <v>89</v>
      </c>
      <c r="B48" s="1" t="s">
        <v>90</v>
      </c>
      <c r="C48" s="2"/>
      <c r="D48" s="2"/>
      <c r="E48" s="2"/>
      <c r="F48" s="1">
        <f>SUM(F46:F47)</f>
        <v>2159000</v>
      </c>
      <c r="G48" s="1">
        <f>SUM(G46:G47)</f>
        <v>2159000</v>
      </c>
      <c r="H48" s="1">
        <f t="shared" ref="H48:J48" si="7">SUM(H46:H47)</f>
        <v>0</v>
      </c>
      <c r="I48" s="1"/>
      <c r="J48" s="1">
        <f t="shared" si="7"/>
        <v>0</v>
      </c>
      <c r="K48" s="1"/>
      <c r="L48" s="2">
        <f t="shared" si="0"/>
        <v>2159000</v>
      </c>
      <c r="M48" s="2">
        <f t="shared" si="1"/>
        <v>2159000</v>
      </c>
    </row>
    <row r="49" spans="1:13" x14ac:dyDescent="0.35">
      <c r="A49" s="2" t="s">
        <v>112</v>
      </c>
      <c r="B49" s="1" t="s">
        <v>113</v>
      </c>
      <c r="C49" s="2"/>
      <c r="D49" s="2"/>
      <c r="E49" s="2"/>
      <c r="F49" s="1">
        <v>300000</v>
      </c>
      <c r="G49" s="1">
        <v>600000</v>
      </c>
      <c r="H49" s="2"/>
      <c r="I49" s="2"/>
      <c r="J49" s="2"/>
      <c r="K49" s="2"/>
      <c r="L49" s="2">
        <f t="shared" si="0"/>
        <v>300000</v>
      </c>
      <c r="M49" s="2">
        <f t="shared" si="1"/>
        <v>600000</v>
      </c>
    </row>
    <row r="50" spans="1:13" x14ac:dyDescent="0.35">
      <c r="A50" s="2"/>
      <c r="B50" s="1" t="s">
        <v>103</v>
      </c>
      <c r="C50" s="2"/>
      <c r="D50" s="2"/>
      <c r="E50" s="2"/>
      <c r="F50" s="1">
        <f>SUM(F18+F35+F36+F41+F45+F48+F49)</f>
        <v>99210897</v>
      </c>
      <c r="G50" s="1">
        <f t="shared" ref="G50:K50" si="8">SUM(G18+G35+G36+G41+G45+G48+G49)</f>
        <v>113557886</v>
      </c>
      <c r="H50" s="1">
        <f t="shared" si="8"/>
        <v>21865589</v>
      </c>
      <c r="I50" s="1">
        <f t="shared" si="8"/>
        <v>23407819</v>
      </c>
      <c r="J50" s="1">
        <f t="shared" si="8"/>
        <v>84874588</v>
      </c>
      <c r="K50" s="1">
        <f t="shared" si="8"/>
        <v>89758326</v>
      </c>
      <c r="L50" s="1">
        <f t="shared" si="0"/>
        <v>205951074</v>
      </c>
      <c r="M50" s="1">
        <f t="shared" si="1"/>
        <v>226724031</v>
      </c>
    </row>
    <row r="51" spans="1:13" x14ac:dyDescent="0.35">
      <c r="A51" s="2" t="s">
        <v>97</v>
      </c>
      <c r="B51" s="3" t="s">
        <v>98</v>
      </c>
      <c r="C51" s="2"/>
      <c r="D51" s="2"/>
      <c r="E51" s="2"/>
      <c r="F51" s="1">
        <v>3842936</v>
      </c>
      <c r="G51" s="1">
        <v>3842936</v>
      </c>
      <c r="H51" s="2"/>
      <c r="I51" s="2"/>
      <c r="J51" s="2"/>
      <c r="K51" s="2"/>
      <c r="L51" s="2">
        <f t="shared" si="0"/>
        <v>3842936</v>
      </c>
      <c r="M51" s="2">
        <f t="shared" si="1"/>
        <v>3842936</v>
      </c>
    </row>
    <row r="52" spans="1:13" x14ac:dyDescent="0.35">
      <c r="A52" s="2" t="s">
        <v>105</v>
      </c>
      <c r="B52" s="1" t="s">
        <v>102</v>
      </c>
      <c r="C52" s="2"/>
      <c r="D52" s="2"/>
      <c r="E52" s="2"/>
      <c r="F52" s="1">
        <v>73832350</v>
      </c>
      <c r="G52" s="1">
        <v>103254709</v>
      </c>
      <c r="H52" s="2"/>
      <c r="I52" s="2"/>
      <c r="J52" s="2"/>
      <c r="K52" s="2"/>
      <c r="L52" s="2">
        <f t="shared" si="0"/>
        <v>73832350</v>
      </c>
      <c r="M52" s="2">
        <f t="shared" si="1"/>
        <v>103254709</v>
      </c>
    </row>
    <row r="53" spans="1:13" x14ac:dyDescent="0.35">
      <c r="A53" s="2" t="s">
        <v>97</v>
      </c>
      <c r="B53" s="1" t="s">
        <v>99</v>
      </c>
      <c r="C53" s="2"/>
      <c r="D53" s="2"/>
      <c r="E53" s="2"/>
      <c r="F53" s="1">
        <f>SUM(F51+F52)</f>
        <v>77675286</v>
      </c>
      <c r="G53" s="1">
        <f>SUM(G51+G52)</f>
        <v>107097645</v>
      </c>
      <c r="H53" s="1">
        <f t="shared" ref="H53:J53" si="9">SUM(H51+H52)</f>
        <v>0</v>
      </c>
      <c r="I53" s="1"/>
      <c r="J53" s="1">
        <f t="shared" si="9"/>
        <v>0</v>
      </c>
      <c r="K53" s="1"/>
      <c r="L53" s="1">
        <f t="shared" si="0"/>
        <v>77675286</v>
      </c>
      <c r="M53" s="1">
        <f t="shared" si="1"/>
        <v>107097645</v>
      </c>
    </row>
    <row r="54" spans="1:13" x14ac:dyDescent="0.35">
      <c r="A54" s="2"/>
      <c r="B54" s="1" t="s">
        <v>104</v>
      </c>
      <c r="C54" s="2"/>
      <c r="D54" s="2"/>
      <c r="E54" s="2"/>
      <c r="F54" s="1">
        <f>SUM(F50+F53)</f>
        <v>176886183</v>
      </c>
      <c r="G54" s="1">
        <f>SUM(G50+G53)</f>
        <v>220655531</v>
      </c>
      <c r="H54" s="1">
        <f t="shared" ref="H54:K54" si="10">SUM(H50+H53)</f>
        <v>21865589</v>
      </c>
      <c r="I54" s="1">
        <f t="shared" si="10"/>
        <v>23407819</v>
      </c>
      <c r="J54" s="1">
        <f t="shared" si="10"/>
        <v>84874588</v>
      </c>
      <c r="K54" s="1">
        <f t="shared" si="10"/>
        <v>89758326</v>
      </c>
      <c r="L54" s="1">
        <f t="shared" si="0"/>
        <v>283626360</v>
      </c>
      <c r="M54" s="1">
        <f>SUM(G54+I54+K54)</f>
        <v>333821676</v>
      </c>
    </row>
    <row r="55" spans="1:13" x14ac:dyDescent="0.35">
      <c r="A55" s="24" t="s">
        <v>158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</sheetData>
  <mergeCells count="9">
    <mergeCell ref="A55:M55"/>
    <mergeCell ref="A1:E2"/>
    <mergeCell ref="F4:M4"/>
    <mergeCell ref="F2:M2"/>
    <mergeCell ref="J1:M1"/>
    <mergeCell ref="F6:G6"/>
    <mergeCell ref="H6:I6"/>
    <mergeCell ref="J6:K6"/>
    <mergeCell ref="F3:M3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zoomScaleNormal="100" workbookViewId="0">
      <selection activeCell="J12" sqref="J12"/>
    </sheetView>
  </sheetViews>
  <sheetFormatPr defaultRowHeight="14.5" x14ac:dyDescent="0.35"/>
  <cols>
    <col min="4" max="4" width="20.26953125" customWidth="1"/>
    <col min="5" max="5" width="10.7265625" customWidth="1"/>
    <col min="6" max="6" width="16.1796875" customWidth="1"/>
    <col min="7" max="7" width="13.7265625" customWidth="1"/>
    <col min="8" max="8" width="14" customWidth="1"/>
  </cols>
  <sheetData>
    <row r="1" spans="1:8" x14ac:dyDescent="0.35">
      <c r="A1" s="28" t="s">
        <v>160</v>
      </c>
      <c r="B1" s="29"/>
      <c r="C1" s="29"/>
      <c r="D1" s="29"/>
      <c r="E1" s="30"/>
      <c r="F1" s="2"/>
      <c r="G1" s="16" t="s">
        <v>161</v>
      </c>
      <c r="H1" s="18"/>
    </row>
    <row r="2" spans="1:8" x14ac:dyDescent="0.35">
      <c r="A2" s="31"/>
      <c r="B2" s="32"/>
      <c r="C2" s="32"/>
      <c r="D2" s="32"/>
      <c r="E2" s="33"/>
      <c r="F2" s="2"/>
      <c r="G2" s="16" t="s">
        <v>115</v>
      </c>
      <c r="H2" s="18"/>
    </row>
    <row r="3" spans="1:8" x14ac:dyDescent="0.35">
      <c r="A3" s="2"/>
      <c r="B3" s="1"/>
      <c r="C3" s="2"/>
      <c r="D3" s="2"/>
      <c r="E3" s="2"/>
      <c r="F3" s="4" t="s">
        <v>137</v>
      </c>
      <c r="G3" s="2"/>
      <c r="H3" s="2"/>
    </row>
    <row r="4" spans="1:8" x14ac:dyDescent="0.35">
      <c r="A4" s="2"/>
      <c r="B4" s="2"/>
      <c r="C4" s="2"/>
      <c r="D4" s="2"/>
      <c r="E4" s="2"/>
      <c r="F4" s="4" t="s">
        <v>0</v>
      </c>
      <c r="G4" s="4" t="s">
        <v>162</v>
      </c>
      <c r="H4" s="4" t="s">
        <v>163</v>
      </c>
    </row>
    <row r="5" spans="1:8" x14ac:dyDescent="0.35">
      <c r="A5" s="2" t="s">
        <v>62</v>
      </c>
      <c r="B5" s="2" t="s">
        <v>91</v>
      </c>
      <c r="C5" s="2"/>
      <c r="D5" s="2"/>
      <c r="E5" s="2"/>
      <c r="F5" s="2">
        <v>71682580</v>
      </c>
      <c r="G5" s="2">
        <f>SUM(H5-F5)</f>
        <v>27880129</v>
      </c>
      <c r="H5" s="2">
        <v>99562709</v>
      </c>
    </row>
    <row r="6" spans="1:8" x14ac:dyDescent="0.35">
      <c r="A6" s="2" t="s">
        <v>106</v>
      </c>
      <c r="B6" s="2" t="s">
        <v>107</v>
      </c>
      <c r="C6" s="2"/>
      <c r="D6" s="2"/>
      <c r="E6" s="2"/>
      <c r="F6" s="2">
        <v>15666350</v>
      </c>
      <c r="G6" s="2">
        <f t="shared" ref="G6:G35" si="0">SUM(H6-F6)</f>
        <v>1542230</v>
      </c>
      <c r="H6" s="2">
        <v>17208580</v>
      </c>
    </row>
    <row r="7" spans="1:8" x14ac:dyDescent="0.35">
      <c r="A7" s="2" t="s">
        <v>63</v>
      </c>
      <c r="B7" s="2" t="s">
        <v>92</v>
      </c>
      <c r="C7" s="2"/>
      <c r="D7" s="2"/>
      <c r="E7" s="2"/>
      <c r="F7" s="2">
        <f>SUM(E8:E9)</f>
        <v>6924480</v>
      </c>
      <c r="G7" s="2">
        <f t="shared" si="0"/>
        <v>1728775</v>
      </c>
      <c r="H7" s="2">
        <v>8653255</v>
      </c>
    </row>
    <row r="8" spans="1:8" x14ac:dyDescent="0.35">
      <c r="A8" s="2"/>
      <c r="B8" s="2"/>
      <c r="C8" s="2" t="s">
        <v>93</v>
      </c>
      <c r="D8" s="2"/>
      <c r="E8" s="2">
        <v>4481000</v>
      </c>
      <c r="F8" s="2"/>
      <c r="G8" s="2">
        <f t="shared" si="0"/>
        <v>0</v>
      </c>
      <c r="H8" s="2"/>
    </row>
    <row r="9" spans="1:8" x14ac:dyDescent="0.35">
      <c r="A9" s="2"/>
      <c r="B9" s="2"/>
      <c r="C9" s="2" t="s">
        <v>1</v>
      </c>
      <c r="D9" s="2"/>
      <c r="E9" s="2">
        <v>2443480</v>
      </c>
      <c r="F9" s="2"/>
      <c r="G9" s="2">
        <f t="shared" si="0"/>
        <v>0</v>
      </c>
      <c r="H9" s="2"/>
    </row>
    <row r="10" spans="1:8" x14ac:dyDescent="0.35">
      <c r="A10" s="2" t="s">
        <v>64</v>
      </c>
      <c r="B10" s="2" t="s">
        <v>2</v>
      </c>
      <c r="C10" s="2"/>
      <c r="D10" s="2"/>
      <c r="E10" s="2"/>
      <c r="F10" s="2">
        <v>1800000</v>
      </c>
      <c r="G10" s="2">
        <f t="shared" si="0"/>
        <v>349590</v>
      </c>
      <c r="H10" s="2">
        <v>2149590</v>
      </c>
    </row>
    <row r="11" spans="1:8" x14ac:dyDescent="0.35">
      <c r="A11" s="2" t="s">
        <v>65</v>
      </c>
      <c r="B11" s="1" t="s">
        <v>3</v>
      </c>
      <c r="C11" s="2"/>
      <c r="D11" s="2"/>
      <c r="E11" s="2"/>
      <c r="F11" s="1">
        <f>SUM(F5:F10)</f>
        <v>96073410</v>
      </c>
      <c r="G11" s="2">
        <f t="shared" si="0"/>
        <v>31500724</v>
      </c>
      <c r="H11" s="1">
        <f>SUM(H5:H10)</f>
        <v>127574134</v>
      </c>
    </row>
    <row r="12" spans="1:8" x14ac:dyDescent="0.35">
      <c r="A12" s="2" t="s">
        <v>66</v>
      </c>
      <c r="B12" s="1" t="s">
        <v>4</v>
      </c>
      <c r="C12" s="2"/>
      <c r="D12" s="2"/>
      <c r="E12" s="2"/>
      <c r="F12" s="1">
        <v>15612000</v>
      </c>
      <c r="G12" s="2">
        <f t="shared" si="0"/>
        <v>3328394</v>
      </c>
      <c r="H12" s="1">
        <v>18940394</v>
      </c>
    </row>
    <row r="13" spans="1:8" x14ac:dyDescent="0.35">
      <c r="A13" s="2"/>
      <c r="B13" s="2"/>
      <c r="C13" s="2" t="s">
        <v>5</v>
      </c>
      <c r="D13" s="2"/>
      <c r="E13" s="2"/>
      <c r="F13" s="2"/>
      <c r="G13" s="2">
        <f t="shared" si="0"/>
        <v>0</v>
      </c>
      <c r="H13" s="2"/>
    </row>
    <row r="14" spans="1:8" x14ac:dyDescent="0.35">
      <c r="A14" s="2"/>
      <c r="B14" s="2"/>
      <c r="C14" s="2" t="s">
        <v>6</v>
      </c>
      <c r="D14" s="2"/>
      <c r="E14" s="2"/>
      <c r="F14" s="2"/>
      <c r="G14" s="2">
        <f t="shared" si="0"/>
        <v>0</v>
      </c>
      <c r="H14" s="2"/>
    </row>
    <row r="15" spans="1:8" x14ac:dyDescent="0.35">
      <c r="A15" s="2" t="s">
        <v>148</v>
      </c>
      <c r="B15" s="1" t="s">
        <v>164</v>
      </c>
      <c r="C15" s="2"/>
      <c r="D15" s="2"/>
      <c r="E15" s="2"/>
      <c r="F15" s="2">
        <v>0</v>
      </c>
      <c r="G15" s="2">
        <f t="shared" si="0"/>
        <v>3110000</v>
      </c>
      <c r="H15" s="2">
        <v>3110000</v>
      </c>
    </row>
    <row r="16" spans="1:8" x14ac:dyDescent="0.35">
      <c r="A16" s="2" t="s">
        <v>67</v>
      </c>
      <c r="B16" s="1" t="s">
        <v>7</v>
      </c>
      <c r="C16" s="2"/>
      <c r="D16" s="2"/>
      <c r="E16" s="2"/>
      <c r="F16" s="3">
        <v>3354000</v>
      </c>
      <c r="G16" s="2">
        <f t="shared" si="0"/>
        <v>0</v>
      </c>
      <c r="H16" s="2">
        <v>3354000</v>
      </c>
    </row>
    <row r="17" spans="1:8" x14ac:dyDescent="0.35">
      <c r="A17" s="2"/>
      <c r="B17" s="2"/>
      <c r="C17" s="2" t="s">
        <v>8</v>
      </c>
      <c r="D17" s="2"/>
      <c r="E17" s="2">
        <v>354000</v>
      </c>
      <c r="F17" s="3"/>
      <c r="G17" s="2">
        <f t="shared" si="0"/>
        <v>0</v>
      </c>
      <c r="H17" s="2"/>
    </row>
    <row r="18" spans="1:8" x14ac:dyDescent="0.35">
      <c r="A18" s="2"/>
      <c r="B18" s="2"/>
      <c r="C18" s="2" t="s">
        <v>9</v>
      </c>
      <c r="D18" s="2"/>
      <c r="E18" s="2">
        <v>3000000</v>
      </c>
      <c r="F18" s="3"/>
      <c r="G18" s="2">
        <f t="shared" si="0"/>
        <v>0</v>
      </c>
      <c r="H18" s="2"/>
    </row>
    <row r="19" spans="1:8" x14ac:dyDescent="0.35">
      <c r="A19" s="2" t="s">
        <v>68</v>
      </c>
      <c r="B19" s="1" t="s">
        <v>10</v>
      </c>
      <c r="C19" s="2"/>
      <c r="D19" s="2"/>
      <c r="E19" s="2"/>
      <c r="F19" s="3">
        <v>17000000</v>
      </c>
      <c r="G19" s="2">
        <f t="shared" si="0"/>
        <v>0</v>
      </c>
      <c r="H19" s="2">
        <v>17000000</v>
      </c>
    </row>
    <row r="20" spans="1:8" x14ac:dyDescent="0.35">
      <c r="A20" s="2" t="s">
        <v>69</v>
      </c>
      <c r="B20" s="1" t="s">
        <v>11</v>
      </c>
      <c r="C20" s="2"/>
      <c r="D20" s="2"/>
      <c r="E20" s="2"/>
      <c r="F20" s="3">
        <v>2500000</v>
      </c>
      <c r="G20" s="2">
        <f t="shared" si="0"/>
        <v>-2500000</v>
      </c>
      <c r="H20" s="2">
        <v>0</v>
      </c>
    </row>
    <row r="21" spans="1:8" x14ac:dyDescent="0.35">
      <c r="A21" s="2" t="s">
        <v>70</v>
      </c>
      <c r="B21" s="1" t="s">
        <v>12</v>
      </c>
      <c r="C21" s="2"/>
      <c r="D21" s="2"/>
      <c r="E21" s="2"/>
      <c r="F21" s="3">
        <v>200000</v>
      </c>
      <c r="G21" s="2">
        <f t="shared" si="0"/>
        <v>0</v>
      </c>
      <c r="H21" s="2">
        <v>200000</v>
      </c>
    </row>
    <row r="22" spans="1:8" x14ac:dyDescent="0.35">
      <c r="A22" s="2"/>
      <c r="B22" s="1" t="s">
        <v>165</v>
      </c>
      <c r="C22" s="2"/>
      <c r="D22" s="2"/>
      <c r="E22" s="2"/>
      <c r="F22" s="1">
        <f>SUM(F16:F21)</f>
        <v>23054000</v>
      </c>
      <c r="G22" s="2">
        <f t="shared" si="0"/>
        <v>-2500000</v>
      </c>
      <c r="H22" s="1">
        <f>SUM(H16:H21)</f>
        <v>20554000</v>
      </c>
    </row>
    <row r="23" spans="1:8" x14ac:dyDescent="0.35">
      <c r="A23" s="2" t="s">
        <v>116</v>
      </c>
      <c r="B23" s="1" t="s">
        <v>117</v>
      </c>
      <c r="C23" s="2"/>
      <c r="D23" s="2"/>
      <c r="E23" s="2"/>
      <c r="F23" s="3">
        <v>500000</v>
      </c>
      <c r="G23" s="2">
        <f t="shared" si="0"/>
        <v>0</v>
      </c>
      <c r="H23" s="2">
        <v>500000</v>
      </c>
    </row>
    <row r="24" spans="1:8" x14ac:dyDescent="0.35">
      <c r="A24" s="2" t="s">
        <v>71</v>
      </c>
      <c r="B24" s="1" t="s">
        <v>13</v>
      </c>
      <c r="C24" s="2"/>
      <c r="D24" s="2"/>
      <c r="E24" s="2"/>
      <c r="F24" s="3">
        <v>400000</v>
      </c>
      <c r="G24" s="2">
        <f t="shared" si="0"/>
        <v>0</v>
      </c>
      <c r="H24" s="2">
        <v>400000</v>
      </c>
    </row>
    <row r="25" spans="1:8" x14ac:dyDescent="0.35">
      <c r="A25" s="2" t="s">
        <v>72</v>
      </c>
      <c r="B25" s="1" t="s">
        <v>14</v>
      </c>
      <c r="C25" s="2"/>
      <c r="D25" s="2"/>
      <c r="E25" s="2"/>
      <c r="F25" s="3">
        <v>400000</v>
      </c>
      <c r="G25" s="2">
        <f t="shared" si="0"/>
        <v>0</v>
      </c>
      <c r="H25" s="2">
        <v>400000</v>
      </c>
    </row>
    <row r="26" spans="1:8" x14ac:dyDescent="0.35">
      <c r="A26" s="2" t="s">
        <v>108</v>
      </c>
      <c r="B26" s="1" t="s">
        <v>109</v>
      </c>
      <c r="C26" s="2"/>
      <c r="D26" s="2"/>
      <c r="E26" s="2"/>
      <c r="F26" s="3">
        <v>400000</v>
      </c>
      <c r="G26" s="2">
        <f t="shared" si="0"/>
        <v>8107910</v>
      </c>
      <c r="H26" s="2">
        <v>8507910</v>
      </c>
    </row>
    <row r="27" spans="1:8" x14ac:dyDescent="0.35">
      <c r="A27" s="2" t="s">
        <v>73</v>
      </c>
      <c r="B27" s="1" t="s">
        <v>15</v>
      </c>
      <c r="C27" s="2"/>
      <c r="D27" s="2"/>
      <c r="E27" s="2"/>
      <c r="F27" s="3">
        <v>100000</v>
      </c>
      <c r="G27" s="2">
        <f t="shared" si="0"/>
        <v>0</v>
      </c>
      <c r="H27" s="2">
        <v>100000</v>
      </c>
    </row>
    <row r="28" spans="1:8" x14ac:dyDescent="0.35">
      <c r="A28" s="2" t="s">
        <v>74</v>
      </c>
      <c r="B28" s="1" t="s">
        <v>17</v>
      </c>
      <c r="C28" s="2"/>
      <c r="D28" s="2"/>
      <c r="E28" s="2"/>
      <c r="F28" s="3">
        <v>27000</v>
      </c>
      <c r="G28" s="2">
        <f t="shared" si="0"/>
        <v>0</v>
      </c>
      <c r="H28" s="2">
        <v>27000</v>
      </c>
    </row>
    <row r="29" spans="1:8" x14ac:dyDescent="0.35">
      <c r="A29" s="2" t="s">
        <v>75</v>
      </c>
      <c r="B29" s="1" t="s">
        <v>16</v>
      </c>
      <c r="C29" s="2"/>
      <c r="D29" s="2"/>
      <c r="E29" s="2"/>
      <c r="F29" s="3">
        <v>5000</v>
      </c>
      <c r="G29" s="2">
        <f t="shared" si="0"/>
        <v>0</v>
      </c>
      <c r="H29" s="2">
        <v>5000</v>
      </c>
    </row>
    <row r="30" spans="1:8" x14ac:dyDescent="0.35">
      <c r="A30" s="2" t="s">
        <v>118</v>
      </c>
      <c r="B30" s="1" t="s">
        <v>119</v>
      </c>
      <c r="C30" s="2"/>
      <c r="D30" s="2"/>
      <c r="E30" s="2"/>
      <c r="F30" s="3"/>
      <c r="G30" s="2">
        <f t="shared" si="0"/>
        <v>5000</v>
      </c>
      <c r="H30" s="2">
        <v>5000</v>
      </c>
    </row>
    <row r="31" spans="1:8" x14ac:dyDescent="0.35">
      <c r="A31" s="2" t="s">
        <v>166</v>
      </c>
      <c r="B31" s="1" t="s">
        <v>76</v>
      </c>
      <c r="C31" s="2"/>
      <c r="D31" s="2"/>
      <c r="E31" s="2"/>
      <c r="F31" s="3">
        <v>500000</v>
      </c>
      <c r="G31" s="2">
        <f t="shared" si="0"/>
        <v>217320</v>
      </c>
      <c r="H31" s="2">
        <v>717320</v>
      </c>
    </row>
    <row r="32" spans="1:8" x14ac:dyDescent="0.35">
      <c r="A32" s="2"/>
      <c r="B32" s="1" t="s">
        <v>78</v>
      </c>
      <c r="C32" s="2"/>
      <c r="D32" s="2"/>
      <c r="E32" s="2"/>
      <c r="F32" s="1">
        <f>SUM(F11+F12+F15+F22+F23+F24+F25+F26+F27+F28+F29+F30+F31)</f>
        <v>137071410</v>
      </c>
      <c r="G32" s="1">
        <f t="shared" si="0"/>
        <v>43769348</v>
      </c>
      <c r="H32" s="1">
        <f>SUM(H11+H12+H15+H22+H23+H24+H25+H26+H27+H28+H29+H30+H31)</f>
        <v>180840758</v>
      </c>
    </row>
    <row r="33" spans="1:8" x14ac:dyDescent="0.35">
      <c r="A33" s="2" t="s">
        <v>94</v>
      </c>
      <c r="B33" s="2" t="s">
        <v>114</v>
      </c>
      <c r="C33" s="2"/>
      <c r="D33" s="2"/>
      <c r="E33" s="2"/>
      <c r="F33" s="2">
        <v>39814773</v>
      </c>
      <c r="G33" s="2">
        <f t="shared" si="0"/>
        <v>0</v>
      </c>
      <c r="H33" s="2">
        <v>39814773</v>
      </c>
    </row>
    <row r="34" spans="1:8" x14ac:dyDescent="0.35">
      <c r="A34" s="5" t="s">
        <v>94</v>
      </c>
      <c r="B34" s="6" t="s">
        <v>95</v>
      </c>
      <c r="C34" s="2"/>
      <c r="D34" s="2"/>
      <c r="E34" s="2"/>
      <c r="F34" s="6">
        <f>SUM(F33)</f>
        <v>39814773</v>
      </c>
      <c r="G34" s="2">
        <f t="shared" si="0"/>
        <v>0</v>
      </c>
      <c r="H34" s="6">
        <f>SUM(H33)</f>
        <v>39814773</v>
      </c>
    </row>
    <row r="35" spans="1:8" x14ac:dyDescent="0.35">
      <c r="A35" s="2"/>
      <c r="B35" s="1" t="s">
        <v>96</v>
      </c>
      <c r="C35" s="2"/>
      <c r="D35" s="2"/>
      <c r="E35" s="2"/>
      <c r="F35" s="1">
        <f>SUM(F32+F34)</f>
        <v>176886183</v>
      </c>
      <c r="G35" s="1">
        <f t="shared" si="0"/>
        <v>43769348</v>
      </c>
      <c r="H35" s="1">
        <f>SUM(H32+H34)</f>
        <v>220655531</v>
      </c>
    </row>
    <row r="36" spans="1:8" x14ac:dyDescent="0.35">
      <c r="A36" s="34" t="s">
        <v>158</v>
      </c>
      <c r="B36" s="34"/>
      <c r="C36" s="34"/>
      <c r="D36" s="34"/>
      <c r="E36" s="34"/>
      <c r="F36" s="34"/>
      <c r="G36" s="34"/>
      <c r="H36" s="34"/>
    </row>
    <row r="39" spans="1:8" x14ac:dyDescent="0.35">
      <c r="D39" s="7"/>
    </row>
  </sheetData>
  <mergeCells count="4">
    <mergeCell ref="A1:E2"/>
    <mergeCell ref="G1:H1"/>
    <mergeCell ref="G2:H2"/>
    <mergeCell ref="A36:H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I7" sqref="I7"/>
    </sheetView>
  </sheetViews>
  <sheetFormatPr defaultRowHeight="14.5" x14ac:dyDescent="0.35"/>
  <cols>
    <col min="4" max="4" width="26" customWidth="1"/>
    <col min="5" max="5" width="15.453125" customWidth="1"/>
    <col min="6" max="6" width="15.54296875" customWidth="1"/>
    <col min="7" max="7" width="13.7265625" customWidth="1"/>
  </cols>
  <sheetData>
    <row r="1" spans="1:14" ht="18" customHeight="1" x14ac:dyDescent="0.35">
      <c r="A1" s="28" t="s">
        <v>167</v>
      </c>
      <c r="B1" s="29"/>
      <c r="C1" s="29"/>
      <c r="D1" s="30"/>
      <c r="E1" s="2"/>
      <c r="F1" s="16" t="s">
        <v>168</v>
      </c>
      <c r="G1" s="18"/>
    </row>
    <row r="2" spans="1:14" x14ac:dyDescent="0.35">
      <c r="A2" s="31"/>
      <c r="B2" s="32"/>
      <c r="C2" s="32"/>
      <c r="D2" s="33"/>
      <c r="E2" s="2"/>
      <c r="F2" s="16" t="s">
        <v>169</v>
      </c>
      <c r="G2" s="18"/>
    </row>
    <row r="3" spans="1:14" x14ac:dyDescent="0.35">
      <c r="A3" s="2"/>
      <c r="B3" s="1"/>
      <c r="C3" s="2"/>
      <c r="D3" s="2"/>
      <c r="E3" s="16" t="s">
        <v>137</v>
      </c>
      <c r="F3" s="17"/>
      <c r="G3" s="18"/>
    </row>
    <row r="4" spans="1:14" x14ac:dyDescent="0.35">
      <c r="A4" s="2"/>
      <c r="B4" s="2"/>
      <c r="C4" s="2"/>
      <c r="D4" s="2"/>
      <c r="E4" s="4" t="s">
        <v>0</v>
      </c>
      <c r="F4" s="4" t="s">
        <v>162</v>
      </c>
      <c r="G4" s="4" t="s">
        <v>163</v>
      </c>
    </row>
    <row r="5" spans="1:14" x14ac:dyDescent="0.35">
      <c r="A5" s="2" t="s">
        <v>29</v>
      </c>
      <c r="B5" s="2" t="s">
        <v>18</v>
      </c>
      <c r="C5" s="2"/>
      <c r="D5" s="2"/>
      <c r="E5" s="2">
        <v>19700000</v>
      </c>
      <c r="F5" s="2">
        <f>SUM(G5-E5)</f>
        <v>0</v>
      </c>
      <c r="G5" s="2">
        <v>19700000</v>
      </c>
    </row>
    <row r="6" spans="1:14" x14ac:dyDescent="0.35">
      <c r="A6" s="2" t="s">
        <v>30</v>
      </c>
      <c r="B6" s="2" t="s">
        <v>19</v>
      </c>
      <c r="C6" s="2"/>
      <c r="D6" s="2"/>
      <c r="E6" s="2">
        <v>400000</v>
      </c>
      <c r="F6" s="2">
        <f t="shared" ref="F6:F49" si="0">SUM(G6-E6)</f>
        <v>-400000</v>
      </c>
      <c r="G6" s="2">
        <v>0</v>
      </c>
    </row>
    <row r="7" spans="1:14" x14ac:dyDescent="0.35">
      <c r="A7" s="2" t="s">
        <v>31</v>
      </c>
      <c r="B7" s="2" t="s">
        <v>20</v>
      </c>
      <c r="C7" s="2"/>
      <c r="D7" s="2"/>
      <c r="E7" s="2"/>
      <c r="F7" s="2">
        <f t="shared" si="0"/>
        <v>400000</v>
      </c>
      <c r="G7" s="2">
        <v>400000</v>
      </c>
    </row>
    <row r="8" spans="1:14" x14ac:dyDescent="0.35">
      <c r="A8" s="2" t="s">
        <v>32</v>
      </c>
      <c r="B8" s="2" t="s">
        <v>24</v>
      </c>
      <c r="C8" s="2"/>
      <c r="D8" s="2"/>
      <c r="E8" s="2">
        <v>500000</v>
      </c>
      <c r="F8" s="2">
        <f t="shared" si="0"/>
        <v>0</v>
      </c>
      <c r="G8" s="2">
        <v>500000</v>
      </c>
    </row>
    <row r="9" spans="1:14" x14ac:dyDescent="0.35">
      <c r="A9" s="2" t="s">
        <v>33</v>
      </c>
      <c r="B9" s="2" t="s">
        <v>21</v>
      </c>
      <c r="C9" s="2"/>
      <c r="D9" s="2"/>
      <c r="E9" s="2">
        <v>7600000</v>
      </c>
      <c r="F9" s="2">
        <f t="shared" si="0"/>
        <v>0</v>
      </c>
      <c r="G9" s="2">
        <v>7600000</v>
      </c>
    </row>
    <row r="10" spans="1:14" x14ac:dyDescent="0.35">
      <c r="A10" s="2" t="s">
        <v>34</v>
      </c>
      <c r="B10" s="2" t="s">
        <v>22</v>
      </c>
      <c r="C10" s="2"/>
      <c r="D10" s="2"/>
      <c r="E10" s="2">
        <v>1256000</v>
      </c>
      <c r="F10" s="2">
        <f t="shared" si="0"/>
        <v>0</v>
      </c>
      <c r="G10" s="2">
        <v>1256000</v>
      </c>
    </row>
    <row r="11" spans="1:14" x14ac:dyDescent="0.35">
      <c r="A11" s="2" t="s">
        <v>100</v>
      </c>
      <c r="B11" s="2" t="s">
        <v>101</v>
      </c>
      <c r="C11" s="2"/>
      <c r="D11" s="2"/>
      <c r="E11" s="2">
        <v>300000</v>
      </c>
      <c r="F11" s="2">
        <f t="shared" si="0"/>
        <v>0</v>
      </c>
      <c r="G11" s="2">
        <v>300000</v>
      </c>
    </row>
    <row r="12" spans="1:14" x14ac:dyDescent="0.35">
      <c r="A12" s="2"/>
      <c r="B12" s="1" t="s">
        <v>60</v>
      </c>
      <c r="C12" s="1"/>
      <c r="D12" s="1"/>
      <c r="E12" s="1">
        <f>SUM(E5:E11)</f>
        <v>29756000</v>
      </c>
      <c r="F12" s="2">
        <f t="shared" si="0"/>
        <v>0</v>
      </c>
      <c r="G12" s="1">
        <f>SUM(G5:G11)</f>
        <v>29756000</v>
      </c>
    </row>
    <row r="13" spans="1:14" x14ac:dyDescent="0.35">
      <c r="A13" s="2" t="s">
        <v>35</v>
      </c>
      <c r="B13" s="2" t="s">
        <v>23</v>
      </c>
      <c r="C13" s="2"/>
      <c r="D13" s="2"/>
      <c r="E13" s="2">
        <v>4418000</v>
      </c>
      <c r="F13" s="2">
        <f t="shared" si="0"/>
        <v>0</v>
      </c>
      <c r="G13" s="2">
        <v>4418000</v>
      </c>
    </row>
    <row r="14" spans="1:14" x14ac:dyDescent="0.35">
      <c r="A14" s="2"/>
      <c r="B14" s="1" t="s">
        <v>134</v>
      </c>
      <c r="C14" s="2"/>
      <c r="D14" s="2"/>
      <c r="E14" s="1">
        <f>SUM(E12:E13)</f>
        <v>34174000</v>
      </c>
      <c r="F14" s="2">
        <f t="shared" si="0"/>
        <v>0</v>
      </c>
      <c r="G14" s="1">
        <f>SUM(G12:G13)</f>
        <v>34174000</v>
      </c>
      <c r="N14">
        <f>SUM(E5-G5)</f>
        <v>0</v>
      </c>
    </row>
    <row r="15" spans="1:14" x14ac:dyDescent="0.35">
      <c r="A15" s="2" t="s">
        <v>36</v>
      </c>
      <c r="B15" s="2" t="s">
        <v>25</v>
      </c>
      <c r="C15" s="2"/>
      <c r="D15" s="2"/>
      <c r="E15" s="2">
        <v>50000</v>
      </c>
      <c r="F15" s="2">
        <f t="shared" si="0"/>
        <v>0</v>
      </c>
      <c r="G15" s="2">
        <v>50000</v>
      </c>
    </row>
    <row r="16" spans="1:14" x14ac:dyDescent="0.35">
      <c r="A16" s="2" t="s">
        <v>37</v>
      </c>
      <c r="B16" s="2" t="s">
        <v>26</v>
      </c>
      <c r="C16" s="2"/>
      <c r="D16" s="2"/>
      <c r="E16" s="2">
        <v>3000000</v>
      </c>
      <c r="F16" s="2">
        <f t="shared" si="0"/>
        <v>9688748</v>
      </c>
      <c r="G16" s="2">
        <v>12688748</v>
      </c>
    </row>
    <row r="17" spans="1:7" x14ac:dyDescent="0.35">
      <c r="A17" s="2" t="s">
        <v>120</v>
      </c>
      <c r="B17" s="2" t="s">
        <v>122</v>
      </c>
      <c r="C17" s="2"/>
      <c r="D17" s="2"/>
      <c r="E17" s="2">
        <v>300000</v>
      </c>
      <c r="F17" s="2">
        <f t="shared" si="0"/>
        <v>0</v>
      </c>
      <c r="G17" s="2">
        <v>300000</v>
      </c>
    </row>
    <row r="18" spans="1:7" x14ac:dyDescent="0.35">
      <c r="A18" s="2" t="s">
        <v>121</v>
      </c>
      <c r="B18" s="2" t="s">
        <v>123</v>
      </c>
      <c r="C18" s="2"/>
      <c r="D18" s="2"/>
      <c r="E18" s="2">
        <v>300000</v>
      </c>
      <c r="F18" s="2">
        <f t="shared" si="0"/>
        <v>0</v>
      </c>
      <c r="G18" s="2">
        <v>300000</v>
      </c>
    </row>
    <row r="19" spans="1:7" x14ac:dyDescent="0.35">
      <c r="A19" s="2" t="s">
        <v>38</v>
      </c>
      <c r="B19" s="2" t="s">
        <v>27</v>
      </c>
      <c r="C19" s="2"/>
      <c r="D19" s="2"/>
      <c r="E19" s="2">
        <v>4700000</v>
      </c>
      <c r="F19" s="2">
        <f t="shared" si="0"/>
        <v>0</v>
      </c>
      <c r="G19" s="2">
        <v>4700000</v>
      </c>
    </row>
    <row r="20" spans="1:7" x14ac:dyDescent="0.35">
      <c r="A20" s="2" t="s">
        <v>39</v>
      </c>
      <c r="B20" s="2" t="s">
        <v>28</v>
      </c>
      <c r="C20" s="2"/>
      <c r="D20" s="2"/>
      <c r="E20" s="2">
        <v>2332000</v>
      </c>
      <c r="F20" s="2">
        <f t="shared" si="0"/>
        <v>0</v>
      </c>
      <c r="G20" s="2">
        <v>2332000</v>
      </c>
    </row>
    <row r="21" spans="1:7" x14ac:dyDescent="0.35">
      <c r="A21" s="2" t="s">
        <v>40</v>
      </c>
      <c r="B21" s="2" t="s">
        <v>41</v>
      </c>
      <c r="C21" s="2"/>
      <c r="D21" s="2"/>
      <c r="E21" s="2">
        <v>400000</v>
      </c>
      <c r="F21" s="2">
        <f t="shared" si="0"/>
        <v>0</v>
      </c>
      <c r="G21" s="2">
        <v>400000</v>
      </c>
    </row>
    <row r="22" spans="1:7" x14ac:dyDescent="0.35">
      <c r="A22" s="2" t="s">
        <v>42</v>
      </c>
      <c r="B22" s="2" t="s">
        <v>43</v>
      </c>
      <c r="C22" s="2"/>
      <c r="D22" s="2"/>
      <c r="E22" s="2">
        <v>1000000</v>
      </c>
      <c r="F22" s="2">
        <f t="shared" si="0"/>
        <v>0</v>
      </c>
      <c r="G22" s="2">
        <v>1000000</v>
      </c>
    </row>
    <row r="23" spans="1:7" x14ac:dyDescent="0.35">
      <c r="A23" s="2" t="s">
        <v>44</v>
      </c>
      <c r="B23" s="2" t="s">
        <v>45</v>
      </c>
      <c r="C23" s="2"/>
      <c r="D23" s="2"/>
      <c r="E23" s="2">
        <v>6000000</v>
      </c>
      <c r="F23" s="2">
        <f t="shared" si="0"/>
        <v>0</v>
      </c>
      <c r="G23" s="2">
        <v>6000000</v>
      </c>
    </row>
    <row r="24" spans="1:7" x14ac:dyDescent="0.35">
      <c r="A24" s="2" t="s">
        <v>46</v>
      </c>
      <c r="B24" s="2" t="s">
        <v>47</v>
      </c>
      <c r="C24" s="2"/>
      <c r="D24" s="2"/>
      <c r="E24" s="2">
        <v>3500000</v>
      </c>
      <c r="F24" s="2">
        <f t="shared" si="0"/>
        <v>0</v>
      </c>
      <c r="G24" s="2">
        <v>3500000</v>
      </c>
    </row>
    <row r="25" spans="1:7" x14ac:dyDescent="0.35">
      <c r="A25" s="2" t="s">
        <v>111</v>
      </c>
      <c r="B25" s="2" t="s">
        <v>110</v>
      </c>
      <c r="C25" s="2"/>
      <c r="D25" s="2"/>
      <c r="E25" s="2">
        <v>20000</v>
      </c>
      <c r="F25" s="2">
        <f t="shared" si="0"/>
        <v>0</v>
      </c>
      <c r="G25" s="2">
        <v>20000</v>
      </c>
    </row>
    <row r="26" spans="1:7" x14ac:dyDescent="0.35">
      <c r="A26" s="2" t="s">
        <v>170</v>
      </c>
      <c r="B26" s="2" t="s">
        <v>171</v>
      </c>
      <c r="C26" s="2"/>
      <c r="D26" s="2"/>
      <c r="E26" s="2"/>
      <c r="F26" s="2">
        <f t="shared" si="0"/>
        <v>9800</v>
      </c>
      <c r="G26" s="2">
        <v>9800</v>
      </c>
    </row>
    <row r="27" spans="1:7" x14ac:dyDescent="0.35">
      <c r="A27" s="2" t="s">
        <v>58</v>
      </c>
      <c r="B27" s="2" t="s">
        <v>59</v>
      </c>
      <c r="C27" s="2"/>
      <c r="D27" s="2"/>
      <c r="E27" s="2">
        <v>5522847</v>
      </c>
      <c r="F27" s="2">
        <f t="shared" si="0"/>
        <v>2610772</v>
      </c>
      <c r="G27" s="2">
        <v>8133619</v>
      </c>
    </row>
    <row r="28" spans="1:7" x14ac:dyDescent="0.35">
      <c r="A28" s="2" t="s">
        <v>48</v>
      </c>
      <c r="B28" s="2" t="s">
        <v>49</v>
      </c>
      <c r="C28" s="2"/>
      <c r="D28" s="2"/>
      <c r="E28" s="2">
        <v>5000</v>
      </c>
      <c r="F28" s="2">
        <f t="shared" si="0"/>
        <v>58900</v>
      </c>
      <c r="G28" s="2">
        <v>63900</v>
      </c>
    </row>
    <row r="29" spans="1:7" x14ac:dyDescent="0.35">
      <c r="A29" s="2" t="s">
        <v>50</v>
      </c>
      <c r="B29" s="2" t="s">
        <v>51</v>
      </c>
      <c r="C29" s="2"/>
      <c r="D29" s="2"/>
      <c r="E29" s="2">
        <v>400000</v>
      </c>
      <c r="F29" s="2">
        <f t="shared" si="0"/>
        <v>0</v>
      </c>
      <c r="G29" s="2">
        <v>400000</v>
      </c>
    </row>
    <row r="30" spans="1:7" x14ac:dyDescent="0.35">
      <c r="A30" s="2"/>
      <c r="B30" s="1" t="s">
        <v>61</v>
      </c>
      <c r="C30" s="2"/>
      <c r="D30" s="2"/>
      <c r="E30" s="1">
        <f>SUM(E15:E29)</f>
        <v>27529847</v>
      </c>
      <c r="F30" s="2">
        <f t="shared" si="0"/>
        <v>12368220</v>
      </c>
      <c r="G30" s="1">
        <f>SUM(G15:G29)</f>
        <v>39898067</v>
      </c>
    </row>
    <row r="31" spans="1:7" x14ac:dyDescent="0.35">
      <c r="A31" s="2" t="s">
        <v>52</v>
      </c>
      <c r="B31" s="2" t="s">
        <v>53</v>
      </c>
      <c r="C31" s="2"/>
      <c r="D31" s="2"/>
      <c r="E31" s="1">
        <v>4181000</v>
      </c>
      <c r="F31" s="2">
        <f t="shared" si="0"/>
        <v>-419112</v>
      </c>
      <c r="G31" s="1">
        <v>3761888</v>
      </c>
    </row>
    <row r="32" spans="1:7" x14ac:dyDescent="0.35">
      <c r="A32" s="2" t="s">
        <v>153</v>
      </c>
      <c r="B32" s="2" t="s">
        <v>172</v>
      </c>
      <c r="C32" s="2"/>
      <c r="D32" s="2"/>
      <c r="E32" s="2"/>
      <c r="F32" s="2">
        <f t="shared" si="0"/>
        <v>3430210</v>
      </c>
      <c r="G32" s="2">
        <v>3430210</v>
      </c>
    </row>
    <row r="33" spans="1:7" x14ac:dyDescent="0.35">
      <c r="A33" s="2" t="s">
        <v>54</v>
      </c>
      <c r="B33" s="2" t="s">
        <v>55</v>
      </c>
      <c r="C33" s="2"/>
      <c r="D33" s="2"/>
      <c r="E33" s="2">
        <v>3675000</v>
      </c>
      <c r="F33" s="2">
        <f t="shared" si="0"/>
        <v>0</v>
      </c>
      <c r="G33" s="2">
        <v>3675000</v>
      </c>
    </row>
    <row r="34" spans="1:7" x14ac:dyDescent="0.35">
      <c r="A34" s="2" t="s">
        <v>56</v>
      </c>
      <c r="B34" s="2" t="s">
        <v>57</v>
      </c>
      <c r="C34" s="2"/>
      <c r="D34" s="2"/>
      <c r="E34" s="2">
        <v>400000</v>
      </c>
      <c r="F34" s="2">
        <f t="shared" si="0"/>
        <v>0</v>
      </c>
      <c r="G34" s="2">
        <v>400000</v>
      </c>
    </row>
    <row r="35" spans="1:7" x14ac:dyDescent="0.35">
      <c r="A35" s="2" t="s">
        <v>140</v>
      </c>
      <c r="B35" s="3" t="s">
        <v>141</v>
      </c>
      <c r="C35" s="2"/>
      <c r="D35" s="2"/>
      <c r="E35" s="3">
        <v>9882000</v>
      </c>
      <c r="F35" s="2">
        <f t="shared" si="0"/>
        <v>-1423883</v>
      </c>
      <c r="G35" s="3">
        <v>8458117</v>
      </c>
    </row>
    <row r="36" spans="1:7" x14ac:dyDescent="0.35">
      <c r="A36" s="2"/>
      <c r="B36" s="1" t="s">
        <v>135</v>
      </c>
      <c r="C36" s="2"/>
      <c r="D36" s="2"/>
      <c r="E36" s="1">
        <f>SUM(E33:E35)</f>
        <v>13957000</v>
      </c>
      <c r="F36" s="2"/>
      <c r="G36" s="1">
        <f>SUM(G32:G35)</f>
        <v>15963327</v>
      </c>
    </row>
    <row r="37" spans="1:7" x14ac:dyDescent="0.35">
      <c r="A37" s="2" t="s">
        <v>173</v>
      </c>
      <c r="B37" s="3" t="s">
        <v>156</v>
      </c>
      <c r="C37" s="2"/>
      <c r="D37" s="2"/>
      <c r="E37" s="1"/>
      <c r="F37" s="2">
        <f t="shared" si="0"/>
        <v>104000</v>
      </c>
      <c r="G37" s="1">
        <v>104000</v>
      </c>
    </row>
    <row r="38" spans="1:7" x14ac:dyDescent="0.35">
      <c r="A38" s="2" t="s">
        <v>79</v>
      </c>
      <c r="B38" s="3" t="s">
        <v>80</v>
      </c>
      <c r="C38" s="2"/>
      <c r="D38" s="2"/>
      <c r="E38" s="3">
        <v>13315000</v>
      </c>
      <c r="F38" s="2">
        <f t="shared" si="0"/>
        <v>-9800</v>
      </c>
      <c r="G38" s="2">
        <v>13305200</v>
      </c>
    </row>
    <row r="39" spans="1:7" x14ac:dyDescent="0.35">
      <c r="A39" s="2" t="s">
        <v>81</v>
      </c>
      <c r="B39" s="3" t="s">
        <v>82</v>
      </c>
      <c r="C39" s="2"/>
      <c r="D39" s="2"/>
      <c r="E39" s="3">
        <v>3595050</v>
      </c>
      <c r="F39" s="2">
        <f t="shared" si="0"/>
        <v>-2646</v>
      </c>
      <c r="G39" s="2">
        <v>3592404</v>
      </c>
    </row>
    <row r="40" spans="1:7" x14ac:dyDescent="0.35">
      <c r="A40" s="2"/>
      <c r="B40" s="1" t="s">
        <v>84</v>
      </c>
      <c r="C40" s="2"/>
      <c r="D40" s="2"/>
      <c r="E40" s="1">
        <f>SUM(E37:E39)</f>
        <v>16910050</v>
      </c>
      <c r="F40" s="2">
        <f t="shared" si="0"/>
        <v>91554</v>
      </c>
      <c r="G40" s="1">
        <f>SUM(G37:G39)</f>
        <v>17001604</v>
      </c>
    </row>
    <row r="41" spans="1:7" x14ac:dyDescent="0.35">
      <c r="A41" s="2" t="s">
        <v>85</v>
      </c>
      <c r="B41" s="3" t="s">
        <v>86</v>
      </c>
      <c r="C41" s="3"/>
      <c r="D41" s="3"/>
      <c r="E41" s="3">
        <v>1700000</v>
      </c>
      <c r="F41" s="2">
        <f t="shared" si="0"/>
        <v>0</v>
      </c>
      <c r="G41" s="2">
        <v>1700000</v>
      </c>
    </row>
    <row r="42" spans="1:7" x14ac:dyDescent="0.35">
      <c r="A42" s="2" t="s">
        <v>87</v>
      </c>
      <c r="B42" s="3" t="s">
        <v>88</v>
      </c>
      <c r="C42" s="3"/>
      <c r="D42" s="3"/>
      <c r="E42" s="3">
        <v>459000</v>
      </c>
      <c r="F42" s="2">
        <f t="shared" si="0"/>
        <v>0</v>
      </c>
      <c r="G42" s="2">
        <v>459000</v>
      </c>
    </row>
    <row r="43" spans="1:7" x14ac:dyDescent="0.35">
      <c r="A43" s="2"/>
      <c r="B43" s="1" t="s">
        <v>90</v>
      </c>
      <c r="C43" s="2"/>
      <c r="D43" s="2"/>
      <c r="E43" s="1">
        <f>SUM(E41:E42)</f>
        <v>2159000</v>
      </c>
      <c r="F43" s="2">
        <f t="shared" si="0"/>
        <v>0</v>
      </c>
      <c r="G43" s="1">
        <f>SUM(G41:G42)</f>
        <v>2159000</v>
      </c>
    </row>
    <row r="44" spans="1:7" x14ac:dyDescent="0.35">
      <c r="A44" s="2" t="s">
        <v>112</v>
      </c>
      <c r="B44" s="1" t="s">
        <v>113</v>
      </c>
      <c r="C44" s="2"/>
      <c r="D44" s="2"/>
      <c r="E44" s="1">
        <v>300000</v>
      </c>
      <c r="F44" s="2">
        <f t="shared" si="0"/>
        <v>300000</v>
      </c>
      <c r="G44" s="1">
        <v>600000</v>
      </c>
    </row>
    <row r="45" spans="1:7" x14ac:dyDescent="0.35">
      <c r="A45" s="2"/>
      <c r="B45" s="1" t="s">
        <v>103</v>
      </c>
      <c r="C45" s="2"/>
      <c r="D45" s="2"/>
      <c r="E45" s="1">
        <f>SUM(E14+E30+E31+E36+E40+E43+E44)</f>
        <v>99210897</v>
      </c>
      <c r="F45" s="2">
        <f t="shared" si="0"/>
        <v>14346989</v>
      </c>
      <c r="G45" s="1">
        <f>SUM(G14+G30+G31+G36+G40+G43+G44)</f>
        <v>113557886</v>
      </c>
    </row>
    <row r="46" spans="1:7" x14ac:dyDescent="0.35">
      <c r="A46" s="2" t="s">
        <v>97</v>
      </c>
      <c r="B46" s="3" t="s">
        <v>98</v>
      </c>
      <c r="C46" s="2"/>
      <c r="D46" s="2"/>
      <c r="E46" s="1">
        <v>3842936</v>
      </c>
      <c r="F46" s="2">
        <f t="shared" si="0"/>
        <v>0</v>
      </c>
      <c r="G46" s="1">
        <v>3842936</v>
      </c>
    </row>
    <row r="47" spans="1:7" x14ac:dyDescent="0.35">
      <c r="A47" s="2" t="s">
        <v>105</v>
      </c>
      <c r="B47" s="1" t="s">
        <v>102</v>
      </c>
      <c r="C47" s="2"/>
      <c r="D47" s="2"/>
      <c r="E47" s="1">
        <v>73832350</v>
      </c>
      <c r="F47" s="2">
        <f t="shared" si="0"/>
        <v>29422359</v>
      </c>
      <c r="G47" s="1">
        <v>103254709</v>
      </c>
    </row>
    <row r="48" spans="1:7" x14ac:dyDescent="0.35">
      <c r="A48" s="2"/>
      <c r="B48" s="1" t="s">
        <v>99</v>
      </c>
      <c r="C48" s="2"/>
      <c r="D48" s="2"/>
      <c r="E48" s="1">
        <f>SUM(E46:E47)</f>
        <v>77675286</v>
      </c>
      <c r="F48" s="2">
        <f t="shared" si="0"/>
        <v>29422359</v>
      </c>
      <c r="G48" s="1">
        <f>SUM(G46:G47)</f>
        <v>107097645</v>
      </c>
    </row>
    <row r="49" spans="1:7" x14ac:dyDescent="0.35">
      <c r="A49" s="2"/>
      <c r="B49" s="6" t="s">
        <v>104</v>
      </c>
      <c r="C49" s="2"/>
      <c r="D49" s="2"/>
      <c r="E49" s="1">
        <f>SUM(E45+E48)</f>
        <v>176886183</v>
      </c>
      <c r="F49" s="1">
        <f t="shared" si="0"/>
        <v>43769348</v>
      </c>
      <c r="G49" s="1">
        <f>SUM(G45+G48)</f>
        <v>220655531</v>
      </c>
    </row>
    <row r="50" spans="1:7" x14ac:dyDescent="0.35">
      <c r="A50" s="34" t="s">
        <v>158</v>
      </c>
      <c r="B50" s="34"/>
      <c r="C50" s="34"/>
      <c r="D50" s="34"/>
      <c r="E50" s="34"/>
      <c r="F50" s="34"/>
      <c r="G50" s="34"/>
    </row>
  </sheetData>
  <mergeCells count="5">
    <mergeCell ref="A1:D2"/>
    <mergeCell ref="F1:G1"/>
    <mergeCell ref="F2:G2"/>
    <mergeCell ref="E3:G3"/>
    <mergeCell ref="A50:G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15" sqref="M15"/>
    </sheetView>
  </sheetViews>
  <sheetFormatPr defaultRowHeight="14.5" x14ac:dyDescent="0.35"/>
  <cols>
    <col min="12" max="12" width="10.1796875" customWidth="1"/>
  </cols>
  <sheetData>
    <row r="1" spans="1:13" x14ac:dyDescent="0.35">
      <c r="A1" s="1" t="s">
        <v>174</v>
      </c>
      <c r="B1" s="1"/>
      <c r="C1" s="2"/>
      <c r="D1" s="2"/>
      <c r="E1" s="2"/>
      <c r="F1" s="2"/>
      <c r="G1" s="2"/>
      <c r="H1" s="2"/>
      <c r="I1" s="2"/>
      <c r="J1" s="2"/>
      <c r="K1" s="4" t="s">
        <v>175</v>
      </c>
      <c r="L1" s="36"/>
    </row>
    <row r="2" spans="1:13" x14ac:dyDescent="0.35">
      <c r="A2" s="1" t="s">
        <v>176</v>
      </c>
      <c r="B2" s="2"/>
      <c r="C2" s="2"/>
      <c r="D2" s="2"/>
      <c r="E2" s="2"/>
      <c r="F2" s="2"/>
      <c r="G2" s="2"/>
      <c r="H2" s="2"/>
      <c r="I2" s="37"/>
      <c r="J2" s="38"/>
      <c r="K2" s="38"/>
      <c r="L2" s="39"/>
      <c r="M2" s="40"/>
    </row>
    <row r="3" spans="1:13" x14ac:dyDescent="0.35">
      <c r="A3" s="2"/>
      <c r="B3" s="2"/>
      <c r="C3" s="2"/>
      <c r="D3" s="2"/>
      <c r="E3" s="2"/>
      <c r="F3" s="2"/>
      <c r="G3" s="2"/>
      <c r="H3" s="2"/>
      <c r="I3" s="2"/>
      <c r="J3" s="41" t="s">
        <v>177</v>
      </c>
      <c r="K3" s="42"/>
      <c r="L3" s="43"/>
    </row>
    <row r="4" spans="1:13" x14ac:dyDescent="0.35">
      <c r="A4" s="2"/>
      <c r="B4" s="2"/>
      <c r="C4" s="1" t="s">
        <v>178</v>
      </c>
      <c r="D4" s="2"/>
      <c r="E4" s="2"/>
      <c r="F4" s="2"/>
      <c r="G4" s="2"/>
      <c r="H4" s="2"/>
      <c r="I4" s="1" t="s">
        <v>179</v>
      </c>
      <c r="J4" s="2"/>
      <c r="K4" s="2"/>
      <c r="L4" s="2"/>
    </row>
    <row r="5" spans="1:13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35">
      <c r="A6" s="2"/>
      <c r="B6" s="2"/>
      <c r="C6" s="2"/>
      <c r="D6" s="2"/>
      <c r="E6" s="2"/>
      <c r="F6" s="1" t="s">
        <v>180</v>
      </c>
      <c r="G6" s="2"/>
      <c r="H6" s="2"/>
      <c r="I6" s="2"/>
      <c r="J6" s="2"/>
      <c r="K6" s="2"/>
      <c r="L6" s="2"/>
    </row>
    <row r="7" spans="1:13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x14ac:dyDescent="0.35">
      <c r="A8" s="2" t="s">
        <v>181</v>
      </c>
      <c r="B8" s="2"/>
      <c r="C8" s="2"/>
      <c r="D8" s="2"/>
      <c r="E8" s="2">
        <v>127574</v>
      </c>
      <c r="F8" s="2"/>
      <c r="G8" s="2"/>
      <c r="H8" s="2" t="s">
        <v>182</v>
      </c>
      <c r="I8" s="2"/>
      <c r="J8" s="2"/>
      <c r="K8" s="2">
        <v>105139</v>
      </c>
      <c r="L8" s="2"/>
    </row>
    <row r="9" spans="1:13" x14ac:dyDescent="0.35">
      <c r="A9" s="2" t="s">
        <v>183</v>
      </c>
      <c r="B9" s="2"/>
      <c r="C9" s="2"/>
      <c r="D9" s="2"/>
      <c r="E9" s="2">
        <v>18941</v>
      </c>
      <c r="F9" s="2"/>
      <c r="G9" s="2"/>
      <c r="H9" s="2" t="s">
        <v>184</v>
      </c>
      <c r="I9" s="2"/>
      <c r="J9" s="2"/>
      <c r="K9" s="2">
        <v>18163</v>
      </c>
      <c r="L9" s="2"/>
    </row>
    <row r="10" spans="1:13" x14ac:dyDescent="0.35">
      <c r="A10" s="2" t="s">
        <v>185</v>
      </c>
      <c r="B10" s="2"/>
      <c r="C10" s="2"/>
      <c r="D10" s="2"/>
      <c r="E10" s="2">
        <v>11342</v>
      </c>
      <c r="F10" s="2"/>
      <c r="G10" s="2"/>
      <c r="H10" s="2" t="s">
        <v>186</v>
      </c>
      <c r="I10" s="2"/>
      <c r="J10" s="2"/>
      <c r="K10" s="2">
        <v>57219</v>
      </c>
      <c r="L10" s="2"/>
    </row>
    <row r="11" spans="1:13" x14ac:dyDescent="0.35">
      <c r="A11" s="2" t="s">
        <v>187</v>
      </c>
      <c r="B11" s="2"/>
      <c r="C11" s="2"/>
      <c r="D11" s="2"/>
      <c r="E11" s="2">
        <v>20554</v>
      </c>
      <c r="F11" s="2"/>
      <c r="G11" s="2"/>
      <c r="H11" s="44" t="s">
        <v>53</v>
      </c>
      <c r="I11" s="2"/>
      <c r="J11" s="2"/>
      <c r="K11" s="2">
        <v>4362</v>
      </c>
      <c r="L11" s="2"/>
    </row>
    <row r="12" spans="1:13" x14ac:dyDescent="0.35">
      <c r="A12" s="2" t="s">
        <v>188</v>
      </c>
      <c r="B12" s="2"/>
      <c r="C12" s="2"/>
      <c r="D12" s="2"/>
      <c r="E12" s="2">
        <v>151584</v>
      </c>
      <c r="F12" s="2"/>
      <c r="G12" s="2"/>
      <c r="H12" s="2" t="s">
        <v>189</v>
      </c>
      <c r="I12" s="2"/>
      <c r="J12" s="2"/>
      <c r="K12" s="2">
        <v>107098</v>
      </c>
      <c r="L12" s="2"/>
    </row>
    <row r="13" spans="1:13" x14ac:dyDescent="0.35">
      <c r="A13" s="2" t="s">
        <v>76</v>
      </c>
      <c r="B13" s="2"/>
      <c r="C13" s="2"/>
      <c r="D13" s="2"/>
      <c r="E13" s="2">
        <v>717</v>
      </c>
      <c r="F13" s="2"/>
      <c r="G13" s="2"/>
      <c r="H13" s="2" t="s">
        <v>135</v>
      </c>
      <c r="I13" s="2"/>
      <c r="J13" s="2"/>
      <c r="K13" s="2">
        <v>20335</v>
      </c>
      <c r="L13" s="2"/>
    </row>
    <row r="14" spans="1:13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x14ac:dyDescent="0.35">
      <c r="A15" s="2"/>
      <c r="B15" s="2"/>
      <c r="C15" s="1" t="s">
        <v>129</v>
      </c>
      <c r="D15" s="1"/>
      <c r="E15" s="1">
        <f>SUM(E8:E13)</f>
        <v>330712</v>
      </c>
      <c r="F15" s="2"/>
      <c r="G15" s="2"/>
      <c r="H15" s="2"/>
      <c r="I15" s="1" t="s">
        <v>129</v>
      </c>
      <c r="J15" s="2"/>
      <c r="K15" s="1">
        <f>SUM(K8:K14)</f>
        <v>312316</v>
      </c>
      <c r="L15" s="2"/>
    </row>
    <row r="16" spans="1:13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5">
      <c r="A17" s="2"/>
      <c r="B17" s="2"/>
      <c r="C17" s="2"/>
      <c r="D17" s="2"/>
      <c r="E17" s="2"/>
      <c r="F17" s="1" t="s">
        <v>190</v>
      </c>
      <c r="G17" s="2"/>
      <c r="H17" s="2"/>
      <c r="I17" s="2"/>
      <c r="J17" s="2"/>
      <c r="K17" s="2"/>
      <c r="L17" s="2"/>
    </row>
    <row r="18" spans="1:12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5">
      <c r="A19" s="2" t="s">
        <v>191</v>
      </c>
      <c r="B19" s="2"/>
      <c r="C19" s="2"/>
      <c r="D19" s="2"/>
      <c r="E19" s="2"/>
      <c r="F19" s="2"/>
      <c r="G19" s="2"/>
      <c r="H19" s="2" t="s">
        <v>192</v>
      </c>
      <c r="I19" s="2"/>
      <c r="J19" s="2"/>
      <c r="K19" s="2">
        <v>19347</v>
      </c>
      <c r="L19" s="2"/>
    </row>
    <row r="20" spans="1:12" x14ac:dyDescent="0.35">
      <c r="A20" s="2"/>
      <c r="B20" s="2"/>
      <c r="C20" s="2"/>
      <c r="D20" s="2"/>
      <c r="E20" s="2"/>
      <c r="F20" s="2"/>
      <c r="G20" s="2"/>
      <c r="H20" s="2" t="s">
        <v>193</v>
      </c>
      <c r="I20" s="2"/>
      <c r="J20" s="2"/>
      <c r="K20" s="2">
        <v>2159</v>
      </c>
      <c r="L20" s="2"/>
    </row>
    <row r="21" spans="1:12" x14ac:dyDescent="0.35">
      <c r="A21" s="2"/>
      <c r="B21" s="2"/>
      <c r="C21" s="1" t="s">
        <v>146</v>
      </c>
      <c r="D21" s="1"/>
      <c r="E21" s="1">
        <v>3110</v>
      </c>
      <c r="F21" s="2"/>
      <c r="G21" s="2"/>
      <c r="H21" s="2"/>
      <c r="I21" s="1" t="s">
        <v>129</v>
      </c>
      <c r="J21" s="1"/>
      <c r="K21" s="1">
        <f>SUM(K19:K20)</f>
        <v>21506</v>
      </c>
      <c r="L21" s="2"/>
    </row>
    <row r="22" spans="1:12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5">
      <c r="A24" s="2"/>
      <c r="B24" s="2"/>
      <c r="C24" s="1" t="s">
        <v>194</v>
      </c>
      <c r="D24" s="2"/>
      <c r="E24" s="1">
        <f>SUM(E15+E21)</f>
        <v>333822</v>
      </c>
      <c r="F24" s="2"/>
      <c r="G24" s="2"/>
      <c r="H24" s="2"/>
      <c r="I24" s="1" t="s">
        <v>194</v>
      </c>
      <c r="J24" s="2"/>
      <c r="K24" s="1">
        <f>SUM(K15+K21)</f>
        <v>333822</v>
      </c>
      <c r="L24" s="2"/>
    </row>
    <row r="25" spans="1:12" x14ac:dyDescent="0.35">
      <c r="A25" s="45" t="s">
        <v>158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</row>
  </sheetData>
  <mergeCells count="2">
    <mergeCell ref="J3:L3"/>
    <mergeCell ref="A25:L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S20" sqref="S20"/>
    </sheetView>
  </sheetViews>
  <sheetFormatPr defaultRowHeight="14.5" x14ac:dyDescent="0.35"/>
  <cols>
    <col min="1" max="1" width="5.453125" customWidth="1"/>
    <col min="4" max="4" width="16.453125" customWidth="1"/>
    <col min="5" max="5" width="7.54296875" customWidth="1"/>
    <col min="6" max="6" width="7.81640625" customWidth="1"/>
    <col min="7" max="7" width="6.81640625" customWidth="1"/>
    <col min="8" max="9" width="6.1796875" customWidth="1"/>
    <col min="10" max="10" width="7.7265625" customWidth="1"/>
    <col min="11" max="11" width="8.1796875" customWidth="1"/>
    <col min="12" max="12" width="7.1796875" customWidth="1"/>
    <col min="13" max="13" width="7.7265625" customWidth="1"/>
    <col min="14" max="14" width="7" customWidth="1"/>
    <col min="15" max="15" width="7.54296875" customWidth="1"/>
    <col min="16" max="16" width="7.81640625" customWidth="1"/>
    <col min="17" max="17" width="11" customWidth="1"/>
    <col min="257" max="257" width="5.453125" customWidth="1"/>
    <col min="260" max="260" width="16.453125" customWidth="1"/>
    <col min="261" max="261" width="7.54296875" customWidth="1"/>
    <col min="262" max="262" width="7.81640625" customWidth="1"/>
    <col min="263" max="263" width="6.81640625" customWidth="1"/>
    <col min="264" max="265" width="6.1796875" customWidth="1"/>
    <col min="266" max="266" width="7.7265625" customWidth="1"/>
    <col min="267" max="267" width="8.1796875" customWidth="1"/>
    <col min="268" max="268" width="7.1796875" customWidth="1"/>
    <col min="269" max="269" width="7.7265625" customWidth="1"/>
    <col min="270" max="270" width="7" customWidth="1"/>
    <col min="271" max="271" width="7.54296875" customWidth="1"/>
    <col min="272" max="272" width="7.81640625" customWidth="1"/>
    <col min="273" max="273" width="11" customWidth="1"/>
    <col min="513" max="513" width="5.453125" customWidth="1"/>
    <col min="516" max="516" width="16.453125" customWidth="1"/>
    <col min="517" max="517" width="7.54296875" customWidth="1"/>
    <col min="518" max="518" width="7.81640625" customWidth="1"/>
    <col min="519" max="519" width="6.81640625" customWidth="1"/>
    <col min="520" max="521" width="6.1796875" customWidth="1"/>
    <col min="522" max="522" width="7.7265625" customWidth="1"/>
    <col min="523" max="523" width="8.1796875" customWidth="1"/>
    <col min="524" max="524" width="7.1796875" customWidth="1"/>
    <col min="525" max="525" width="7.7265625" customWidth="1"/>
    <col min="526" max="526" width="7" customWidth="1"/>
    <col min="527" max="527" width="7.54296875" customWidth="1"/>
    <col min="528" max="528" width="7.81640625" customWidth="1"/>
    <col min="529" max="529" width="11" customWidth="1"/>
    <col min="769" max="769" width="5.453125" customWidth="1"/>
    <col min="772" max="772" width="16.453125" customWidth="1"/>
    <col min="773" max="773" width="7.54296875" customWidth="1"/>
    <col min="774" max="774" width="7.81640625" customWidth="1"/>
    <col min="775" max="775" width="6.81640625" customWidth="1"/>
    <col min="776" max="777" width="6.1796875" customWidth="1"/>
    <col min="778" max="778" width="7.7265625" customWidth="1"/>
    <col min="779" max="779" width="8.1796875" customWidth="1"/>
    <col min="780" max="780" width="7.1796875" customWidth="1"/>
    <col min="781" max="781" width="7.7265625" customWidth="1"/>
    <col min="782" max="782" width="7" customWidth="1"/>
    <col min="783" max="783" width="7.54296875" customWidth="1"/>
    <col min="784" max="784" width="7.81640625" customWidth="1"/>
    <col min="785" max="785" width="11" customWidth="1"/>
    <col min="1025" max="1025" width="5.453125" customWidth="1"/>
    <col min="1028" max="1028" width="16.453125" customWidth="1"/>
    <col min="1029" max="1029" width="7.54296875" customWidth="1"/>
    <col min="1030" max="1030" width="7.81640625" customWidth="1"/>
    <col min="1031" max="1031" width="6.81640625" customWidth="1"/>
    <col min="1032" max="1033" width="6.1796875" customWidth="1"/>
    <col min="1034" max="1034" width="7.7265625" customWidth="1"/>
    <col min="1035" max="1035" width="8.1796875" customWidth="1"/>
    <col min="1036" max="1036" width="7.1796875" customWidth="1"/>
    <col min="1037" max="1037" width="7.7265625" customWidth="1"/>
    <col min="1038" max="1038" width="7" customWidth="1"/>
    <col min="1039" max="1039" width="7.54296875" customWidth="1"/>
    <col min="1040" max="1040" width="7.81640625" customWidth="1"/>
    <col min="1041" max="1041" width="11" customWidth="1"/>
    <col min="1281" max="1281" width="5.453125" customWidth="1"/>
    <col min="1284" max="1284" width="16.453125" customWidth="1"/>
    <col min="1285" max="1285" width="7.54296875" customWidth="1"/>
    <col min="1286" max="1286" width="7.81640625" customWidth="1"/>
    <col min="1287" max="1287" width="6.81640625" customWidth="1"/>
    <col min="1288" max="1289" width="6.1796875" customWidth="1"/>
    <col min="1290" max="1290" width="7.7265625" customWidth="1"/>
    <col min="1291" max="1291" width="8.1796875" customWidth="1"/>
    <col min="1292" max="1292" width="7.1796875" customWidth="1"/>
    <col min="1293" max="1293" width="7.7265625" customWidth="1"/>
    <col min="1294" max="1294" width="7" customWidth="1"/>
    <col min="1295" max="1295" width="7.54296875" customWidth="1"/>
    <col min="1296" max="1296" width="7.81640625" customWidth="1"/>
    <col min="1297" max="1297" width="11" customWidth="1"/>
    <col min="1537" max="1537" width="5.453125" customWidth="1"/>
    <col min="1540" max="1540" width="16.453125" customWidth="1"/>
    <col min="1541" max="1541" width="7.54296875" customWidth="1"/>
    <col min="1542" max="1542" width="7.81640625" customWidth="1"/>
    <col min="1543" max="1543" width="6.81640625" customWidth="1"/>
    <col min="1544" max="1545" width="6.1796875" customWidth="1"/>
    <col min="1546" max="1546" width="7.7265625" customWidth="1"/>
    <col min="1547" max="1547" width="8.1796875" customWidth="1"/>
    <col min="1548" max="1548" width="7.1796875" customWidth="1"/>
    <col min="1549" max="1549" width="7.7265625" customWidth="1"/>
    <col min="1550" max="1550" width="7" customWidth="1"/>
    <col min="1551" max="1551" width="7.54296875" customWidth="1"/>
    <col min="1552" max="1552" width="7.81640625" customWidth="1"/>
    <col min="1553" max="1553" width="11" customWidth="1"/>
    <col min="1793" max="1793" width="5.453125" customWidth="1"/>
    <col min="1796" max="1796" width="16.453125" customWidth="1"/>
    <col min="1797" max="1797" width="7.54296875" customWidth="1"/>
    <col min="1798" max="1798" width="7.81640625" customWidth="1"/>
    <col min="1799" max="1799" width="6.81640625" customWidth="1"/>
    <col min="1800" max="1801" width="6.1796875" customWidth="1"/>
    <col min="1802" max="1802" width="7.7265625" customWidth="1"/>
    <col min="1803" max="1803" width="8.1796875" customWidth="1"/>
    <col min="1804" max="1804" width="7.1796875" customWidth="1"/>
    <col min="1805" max="1805" width="7.7265625" customWidth="1"/>
    <col min="1806" max="1806" width="7" customWidth="1"/>
    <col min="1807" max="1807" width="7.54296875" customWidth="1"/>
    <col min="1808" max="1808" width="7.81640625" customWidth="1"/>
    <col min="1809" max="1809" width="11" customWidth="1"/>
    <col min="2049" max="2049" width="5.453125" customWidth="1"/>
    <col min="2052" max="2052" width="16.453125" customWidth="1"/>
    <col min="2053" max="2053" width="7.54296875" customWidth="1"/>
    <col min="2054" max="2054" width="7.81640625" customWidth="1"/>
    <col min="2055" max="2055" width="6.81640625" customWidth="1"/>
    <col min="2056" max="2057" width="6.1796875" customWidth="1"/>
    <col min="2058" max="2058" width="7.7265625" customWidth="1"/>
    <col min="2059" max="2059" width="8.1796875" customWidth="1"/>
    <col min="2060" max="2060" width="7.1796875" customWidth="1"/>
    <col min="2061" max="2061" width="7.7265625" customWidth="1"/>
    <col min="2062" max="2062" width="7" customWidth="1"/>
    <col min="2063" max="2063" width="7.54296875" customWidth="1"/>
    <col min="2064" max="2064" width="7.81640625" customWidth="1"/>
    <col min="2065" max="2065" width="11" customWidth="1"/>
    <col min="2305" max="2305" width="5.453125" customWidth="1"/>
    <col min="2308" max="2308" width="16.453125" customWidth="1"/>
    <col min="2309" max="2309" width="7.54296875" customWidth="1"/>
    <col min="2310" max="2310" width="7.81640625" customWidth="1"/>
    <col min="2311" max="2311" width="6.81640625" customWidth="1"/>
    <col min="2312" max="2313" width="6.1796875" customWidth="1"/>
    <col min="2314" max="2314" width="7.7265625" customWidth="1"/>
    <col min="2315" max="2315" width="8.1796875" customWidth="1"/>
    <col min="2316" max="2316" width="7.1796875" customWidth="1"/>
    <col min="2317" max="2317" width="7.7265625" customWidth="1"/>
    <col min="2318" max="2318" width="7" customWidth="1"/>
    <col min="2319" max="2319" width="7.54296875" customWidth="1"/>
    <col min="2320" max="2320" width="7.81640625" customWidth="1"/>
    <col min="2321" max="2321" width="11" customWidth="1"/>
    <col min="2561" max="2561" width="5.453125" customWidth="1"/>
    <col min="2564" max="2564" width="16.453125" customWidth="1"/>
    <col min="2565" max="2565" width="7.54296875" customWidth="1"/>
    <col min="2566" max="2566" width="7.81640625" customWidth="1"/>
    <col min="2567" max="2567" width="6.81640625" customWidth="1"/>
    <col min="2568" max="2569" width="6.1796875" customWidth="1"/>
    <col min="2570" max="2570" width="7.7265625" customWidth="1"/>
    <col min="2571" max="2571" width="8.1796875" customWidth="1"/>
    <col min="2572" max="2572" width="7.1796875" customWidth="1"/>
    <col min="2573" max="2573" width="7.7265625" customWidth="1"/>
    <col min="2574" max="2574" width="7" customWidth="1"/>
    <col min="2575" max="2575" width="7.54296875" customWidth="1"/>
    <col min="2576" max="2576" width="7.81640625" customWidth="1"/>
    <col min="2577" max="2577" width="11" customWidth="1"/>
    <col min="2817" max="2817" width="5.453125" customWidth="1"/>
    <col min="2820" max="2820" width="16.453125" customWidth="1"/>
    <col min="2821" max="2821" width="7.54296875" customWidth="1"/>
    <col min="2822" max="2822" width="7.81640625" customWidth="1"/>
    <col min="2823" max="2823" width="6.81640625" customWidth="1"/>
    <col min="2824" max="2825" width="6.1796875" customWidth="1"/>
    <col min="2826" max="2826" width="7.7265625" customWidth="1"/>
    <col min="2827" max="2827" width="8.1796875" customWidth="1"/>
    <col min="2828" max="2828" width="7.1796875" customWidth="1"/>
    <col min="2829" max="2829" width="7.7265625" customWidth="1"/>
    <col min="2830" max="2830" width="7" customWidth="1"/>
    <col min="2831" max="2831" width="7.54296875" customWidth="1"/>
    <col min="2832" max="2832" width="7.81640625" customWidth="1"/>
    <col min="2833" max="2833" width="11" customWidth="1"/>
    <col min="3073" max="3073" width="5.453125" customWidth="1"/>
    <col min="3076" max="3076" width="16.453125" customWidth="1"/>
    <col min="3077" max="3077" width="7.54296875" customWidth="1"/>
    <col min="3078" max="3078" width="7.81640625" customWidth="1"/>
    <col min="3079" max="3079" width="6.81640625" customWidth="1"/>
    <col min="3080" max="3081" width="6.1796875" customWidth="1"/>
    <col min="3082" max="3082" width="7.7265625" customWidth="1"/>
    <col min="3083" max="3083" width="8.1796875" customWidth="1"/>
    <col min="3084" max="3084" width="7.1796875" customWidth="1"/>
    <col min="3085" max="3085" width="7.7265625" customWidth="1"/>
    <col min="3086" max="3086" width="7" customWidth="1"/>
    <col min="3087" max="3087" width="7.54296875" customWidth="1"/>
    <col min="3088" max="3088" width="7.81640625" customWidth="1"/>
    <col min="3089" max="3089" width="11" customWidth="1"/>
    <col min="3329" max="3329" width="5.453125" customWidth="1"/>
    <col min="3332" max="3332" width="16.453125" customWidth="1"/>
    <col min="3333" max="3333" width="7.54296875" customWidth="1"/>
    <col min="3334" max="3334" width="7.81640625" customWidth="1"/>
    <col min="3335" max="3335" width="6.81640625" customWidth="1"/>
    <col min="3336" max="3337" width="6.1796875" customWidth="1"/>
    <col min="3338" max="3338" width="7.7265625" customWidth="1"/>
    <col min="3339" max="3339" width="8.1796875" customWidth="1"/>
    <col min="3340" max="3340" width="7.1796875" customWidth="1"/>
    <col min="3341" max="3341" width="7.7265625" customWidth="1"/>
    <col min="3342" max="3342" width="7" customWidth="1"/>
    <col min="3343" max="3343" width="7.54296875" customWidth="1"/>
    <col min="3344" max="3344" width="7.81640625" customWidth="1"/>
    <col min="3345" max="3345" width="11" customWidth="1"/>
    <col min="3585" max="3585" width="5.453125" customWidth="1"/>
    <col min="3588" max="3588" width="16.453125" customWidth="1"/>
    <col min="3589" max="3589" width="7.54296875" customWidth="1"/>
    <col min="3590" max="3590" width="7.81640625" customWidth="1"/>
    <col min="3591" max="3591" width="6.81640625" customWidth="1"/>
    <col min="3592" max="3593" width="6.1796875" customWidth="1"/>
    <col min="3594" max="3594" width="7.7265625" customWidth="1"/>
    <col min="3595" max="3595" width="8.1796875" customWidth="1"/>
    <col min="3596" max="3596" width="7.1796875" customWidth="1"/>
    <col min="3597" max="3597" width="7.7265625" customWidth="1"/>
    <col min="3598" max="3598" width="7" customWidth="1"/>
    <col min="3599" max="3599" width="7.54296875" customWidth="1"/>
    <col min="3600" max="3600" width="7.81640625" customWidth="1"/>
    <col min="3601" max="3601" width="11" customWidth="1"/>
    <col min="3841" max="3841" width="5.453125" customWidth="1"/>
    <col min="3844" max="3844" width="16.453125" customWidth="1"/>
    <col min="3845" max="3845" width="7.54296875" customWidth="1"/>
    <col min="3846" max="3846" width="7.81640625" customWidth="1"/>
    <col min="3847" max="3847" width="6.81640625" customWidth="1"/>
    <col min="3848" max="3849" width="6.1796875" customWidth="1"/>
    <col min="3850" max="3850" width="7.7265625" customWidth="1"/>
    <col min="3851" max="3851" width="8.1796875" customWidth="1"/>
    <col min="3852" max="3852" width="7.1796875" customWidth="1"/>
    <col min="3853" max="3853" width="7.7265625" customWidth="1"/>
    <col min="3854" max="3854" width="7" customWidth="1"/>
    <col min="3855" max="3855" width="7.54296875" customWidth="1"/>
    <col min="3856" max="3856" width="7.81640625" customWidth="1"/>
    <col min="3857" max="3857" width="11" customWidth="1"/>
    <col min="4097" max="4097" width="5.453125" customWidth="1"/>
    <col min="4100" max="4100" width="16.453125" customWidth="1"/>
    <col min="4101" max="4101" width="7.54296875" customWidth="1"/>
    <col min="4102" max="4102" width="7.81640625" customWidth="1"/>
    <col min="4103" max="4103" width="6.81640625" customWidth="1"/>
    <col min="4104" max="4105" width="6.1796875" customWidth="1"/>
    <col min="4106" max="4106" width="7.7265625" customWidth="1"/>
    <col min="4107" max="4107" width="8.1796875" customWidth="1"/>
    <col min="4108" max="4108" width="7.1796875" customWidth="1"/>
    <col min="4109" max="4109" width="7.7265625" customWidth="1"/>
    <col min="4110" max="4110" width="7" customWidth="1"/>
    <col min="4111" max="4111" width="7.54296875" customWidth="1"/>
    <col min="4112" max="4112" width="7.81640625" customWidth="1"/>
    <col min="4113" max="4113" width="11" customWidth="1"/>
    <col min="4353" max="4353" width="5.453125" customWidth="1"/>
    <col min="4356" max="4356" width="16.453125" customWidth="1"/>
    <col min="4357" max="4357" width="7.54296875" customWidth="1"/>
    <col min="4358" max="4358" width="7.81640625" customWidth="1"/>
    <col min="4359" max="4359" width="6.81640625" customWidth="1"/>
    <col min="4360" max="4361" width="6.1796875" customWidth="1"/>
    <col min="4362" max="4362" width="7.7265625" customWidth="1"/>
    <col min="4363" max="4363" width="8.1796875" customWidth="1"/>
    <col min="4364" max="4364" width="7.1796875" customWidth="1"/>
    <col min="4365" max="4365" width="7.7265625" customWidth="1"/>
    <col min="4366" max="4366" width="7" customWidth="1"/>
    <col min="4367" max="4367" width="7.54296875" customWidth="1"/>
    <col min="4368" max="4368" width="7.81640625" customWidth="1"/>
    <col min="4369" max="4369" width="11" customWidth="1"/>
    <col min="4609" max="4609" width="5.453125" customWidth="1"/>
    <col min="4612" max="4612" width="16.453125" customWidth="1"/>
    <col min="4613" max="4613" width="7.54296875" customWidth="1"/>
    <col min="4614" max="4614" width="7.81640625" customWidth="1"/>
    <col min="4615" max="4615" width="6.81640625" customWidth="1"/>
    <col min="4616" max="4617" width="6.1796875" customWidth="1"/>
    <col min="4618" max="4618" width="7.7265625" customWidth="1"/>
    <col min="4619" max="4619" width="8.1796875" customWidth="1"/>
    <col min="4620" max="4620" width="7.1796875" customWidth="1"/>
    <col min="4621" max="4621" width="7.7265625" customWidth="1"/>
    <col min="4622" max="4622" width="7" customWidth="1"/>
    <col min="4623" max="4623" width="7.54296875" customWidth="1"/>
    <col min="4624" max="4624" width="7.81640625" customWidth="1"/>
    <col min="4625" max="4625" width="11" customWidth="1"/>
    <col min="4865" max="4865" width="5.453125" customWidth="1"/>
    <col min="4868" max="4868" width="16.453125" customWidth="1"/>
    <col min="4869" max="4869" width="7.54296875" customWidth="1"/>
    <col min="4870" max="4870" width="7.81640625" customWidth="1"/>
    <col min="4871" max="4871" width="6.81640625" customWidth="1"/>
    <col min="4872" max="4873" width="6.1796875" customWidth="1"/>
    <col min="4874" max="4874" width="7.7265625" customWidth="1"/>
    <col min="4875" max="4875" width="8.1796875" customWidth="1"/>
    <col min="4876" max="4876" width="7.1796875" customWidth="1"/>
    <col min="4877" max="4877" width="7.7265625" customWidth="1"/>
    <col min="4878" max="4878" width="7" customWidth="1"/>
    <col min="4879" max="4879" width="7.54296875" customWidth="1"/>
    <col min="4880" max="4880" width="7.81640625" customWidth="1"/>
    <col min="4881" max="4881" width="11" customWidth="1"/>
    <col min="5121" max="5121" width="5.453125" customWidth="1"/>
    <col min="5124" max="5124" width="16.453125" customWidth="1"/>
    <col min="5125" max="5125" width="7.54296875" customWidth="1"/>
    <col min="5126" max="5126" width="7.81640625" customWidth="1"/>
    <col min="5127" max="5127" width="6.81640625" customWidth="1"/>
    <col min="5128" max="5129" width="6.1796875" customWidth="1"/>
    <col min="5130" max="5130" width="7.7265625" customWidth="1"/>
    <col min="5131" max="5131" width="8.1796875" customWidth="1"/>
    <col min="5132" max="5132" width="7.1796875" customWidth="1"/>
    <col min="5133" max="5133" width="7.7265625" customWidth="1"/>
    <col min="5134" max="5134" width="7" customWidth="1"/>
    <col min="5135" max="5135" width="7.54296875" customWidth="1"/>
    <col min="5136" max="5136" width="7.81640625" customWidth="1"/>
    <col min="5137" max="5137" width="11" customWidth="1"/>
    <col min="5377" max="5377" width="5.453125" customWidth="1"/>
    <col min="5380" max="5380" width="16.453125" customWidth="1"/>
    <col min="5381" max="5381" width="7.54296875" customWidth="1"/>
    <col min="5382" max="5382" width="7.81640625" customWidth="1"/>
    <col min="5383" max="5383" width="6.81640625" customWidth="1"/>
    <col min="5384" max="5385" width="6.1796875" customWidth="1"/>
    <col min="5386" max="5386" width="7.7265625" customWidth="1"/>
    <col min="5387" max="5387" width="8.1796875" customWidth="1"/>
    <col min="5388" max="5388" width="7.1796875" customWidth="1"/>
    <col min="5389" max="5389" width="7.7265625" customWidth="1"/>
    <col min="5390" max="5390" width="7" customWidth="1"/>
    <col min="5391" max="5391" width="7.54296875" customWidth="1"/>
    <col min="5392" max="5392" width="7.81640625" customWidth="1"/>
    <col min="5393" max="5393" width="11" customWidth="1"/>
    <col min="5633" max="5633" width="5.453125" customWidth="1"/>
    <col min="5636" max="5636" width="16.453125" customWidth="1"/>
    <col min="5637" max="5637" width="7.54296875" customWidth="1"/>
    <col min="5638" max="5638" width="7.81640625" customWidth="1"/>
    <col min="5639" max="5639" width="6.81640625" customWidth="1"/>
    <col min="5640" max="5641" width="6.1796875" customWidth="1"/>
    <col min="5642" max="5642" width="7.7265625" customWidth="1"/>
    <col min="5643" max="5643" width="8.1796875" customWidth="1"/>
    <col min="5644" max="5644" width="7.1796875" customWidth="1"/>
    <col min="5645" max="5645" width="7.7265625" customWidth="1"/>
    <col min="5646" max="5646" width="7" customWidth="1"/>
    <col min="5647" max="5647" width="7.54296875" customWidth="1"/>
    <col min="5648" max="5648" width="7.81640625" customWidth="1"/>
    <col min="5649" max="5649" width="11" customWidth="1"/>
    <col min="5889" max="5889" width="5.453125" customWidth="1"/>
    <col min="5892" max="5892" width="16.453125" customWidth="1"/>
    <col min="5893" max="5893" width="7.54296875" customWidth="1"/>
    <col min="5894" max="5894" width="7.81640625" customWidth="1"/>
    <col min="5895" max="5895" width="6.81640625" customWidth="1"/>
    <col min="5896" max="5897" width="6.1796875" customWidth="1"/>
    <col min="5898" max="5898" width="7.7265625" customWidth="1"/>
    <col min="5899" max="5899" width="8.1796875" customWidth="1"/>
    <col min="5900" max="5900" width="7.1796875" customWidth="1"/>
    <col min="5901" max="5901" width="7.7265625" customWidth="1"/>
    <col min="5902" max="5902" width="7" customWidth="1"/>
    <col min="5903" max="5903" width="7.54296875" customWidth="1"/>
    <col min="5904" max="5904" width="7.81640625" customWidth="1"/>
    <col min="5905" max="5905" width="11" customWidth="1"/>
    <col min="6145" max="6145" width="5.453125" customWidth="1"/>
    <col min="6148" max="6148" width="16.453125" customWidth="1"/>
    <col min="6149" max="6149" width="7.54296875" customWidth="1"/>
    <col min="6150" max="6150" width="7.81640625" customWidth="1"/>
    <col min="6151" max="6151" width="6.81640625" customWidth="1"/>
    <col min="6152" max="6153" width="6.1796875" customWidth="1"/>
    <col min="6154" max="6154" width="7.7265625" customWidth="1"/>
    <col min="6155" max="6155" width="8.1796875" customWidth="1"/>
    <col min="6156" max="6156" width="7.1796875" customWidth="1"/>
    <col min="6157" max="6157" width="7.7265625" customWidth="1"/>
    <col min="6158" max="6158" width="7" customWidth="1"/>
    <col min="6159" max="6159" width="7.54296875" customWidth="1"/>
    <col min="6160" max="6160" width="7.81640625" customWidth="1"/>
    <col min="6161" max="6161" width="11" customWidth="1"/>
    <col min="6401" max="6401" width="5.453125" customWidth="1"/>
    <col min="6404" max="6404" width="16.453125" customWidth="1"/>
    <col min="6405" max="6405" width="7.54296875" customWidth="1"/>
    <col min="6406" max="6406" width="7.81640625" customWidth="1"/>
    <col min="6407" max="6407" width="6.81640625" customWidth="1"/>
    <col min="6408" max="6409" width="6.1796875" customWidth="1"/>
    <col min="6410" max="6410" width="7.7265625" customWidth="1"/>
    <col min="6411" max="6411" width="8.1796875" customWidth="1"/>
    <col min="6412" max="6412" width="7.1796875" customWidth="1"/>
    <col min="6413" max="6413" width="7.7265625" customWidth="1"/>
    <col min="6414" max="6414" width="7" customWidth="1"/>
    <col min="6415" max="6415" width="7.54296875" customWidth="1"/>
    <col min="6416" max="6416" width="7.81640625" customWidth="1"/>
    <col min="6417" max="6417" width="11" customWidth="1"/>
    <col min="6657" max="6657" width="5.453125" customWidth="1"/>
    <col min="6660" max="6660" width="16.453125" customWidth="1"/>
    <col min="6661" max="6661" width="7.54296875" customWidth="1"/>
    <col min="6662" max="6662" width="7.81640625" customWidth="1"/>
    <col min="6663" max="6663" width="6.81640625" customWidth="1"/>
    <col min="6664" max="6665" width="6.1796875" customWidth="1"/>
    <col min="6666" max="6666" width="7.7265625" customWidth="1"/>
    <col min="6667" max="6667" width="8.1796875" customWidth="1"/>
    <col min="6668" max="6668" width="7.1796875" customWidth="1"/>
    <col min="6669" max="6669" width="7.7265625" customWidth="1"/>
    <col min="6670" max="6670" width="7" customWidth="1"/>
    <col min="6671" max="6671" width="7.54296875" customWidth="1"/>
    <col min="6672" max="6672" width="7.81640625" customWidth="1"/>
    <col min="6673" max="6673" width="11" customWidth="1"/>
    <col min="6913" max="6913" width="5.453125" customWidth="1"/>
    <col min="6916" max="6916" width="16.453125" customWidth="1"/>
    <col min="6917" max="6917" width="7.54296875" customWidth="1"/>
    <col min="6918" max="6918" width="7.81640625" customWidth="1"/>
    <col min="6919" max="6919" width="6.81640625" customWidth="1"/>
    <col min="6920" max="6921" width="6.1796875" customWidth="1"/>
    <col min="6922" max="6922" width="7.7265625" customWidth="1"/>
    <col min="6923" max="6923" width="8.1796875" customWidth="1"/>
    <col min="6924" max="6924" width="7.1796875" customWidth="1"/>
    <col min="6925" max="6925" width="7.7265625" customWidth="1"/>
    <col min="6926" max="6926" width="7" customWidth="1"/>
    <col min="6927" max="6927" width="7.54296875" customWidth="1"/>
    <col min="6928" max="6928" width="7.81640625" customWidth="1"/>
    <col min="6929" max="6929" width="11" customWidth="1"/>
    <col min="7169" max="7169" width="5.453125" customWidth="1"/>
    <col min="7172" max="7172" width="16.453125" customWidth="1"/>
    <col min="7173" max="7173" width="7.54296875" customWidth="1"/>
    <col min="7174" max="7174" width="7.81640625" customWidth="1"/>
    <col min="7175" max="7175" width="6.81640625" customWidth="1"/>
    <col min="7176" max="7177" width="6.1796875" customWidth="1"/>
    <col min="7178" max="7178" width="7.7265625" customWidth="1"/>
    <col min="7179" max="7179" width="8.1796875" customWidth="1"/>
    <col min="7180" max="7180" width="7.1796875" customWidth="1"/>
    <col min="7181" max="7181" width="7.7265625" customWidth="1"/>
    <col min="7182" max="7182" width="7" customWidth="1"/>
    <col min="7183" max="7183" width="7.54296875" customWidth="1"/>
    <col min="7184" max="7184" width="7.81640625" customWidth="1"/>
    <col min="7185" max="7185" width="11" customWidth="1"/>
    <col min="7425" max="7425" width="5.453125" customWidth="1"/>
    <col min="7428" max="7428" width="16.453125" customWidth="1"/>
    <col min="7429" max="7429" width="7.54296875" customWidth="1"/>
    <col min="7430" max="7430" width="7.81640625" customWidth="1"/>
    <col min="7431" max="7431" width="6.81640625" customWidth="1"/>
    <col min="7432" max="7433" width="6.1796875" customWidth="1"/>
    <col min="7434" max="7434" width="7.7265625" customWidth="1"/>
    <col min="7435" max="7435" width="8.1796875" customWidth="1"/>
    <col min="7436" max="7436" width="7.1796875" customWidth="1"/>
    <col min="7437" max="7437" width="7.7265625" customWidth="1"/>
    <col min="7438" max="7438" width="7" customWidth="1"/>
    <col min="7439" max="7439" width="7.54296875" customWidth="1"/>
    <col min="7440" max="7440" width="7.81640625" customWidth="1"/>
    <col min="7441" max="7441" width="11" customWidth="1"/>
    <col min="7681" max="7681" width="5.453125" customWidth="1"/>
    <col min="7684" max="7684" width="16.453125" customWidth="1"/>
    <col min="7685" max="7685" width="7.54296875" customWidth="1"/>
    <col min="7686" max="7686" width="7.81640625" customWidth="1"/>
    <col min="7687" max="7687" width="6.81640625" customWidth="1"/>
    <col min="7688" max="7689" width="6.1796875" customWidth="1"/>
    <col min="7690" max="7690" width="7.7265625" customWidth="1"/>
    <col min="7691" max="7691" width="8.1796875" customWidth="1"/>
    <col min="7692" max="7692" width="7.1796875" customWidth="1"/>
    <col min="7693" max="7693" width="7.7265625" customWidth="1"/>
    <col min="7694" max="7694" width="7" customWidth="1"/>
    <col min="7695" max="7695" width="7.54296875" customWidth="1"/>
    <col min="7696" max="7696" width="7.81640625" customWidth="1"/>
    <col min="7697" max="7697" width="11" customWidth="1"/>
    <col min="7937" max="7937" width="5.453125" customWidth="1"/>
    <col min="7940" max="7940" width="16.453125" customWidth="1"/>
    <col min="7941" max="7941" width="7.54296875" customWidth="1"/>
    <col min="7942" max="7942" width="7.81640625" customWidth="1"/>
    <col min="7943" max="7943" width="6.81640625" customWidth="1"/>
    <col min="7944" max="7945" width="6.1796875" customWidth="1"/>
    <col min="7946" max="7946" width="7.7265625" customWidth="1"/>
    <col min="7947" max="7947" width="8.1796875" customWidth="1"/>
    <col min="7948" max="7948" width="7.1796875" customWidth="1"/>
    <col min="7949" max="7949" width="7.7265625" customWidth="1"/>
    <col min="7950" max="7950" width="7" customWidth="1"/>
    <col min="7951" max="7951" width="7.54296875" customWidth="1"/>
    <col min="7952" max="7952" width="7.81640625" customWidth="1"/>
    <col min="7953" max="7953" width="11" customWidth="1"/>
    <col min="8193" max="8193" width="5.453125" customWidth="1"/>
    <col min="8196" max="8196" width="16.453125" customWidth="1"/>
    <col min="8197" max="8197" width="7.54296875" customWidth="1"/>
    <col min="8198" max="8198" width="7.81640625" customWidth="1"/>
    <col min="8199" max="8199" width="6.81640625" customWidth="1"/>
    <col min="8200" max="8201" width="6.1796875" customWidth="1"/>
    <col min="8202" max="8202" width="7.7265625" customWidth="1"/>
    <col min="8203" max="8203" width="8.1796875" customWidth="1"/>
    <col min="8204" max="8204" width="7.1796875" customWidth="1"/>
    <col min="8205" max="8205" width="7.7265625" customWidth="1"/>
    <col min="8206" max="8206" width="7" customWidth="1"/>
    <col min="8207" max="8207" width="7.54296875" customWidth="1"/>
    <col min="8208" max="8208" width="7.81640625" customWidth="1"/>
    <col min="8209" max="8209" width="11" customWidth="1"/>
    <col min="8449" max="8449" width="5.453125" customWidth="1"/>
    <col min="8452" max="8452" width="16.453125" customWidth="1"/>
    <col min="8453" max="8453" width="7.54296875" customWidth="1"/>
    <col min="8454" max="8454" width="7.81640625" customWidth="1"/>
    <col min="8455" max="8455" width="6.81640625" customWidth="1"/>
    <col min="8456" max="8457" width="6.1796875" customWidth="1"/>
    <col min="8458" max="8458" width="7.7265625" customWidth="1"/>
    <col min="8459" max="8459" width="8.1796875" customWidth="1"/>
    <col min="8460" max="8460" width="7.1796875" customWidth="1"/>
    <col min="8461" max="8461" width="7.7265625" customWidth="1"/>
    <col min="8462" max="8462" width="7" customWidth="1"/>
    <col min="8463" max="8463" width="7.54296875" customWidth="1"/>
    <col min="8464" max="8464" width="7.81640625" customWidth="1"/>
    <col min="8465" max="8465" width="11" customWidth="1"/>
    <col min="8705" max="8705" width="5.453125" customWidth="1"/>
    <col min="8708" max="8708" width="16.453125" customWidth="1"/>
    <col min="8709" max="8709" width="7.54296875" customWidth="1"/>
    <col min="8710" max="8710" width="7.81640625" customWidth="1"/>
    <col min="8711" max="8711" width="6.81640625" customWidth="1"/>
    <col min="8712" max="8713" width="6.1796875" customWidth="1"/>
    <col min="8714" max="8714" width="7.7265625" customWidth="1"/>
    <col min="8715" max="8715" width="8.1796875" customWidth="1"/>
    <col min="8716" max="8716" width="7.1796875" customWidth="1"/>
    <col min="8717" max="8717" width="7.7265625" customWidth="1"/>
    <col min="8718" max="8718" width="7" customWidth="1"/>
    <col min="8719" max="8719" width="7.54296875" customWidth="1"/>
    <col min="8720" max="8720" width="7.81640625" customWidth="1"/>
    <col min="8721" max="8721" width="11" customWidth="1"/>
    <col min="8961" max="8961" width="5.453125" customWidth="1"/>
    <col min="8964" max="8964" width="16.453125" customWidth="1"/>
    <col min="8965" max="8965" width="7.54296875" customWidth="1"/>
    <col min="8966" max="8966" width="7.81640625" customWidth="1"/>
    <col min="8967" max="8967" width="6.81640625" customWidth="1"/>
    <col min="8968" max="8969" width="6.1796875" customWidth="1"/>
    <col min="8970" max="8970" width="7.7265625" customWidth="1"/>
    <col min="8971" max="8971" width="8.1796875" customWidth="1"/>
    <col min="8972" max="8972" width="7.1796875" customWidth="1"/>
    <col min="8973" max="8973" width="7.7265625" customWidth="1"/>
    <col min="8974" max="8974" width="7" customWidth="1"/>
    <col min="8975" max="8975" width="7.54296875" customWidth="1"/>
    <col min="8976" max="8976" width="7.81640625" customWidth="1"/>
    <col min="8977" max="8977" width="11" customWidth="1"/>
    <col min="9217" max="9217" width="5.453125" customWidth="1"/>
    <col min="9220" max="9220" width="16.453125" customWidth="1"/>
    <col min="9221" max="9221" width="7.54296875" customWidth="1"/>
    <col min="9222" max="9222" width="7.81640625" customWidth="1"/>
    <col min="9223" max="9223" width="6.81640625" customWidth="1"/>
    <col min="9224" max="9225" width="6.1796875" customWidth="1"/>
    <col min="9226" max="9226" width="7.7265625" customWidth="1"/>
    <col min="9227" max="9227" width="8.1796875" customWidth="1"/>
    <col min="9228" max="9228" width="7.1796875" customWidth="1"/>
    <col min="9229" max="9229" width="7.7265625" customWidth="1"/>
    <col min="9230" max="9230" width="7" customWidth="1"/>
    <col min="9231" max="9231" width="7.54296875" customWidth="1"/>
    <col min="9232" max="9232" width="7.81640625" customWidth="1"/>
    <col min="9233" max="9233" width="11" customWidth="1"/>
    <col min="9473" max="9473" width="5.453125" customWidth="1"/>
    <col min="9476" max="9476" width="16.453125" customWidth="1"/>
    <col min="9477" max="9477" width="7.54296875" customWidth="1"/>
    <col min="9478" max="9478" width="7.81640625" customWidth="1"/>
    <col min="9479" max="9479" width="6.81640625" customWidth="1"/>
    <col min="9480" max="9481" width="6.1796875" customWidth="1"/>
    <col min="9482" max="9482" width="7.7265625" customWidth="1"/>
    <col min="9483" max="9483" width="8.1796875" customWidth="1"/>
    <col min="9484" max="9484" width="7.1796875" customWidth="1"/>
    <col min="9485" max="9485" width="7.7265625" customWidth="1"/>
    <col min="9486" max="9486" width="7" customWidth="1"/>
    <col min="9487" max="9487" width="7.54296875" customWidth="1"/>
    <col min="9488" max="9488" width="7.81640625" customWidth="1"/>
    <col min="9489" max="9489" width="11" customWidth="1"/>
    <col min="9729" max="9729" width="5.453125" customWidth="1"/>
    <col min="9732" max="9732" width="16.453125" customWidth="1"/>
    <col min="9733" max="9733" width="7.54296875" customWidth="1"/>
    <col min="9734" max="9734" width="7.81640625" customWidth="1"/>
    <col min="9735" max="9735" width="6.81640625" customWidth="1"/>
    <col min="9736" max="9737" width="6.1796875" customWidth="1"/>
    <col min="9738" max="9738" width="7.7265625" customWidth="1"/>
    <col min="9739" max="9739" width="8.1796875" customWidth="1"/>
    <col min="9740" max="9740" width="7.1796875" customWidth="1"/>
    <col min="9741" max="9741" width="7.7265625" customWidth="1"/>
    <col min="9742" max="9742" width="7" customWidth="1"/>
    <col min="9743" max="9743" width="7.54296875" customWidth="1"/>
    <col min="9744" max="9744" width="7.81640625" customWidth="1"/>
    <col min="9745" max="9745" width="11" customWidth="1"/>
    <col min="9985" max="9985" width="5.453125" customWidth="1"/>
    <col min="9988" max="9988" width="16.453125" customWidth="1"/>
    <col min="9989" max="9989" width="7.54296875" customWidth="1"/>
    <col min="9990" max="9990" width="7.81640625" customWidth="1"/>
    <col min="9991" max="9991" width="6.81640625" customWidth="1"/>
    <col min="9992" max="9993" width="6.1796875" customWidth="1"/>
    <col min="9994" max="9994" width="7.7265625" customWidth="1"/>
    <col min="9995" max="9995" width="8.1796875" customWidth="1"/>
    <col min="9996" max="9996" width="7.1796875" customWidth="1"/>
    <col min="9997" max="9997" width="7.7265625" customWidth="1"/>
    <col min="9998" max="9998" width="7" customWidth="1"/>
    <col min="9999" max="9999" width="7.54296875" customWidth="1"/>
    <col min="10000" max="10000" width="7.81640625" customWidth="1"/>
    <col min="10001" max="10001" width="11" customWidth="1"/>
    <col min="10241" max="10241" width="5.453125" customWidth="1"/>
    <col min="10244" max="10244" width="16.453125" customWidth="1"/>
    <col min="10245" max="10245" width="7.54296875" customWidth="1"/>
    <col min="10246" max="10246" width="7.81640625" customWidth="1"/>
    <col min="10247" max="10247" width="6.81640625" customWidth="1"/>
    <col min="10248" max="10249" width="6.1796875" customWidth="1"/>
    <col min="10250" max="10250" width="7.7265625" customWidth="1"/>
    <col min="10251" max="10251" width="8.1796875" customWidth="1"/>
    <col min="10252" max="10252" width="7.1796875" customWidth="1"/>
    <col min="10253" max="10253" width="7.7265625" customWidth="1"/>
    <col min="10254" max="10254" width="7" customWidth="1"/>
    <col min="10255" max="10255" width="7.54296875" customWidth="1"/>
    <col min="10256" max="10256" width="7.81640625" customWidth="1"/>
    <col min="10257" max="10257" width="11" customWidth="1"/>
    <col min="10497" max="10497" width="5.453125" customWidth="1"/>
    <col min="10500" max="10500" width="16.453125" customWidth="1"/>
    <col min="10501" max="10501" width="7.54296875" customWidth="1"/>
    <col min="10502" max="10502" width="7.81640625" customWidth="1"/>
    <col min="10503" max="10503" width="6.81640625" customWidth="1"/>
    <col min="10504" max="10505" width="6.1796875" customWidth="1"/>
    <col min="10506" max="10506" width="7.7265625" customWidth="1"/>
    <col min="10507" max="10507" width="8.1796875" customWidth="1"/>
    <col min="10508" max="10508" width="7.1796875" customWidth="1"/>
    <col min="10509" max="10509" width="7.7265625" customWidth="1"/>
    <col min="10510" max="10510" width="7" customWidth="1"/>
    <col min="10511" max="10511" width="7.54296875" customWidth="1"/>
    <col min="10512" max="10512" width="7.81640625" customWidth="1"/>
    <col min="10513" max="10513" width="11" customWidth="1"/>
    <col min="10753" max="10753" width="5.453125" customWidth="1"/>
    <col min="10756" max="10756" width="16.453125" customWidth="1"/>
    <col min="10757" max="10757" width="7.54296875" customWidth="1"/>
    <col min="10758" max="10758" width="7.81640625" customWidth="1"/>
    <col min="10759" max="10759" width="6.81640625" customWidth="1"/>
    <col min="10760" max="10761" width="6.1796875" customWidth="1"/>
    <col min="10762" max="10762" width="7.7265625" customWidth="1"/>
    <col min="10763" max="10763" width="8.1796875" customWidth="1"/>
    <col min="10764" max="10764" width="7.1796875" customWidth="1"/>
    <col min="10765" max="10765" width="7.7265625" customWidth="1"/>
    <col min="10766" max="10766" width="7" customWidth="1"/>
    <col min="10767" max="10767" width="7.54296875" customWidth="1"/>
    <col min="10768" max="10768" width="7.81640625" customWidth="1"/>
    <col min="10769" max="10769" width="11" customWidth="1"/>
    <col min="11009" max="11009" width="5.453125" customWidth="1"/>
    <col min="11012" max="11012" width="16.453125" customWidth="1"/>
    <col min="11013" max="11013" width="7.54296875" customWidth="1"/>
    <col min="11014" max="11014" width="7.81640625" customWidth="1"/>
    <col min="11015" max="11015" width="6.81640625" customWidth="1"/>
    <col min="11016" max="11017" width="6.1796875" customWidth="1"/>
    <col min="11018" max="11018" width="7.7265625" customWidth="1"/>
    <col min="11019" max="11019" width="8.1796875" customWidth="1"/>
    <col min="11020" max="11020" width="7.1796875" customWidth="1"/>
    <col min="11021" max="11021" width="7.7265625" customWidth="1"/>
    <col min="11022" max="11022" width="7" customWidth="1"/>
    <col min="11023" max="11023" width="7.54296875" customWidth="1"/>
    <col min="11024" max="11024" width="7.81640625" customWidth="1"/>
    <col min="11025" max="11025" width="11" customWidth="1"/>
    <col min="11265" max="11265" width="5.453125" customWidth="1"/>
    <col min="11268" max="11268" width="16.453125" customWidth="1"/>
    <col min="11269" max="11269" width="7.54296875" customWidth="1"/>
    <col min="11270" max="11270" width="7.81640625" customWidth="1"/>
    <col min="11271" max="11271" width="6.81640625" customWidth="1"/>
    <col min="11272" max="11273" width="6.1796875" customWidth="1"/>
    <col min="11274" max="11274" width="7.7265625" customWidth="1"/>
    <col min="11275" max="11275" width="8.1796875" customWidth="1"/>
    <col min="11276" max="11276" width="7.1796875" customWidth="1"/>
    <col min="11277" max="11277" width="7.7265625" customWidth="1"/>
    <col min="11278" max="11278" width="7" customWidth="1"/>
    <col min="11279" max="11279" width="7.54296875" customWidth="1"/>
    <col min="11280" max="11280" width="7.81640625" customWidth="1"/>
    <col min="11281" max="11281" width="11" customWidth="1"/>
    <col min="11521" max="11521" width="5.453125" customWidth="1"/>
    <col min="11524" max="11524" width="16.453125" customWidth="1"/>
    <col min="11525" max="11525" width="7.54296875" customWidth="1"/>
    <col min="11526" max="11526" width="7.81640625" customWidth="1"/>
    <col min="11527" max="11527" width="6.81640625" customWidth="1"/>
    <col min="11528" max="11529" width="6.1796875" customWidth="1"/>
    <col min="11530" max="11530" width="7.7265625" customWidth="1"/>
    <col min="11531" max="11531" width="8.1796875" customWidth="1"/>
    <col min="11532" max="11532" width="7.1796875" customWidth="1"/>
    <col min="11533" max="11533" width="7.7265625" customWidth="1"/>
    <col min="11534" max="11534" width="7" customWidth="1"/>
    <col min="11535" max="11535" width="7.54296875" customWidth="1"/>
    <col min="11536" max="11536" width="7.81640625" customWidth="1"/>
    <col min="11537" max="11537" width="11" customWidth="1"/>
    <col min="11777" max="11777" width="5.453125" customWidth="1"/>
    <col min="11780" max="11780" width="16.453125" customWidth="1"/>
    <col min="11781" max="11781" width="7.54296875" customWidth="1"/>
    <col min="11782" max="11782" width="7.81640625" customWidth="1"/>
    <col min="11783" max="11783" width="6.81640625" customWidth="1"/>
    <col min="11784" max="11785" width="6.1796875" customWidth="1"/>
    <col min="11786" max="11786" width="7.7265625" customWidth="1"/>
    <col min="11787" max="11787" width="8.1796875" customWidth="1"/>
    <col min="11788" max="11788" width="7.1796875" customWidth="1"/>
    <col min="11789" max="11789" width="7.7265625" customWidth="1"/>
    <col min="11790" max="11790" width="7" customWidth="1"/>
    <col min="11791" max="11791" width="7.54296875" customWidth="1"/>
    <col min="11792" max="11792" width="7.81640625" customWidth="1"/>
    <col min="11793" max="11793" width="11" customWidth="1"/>
    <col min="12033" max="12033" width="5.453125" customWidth="1"/>
    <col min="12036" max="12036" width="16.453125" customWidth="1"/>
    <col min="12037" max="12037" width="7.54296875" customWidth="1"/>
    <col min="12038" max="12038" width="7.81640625" customWidth="1"/>
    <col min="12039" max="12039" width="6.81640625" customWidth="1"/>
    <col min="12040" max="12041" width="6.1796875" customWidth="1"/>
    <col min="12042" max="12042" width="7.7265625" customWidth="1"/>
    <col min="12043" max="12043" width="8.1796875" customWidth="1"/>
    <col min="12044" max="12044" width="7.1796875" customWidth="1"/>
    <col min="12045" max="12045" width="7.7265625" customWidth="1"/>
    <col min="12046" max="12046" width="7" customWidth="1"/>
    <col min="12047" max="12047" width="7.54296875" customWidth="1"/>
    <col min="12048" max="12048" width="7.81640625" customWidth="1"/>
    <col min="12049" max="12049" width="11" customWidth="1"/>
    <col min="12289" max="12289" width="5.453125" customWidth="1"/>
    <col min="12292" max="12292" width="16.453125" customWidth="1"/>
    <col min="12293" max="12293" width="7.54296875" customWidth="1"/>
    <col min="12294" max="12294" width="7.81640625" customWidth="1"/>
    <col min="12295" max="12295" width="6.81640625" customWidth="1"/>
    <col min="12296" max="12297" width="6.1796875" customWidth="1"/>
    <col min="12298" max="12298" width="7.7265625" customWidth="1"/>
    <col min="12299" max="12299" width="8.1796875" customWidth="1"/>
    <col min="12300" max="12300" width="7.1796875" customWidth="1"/>
    <col min="12301" max="12301" width="7.7265625" customWidth="1"/>
    <col min="12302" max="12302" width="7" customWidth="1"/>
    <col min="12303" max="12303" width="7.54296875" customWidth="1"/>
    <col min="12304" max="12304" width="7.81640625" customWidth="1"/>
    <col min="12305" max="12305" width="11" customWidth="1"/>
    <col min="12545" max="12545" width="5.453125" customWidth="1"/>
    <col min="12548" max="12548" width="16.453125" customWidth="1"/>
    <col min="12549" max="12549" width="7.54296875" customWidth="1"/>
    <col min="12550" max="12550" width="7.81640625" customWidth="1"/>
    <col min="12551" max="12551" width="6.81640625" customWidth="1"/>
    <col min="12552" max="12553" width="6.1796875" customWidth="1"/>
    <col min="12554" max="12554" width="7.7265625" customWidth="1"/>
    <col min="12555" max="12555" width="8.1796875" customWidth="1"/>
    <col min="12556" max="12556" width="7.1796875" customWidth="1"/>
    <col min="12557" max="12557" width="7.7265625" customWidth="1"/>
    <col min="12558" max="12558" width="7" customWidth="1"/>
    <col min="12559" max="12559" width="7.54296875" customWidth="1"/>
    <col min="12560" max="12560" width="7.81640625" customWidth="1"/>
    <col min="12561" max="12561" width="11" customWidth="1"/>
    <col min="12801" max="12801" width="5.453125" customWidth="1"/>
    <col min="12804" max="12804" width="16.453125" customWidth="1"/>
    <col min="12805" max="12805" width="7.54296875" customWidth="1"/>
    <col min="12806" max="12806" width="7.81640625" customWidth="1"/>
    <col min="12807" max="12807" width="6.81640625" customWidth="1"/>
    <col min="12808" max="12809" width="6.1796875" customWidth="1"/>
    <col min="12810" max="12810" width="7.7265625" customWidth="1"/>
    <col min="12811" max="12811" width="8.1796875" customWidth="1"/>
    <col min="12812" max="12812" width="7.1796875" customWidth="1"/>
    <col min="12813" max="12813" width="7.7265625" customWidth="1"/>
    <col min="12814" max="12814" width="7" customWidth="1"/>
    <col min="12815" max="12815" width="7.54296875" customWidth="1"/>
    <col min="12816" max="12816" width="7.81640625" customWidth="1"/>
    <col min="12817" max="12817" width="11" customWidth="1"/>
    <col min="13057" max="13057" width="5.453125" customWidth="1"/>
    <col min="13060" max="13060" width="16.453125" customWidth="1"/>
    <col min="13061" max="13061" width="7.54296875" customWidth="1"/>
    <col min="13062" max="13062" width="7.81640625" customWidth="1"/>
    <col min="13063" max="13063" width="6.81640625" customWidth="1"/>
    <col min="13064" max="13065" width="6.1796875" customWidth="1"/>
    <col min="13066" max="13066" width="7.7265625" customWidth="1"/>
    <col min="13067" max="13067" width="8.1796875" customWidth="1"/>
    <col min="13068" max="13068" width="7.1796875" customWidth="1"/>
    <col min="13069" max="13069" width="7.7265625" customWidth="1"/>
    <col min="13070" max="13070" width="7" customWidth="1"/>
    <col min="13071" max="13071" width="7.54296875" customWidth="1"/>
    <col min="13072" max="13072" width="7.81640625" customWidth="1"/>
    <col min="13073" max="13073" width="11" customWidth="1"/>
    <col min="13313" max="13313" width="5.453125" customWidth="1"/>
    <col min="13316" max="13316" width="16.453125" customWidth="1"/>
    <col min="13317" max="13317" width="7.54296875" customWidth="1"/>
    <col min="13318" max="13318" width="7.81640625" customWidth="1"/>
    <col min="13319" max="13319" width="6.81640625" customWidth="1"/>
    <col min="13320" max="13321" width="6.1796875" customWidth="1"/>
    <col min="13322" max="13322" width="7.7265625" customWidth="1"/>
    <col min="13323" max="13323" width="8.1796875" customWidth="1"/>
    <col min="13324" max="13324" width="7.1796875" customWidth="1"/>
    <col min="13325" max="13325" width="7.7265625" customWidth="1"/>
    <col min="13326" max="13326" width="7" customWidth="1"/>
    <col min="13327" max="13327" width="7.54296875" customWidth="1"/>
    <col min="13328" max="13328" width="7.81640625" customWidth="1"/>
    <col min="13329" max="13329" width="11" customWidth="1"/>
    <col min="13569" max="13569" width="5.453125" customWidth="1"/>
    <col min="13572" max="13572" width="16.453125" customWidth="1"/>
    <col min="13573" max="13573" width="7.54296875" customWidth="1"/>
    <col min="13574" max="13574" width="7.81640625" customWidth="1"/>
    <col min="13575" max="13575" width="6.81640625" customWidth="1"/>
    <col min="13576" max="13577" width="6.1796875" customWidth="1"/>
    <col min="13578" max="13578" width="7.7265625" customWidth="1"/>
    <col min="13579" max="13579" width="8.1796875" customWidth="1"/>
    <col min="13580" max="13580" width="7.1796875" customWidth="1"/>
    <col min="13581" max="13581" width="7.7265625" customWidth="1"/>
    <col min="13582" max="13582" width="7" customWidth="1"/>
    <col min="13583" max="13583" width="7.54296875" customWidth="1"/>
    <col min="13584" max="13584" width="7.81640625" customWidth="1"/>
    <col min="13585" max="13585" width="11" customWidth="1"/>
    <col min="13825" max="13825" width="5.453125" customWidth="1"/>
    <col min="13828" max="13828" width="16.453125" customWidth="1"/>
    <col min="13829" max="13829" width="7.54296875" customWidth="1"/>
    <col min="13830" max="13830" width="7.81640625" customWidth="1"/>
    <col min="13831" max="13831" width="6.81640625" customWidth="1"/>
    <col min="13832" max="13833" width="6.1796875" customWidth="1"/>
    <col min="13834" max="13834" width="7.7265625" customWidth="1"/>
    <col min="13835" max="13835" width="8.1796875" customWidth="1"/>
    <col min="13836" max="13836" width="7.1796875" customWidth="1"/>
    <col min="13837" max="13837" width="7.7265625" customWidth="1"/>
    <col min="13838" max="13838" width="7" customWidth="1"/>
    <col min="13839" max="13839" width="7.54296875" customWidth="1"/>
    <col min="13840" max="13840" width="7.81640625" customWidth="1"/>
    <col min="13841" max="13841" width="11" customWidth="1"/>
    <col min="14081" max="14081" width="5.453125" customWidth="1"/>
    <col min="14084" max="14084" width="16.453125" customWidth="1"/>
    <col min="14085" max="14085" width="7.54296875" customWidth="1"/>
    <col min="14086" max="14086" width="7.81640625" customWidth="1"/>
    <col min="14087" max="14087" width="6.81640625" customWidth="1"/>
    <col min="14088" max="14089" width="6.1796875" customWidth="1"/>
    <col min="14090" max="14090" width="7.7265625" customWidth="1"/>
    <col min="14091" max="14091" width="8.1796875" customWidth="1"/>
    <col min="14092" max="14092" width="7.1796875" customWidth="1"/>
    <col min="14093" max="14093" width="7.7265625" customWidth="1"/>
    <col min="14094" max="14094" width="7" customWidth="1"/>
    <col min="14095" max="14095" width="7.54296875" customWidth="1"/>
    <col min="14096" max="14096" width="7.81640625" customWidth="1"/>
    <col min="14097" max="14097" width="11" customWidth="1"/>
    <col min="14337" max="14337" width="5.453125" customWidth="1"/>
    <col min="14340" max="14340" width="16.453125" customWidth="1"/>
    <col min="14341" max="14341" width="7.54296875" customWidth="1"/>
    <col min="14342" max="14342" width="7.81640625" customWidth="1"/>
    <col min="14343" max="14343" width="6.81640625" customWidth="1"/>
    <col min="14344" max="14345" width="6.1796875" customWidth="1"/>
    <col min="14346" max="14346" width="7.7265625" customWidth="1"/>
    <col min="14347" max="14347" width="8.1796875" customWidth="1"/>
    <col min="14348" max="14348" width="7.1796875" customWidth="1"/>
    <col min="14349" max="14349" width="7.7265625" customWidth="1"/>
    <col min="14350" max="14350" width="7" customWidth="1"/>
    <col min="14351" max="14351" width="7.54296875" customWidth="1"/>
    <col min="14352" max="14352" width="7.81640625" customWidth="1"/>
    <col min="14353" max="14353" width="11" customWidth="1"/>
    <col min="14593" max="14593" width="5.453125" customWidth="1"/>
    <col min="14596" max="14596" width="16.453125" customWidth="1"/>
    <col min="14597" max="14597" width="7.54296875" customWidth="1"/>
    <col min="14598" max="14598" width="7.81640625" customWidth="1"/>
    <col min="14599" max="14599" width="6.81640625" customWidth="1"/>
    <col min="14600" max="14601" width="6.1796875" customWidth="1"/>
    <col min="14602" max="14602" width="7.7265625" customWidth="1"/>
    <col min="14603" max="14603" width="8.1796875" customWidth="1"/>
    <col min="14604" max="14604" width="7.1796875" customWidth="1"/>
    <col min="14605" max="14605" width="7.7265625" customWidth="1"/>
    <col min="14606" max="14606" width="7" customWidth="1"/>
    <col min="14607" max="14607" width="7.54296875" customWidth="1"/>
    <col min="14608" max="14608" width="7.81640625" customWidth="1"/>
    <col min="14609" max="14609" width="11" customWidth="1"/>
    <col min="14849" max="14849" width="5.453125" customWidth="1"/>
    <col min="14852" max="14852" width="16.453125" customWidth="1"/>
    <col min="14853" max="14853" width="7.54296875" customWidth="1"/>
    <col min="14854" max="14854" width="7.81640625" customWidth="1"/>
    <col min="14855" max="14855" width="6.81640625" customWidth="1"/>
    <col min="14856" max="14857" width="6.1796875" customWidth="1"/>
    <col min="14858" max="14858" width="7.7265625" customWidth="1"/>
    <col min="14859" max="14859" width="8.1796875" customWidth="1"/>
    <col min="14860" max="14860" width="7.1796875" customWidth="1"/>
    <col min="14861" max="14861" width="7.7265625" customWidth="1"/>
    <col min="14862" max="14862" width="7" customWidth="1"/>
    <col min="14863" max="14863" width="7.54296875" customWidth="1"/>
    <col min="14864" max="14864" width="7.81640625" customWidth="1"/>
    <col min="14865" max="14865" width="11" customWidth="1"/>
    <col min="15105" max="15105" width="5.453125" customWidth="1"/>
    <col min="15108" max="15108" width="16.453125" customWidth="1"/>
    <col min="15109" max="15109" width="7.54296875" customWidth="1"/>
    <col min="15110" max="15110" width="7.81640625" customWidth="1"/>
    <col min="15111" max="15111" width="6.81640625" customWidth="1"/>
    <col min="15112" max="15113" width="6.1796875" customWidth="1"/>
    <col min="15114" max="15114" width="7.7265625" customWidth="1"/>
    <col min="15115" max="15115" width="8.1796875" customWidth="1"/>
    <col min="15116" max="15116" width="7.1796875" customWidth="1"/>
    <col min="15117" max="15117" width="7.7265625" customWidth="1"/>
    <col min="15118" max="15118" width="7" customWidth="1"/>
    <col min="15119" max="15119" width="7.54296875" customWidth="1"/>
    <col min="15120" max="15120" width="7.81640625" customWidth="1"/>
    <col min="15121" max="15121" width="11" customWidth="1"/>
    <col min="15361" max="15361" width="5.453125" customWidth="1"/>
    <col min="15364" max="15364" width="16.453125" customWidth="1"/>
    <col min="15365" max="15365" width="7.54296875" customWidth="1"/>
    <col min="15366" max="15366" width="7.81640625" customWidth="1"/>
    <col min="15367" max="15367" width="6.81640625" customWidth="1"/>
    <col min="15368" max="15369" width="6.1796875" customWidth="1"/>
    <col min="15370" max="15370" width="7.7265625" customWidth="1"/>
    <col min="15371" max="15371" width="8.1796875" customWidth="1"/>
    <col min="15372" max="15372" width="7.1796875" customWidth="1"/>
    <col min="15373" max="15373" width="7.7265625" customWidth="1"/>
    <col min="15374" max="15374" width="7" customWidth="1"/>
    <col min="15375" max="15375" width="7.54296875" customWidth="1"/>
    <col min="15376" max="15376" width="7.81640625" customWidth="1"/>
    <col min="15377" max="15377" width="11" customWidth="1"/>
    <col min="15617" max="15617" width="5.453125" customWidth="1"/>
    <col min="15620" max="15620" width="16.453125" customWidth="1"/>
    <col min="15621" max="15621" width="7.54296875" customWidth="1"/>
    <col min="15622" max="15622" width="7.81640625" customWidth="1"/>
    <col min="15623" max="15623" width="6.81640625" customWidth="1"/>
    <col min="15624" max="15625" width="6.1796875" customWidth="1"/>
    <col min="15626" max="15626" width="7.7265625" customWidth="1"/>
    <col min="15627" max="15627" width="8.1796875" customWidth="1"/>
    <col min="15628" max="15628" width="7.1796875" customWidth="1"/>
    <col min="15629" max="15629" width="7.7265625" customWidth="1"/>
    <col min="15630" max="15630" width="7" customWidth="1"/>
    <col min="15631" max="15631" width="7.54296875" customWidth="1"/>
    <col min="15632" max="15632" width="7.81640625" customWidth="1"/>
    <col min="15633" max="15633" width="11" customWidth="1"/>
    <col min="15873" max="15873" width="5.453125" customWidth="1"/>
    <col min="15876" max="15876" width="16.453125" customWidth="1"/>
    <col min="15877" max="15877" width="7.54296875" customWidth="1"/>
    <col min="15878" max="15878" width="7.81640625" customWidth="1"/>
    <col min="15879" max="15879" width="6.81640625" customWidth="1"/>
    <col min="15880" max="15881" width="6.1796875" customWidth="1"/>
    <col min="15882" max="15882" width="7.7265625" customWidth="1"/>
    <col min="15883" max="15883" width="8.1796875" customWidth="1"/>
    <col min="15884" max="15884" width="7.1796875" customWidth="1"/>
    <col min="15885" max="15885" width="7.7265625" customWidth="1"/>
    <col min="15886" max="15886" width="7" customWidth="1"/>
    <col min="15887" max="15887" width="7.54296875" customWidth="1"/>
    <col min="15888" max="15888" width="7.81640625" customWidth="1"/>
    <col min="15889" max="15889" width="11" customWidth="1"/>
    <col min="16129" max="16129" width="5.453125" customWidth="1"/>
    <col min="16132" max="16132" width="16.453125" customWidth="1"/>
    <col min="16133" max="16133" width="7.54296875" customWidth="1"/>
    <col min="16134" max="16134" width="7.81640625" customWidth="1"/>
    <col min="16135" max="16135" width="6.81640625" customWidth="1"/>
    <col min="16136" max="16137" width="6.1796875" customWidth="1"/>
    <col min="16138" max="16138" width="7.7265625" customWidth="1"/>
    <col min="16139" max="16139" width="8.1796875" customWidth="1"/>
    <col min="16140" max="16140" width="7.1796875" customWidth="1"/>
    <col min="16141" max="16141" width="7.7265625" customWidth="1"/>
    <col min="16142" max="16142" width="7" customWidth="1"/>
    <col min="16143" max="16143" width="7.54296875" customWidth="1"/>
    <col min="16144" max="16144" width="7.81640625" customWidth="1"/>
    <col min="16145" max="16145" width="11" customWidth="1"/>
  </cols>
  <sheetData>
    <row r="1" spans="1:17" x14ac:dyDescent="0.35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 t="s">
        <v>196</v>
      </c>
      <c r="P1" s="17"/>
      <c r="Q1" s="18"/>
    </row>
    <row r="2" spans="1:17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1"/>
      <c r="N2" s="42"/>
      <c r="O2" s="42"/>
      <c r="P2" s="42"/>
      <c r="Q2" s="43"/>
    </row>
    <row r="3" spans="1:17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1" t="s">
        <v>177</v>
      </c>
      <c r="P3" s="42"/>
      <c r="Q3" s="43"/>
    </row>
    <row r="4" spans="1:17" x14ac:dyDescent="0.35">
      <c r="A4" s="2"/>
      <c r="B4" s="1" t="s">
        <v>178</v>
      </c>
      <c r="C4" s="2"/>
      <c r="D4" s="2"/>
      <c r="E4" s="36">
        <v>1</v>
      </c>
      <c r="F4" s="36">
        <v>2</v>
      </c>
      <c r="G4" s="36">
        <v>3</v>
      </c>
      <c r="H4" s="36">
        <v>4</v>
      </c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6">
        <v>10</v>
      </c>
      <c r="O4" s="36">
        <v>11</v>
      </c>
      <c r="P4" s="36">
        <v>12</v>
      </c>
      <c r="Q4" s="1" t="s">
        <v>146</v>
      </c>
    </row>
    <row r="5" spans="1:17" x14ac:dyDescent="0.35">
      <c r="A5" s="36">
        <v>1</v>
      </c>
      <c r="B5" s="2" t="s">
        <v>197</v>
      </c>
      <c r="C5" s="2"/>
      <c r="D5" s="2"/>
      <c r="E5" s="2">
        <v>8006</v>
      </c>
      <c r="F5" s="2">
        <v>8006</v>
      </c>
      <c r="G5" s="2">
        <v>8006</v>
      </c>
      <c r="H5" s="2">
        <v>8006</v>
      </c>
      <c r="I5" s="2">
        <v>8006</v>
      </c>
      <c r="J5" s="2">
        <v>8006</v>
      </c>
      <c r="K5" s="2">
        <v>8006</v>
      </c>
      <c r="L5" s="2">
        <v>14306</v>
      </c>
      <c r="M5" s="2">
        <v>14306</v>
      </c>
      <c r="N5" s="2">
        <v>14306</v>
      </c>
      <c r="O5" s="2">
        <v>14307</v>
      </c>
      <c r="P5" s="2">
        <v>14307</v>
      </c>
      <c r="Q5" s="1">
        <f t="shared" ref="Q5:Q11" si="0">SUM(E5:P5)</f>
        <v>127574</v>
      </c>
    </row>
    <row r="6" spans="1:17" x14ac:dyDescent="0.35">
      <c r="A6" s="36">
        <v>2</v>
      </c>
      <c r="B6" s="2" t="s">
        <v>198</v>
      </c>
      <c r="C6" s="2"/>
      <c r="D6" s="2"/>
      <c r="E6" s="2">
        <v>2557</v>
      </c>
      <c r="F6" s="2">
        <v>2557</v>
      </c>
      <c r="G6" s="2">
        <v>2557</v>
      </c>
      <c r="H6" s="2">
        <v>2557</v>
      </c>
      <c r="I6" s="2">
        <v>2557</v>
      </c>
      <c r="J6" s="2">
        <v>2558</v>
      </c>
      <c r="K6" s="2">
        <v>2558</v>
      </c>
      <c r="L6" s="2">
        <v>208</v>
      </c>
      <c r="M6" s="2">
        <v>208</v>
      </c>
      <c r="N6" s="2">
        <v>208</v>
      </c>
      <c r="O6" s="2">
        <v>208</v>
      </c>
      <c r="P6" s="2">
        <v>208</v>
      </c>
      <c r="Q6" s="1">
        <f t="shared" si="0"/>
        <v>18941</v>
      </c>
    </row>
    <row r="7" spans="1:17" x14ac:dyDescent="0.35">
      <c r="A7" s="36">
        <v>3</v>
      </c>
      <c r="B7" s="2" t="s">
        <v>199</v>
      </c>
      <c r="C7" s="2"/>
      <c r="D7" s="2"/>
      <c r="E7" s="2"/>
      <c r="F7" s="2"/>
      <c r="G7" s="2"/>
      <c r="H7" s="2">
        <v>1321</v>
      </c>
      <c r="I7" s="2">
        <v>1789</v>
      </c>
      <c r="J7" s="2"/>
      <c r="K7" s="2"/>
      <c r="L7" s="2"/>
      <c r="M7" s="2"/>
      <c r="N7" s="2"/>
      <c r="O7" s="2"/>
      <c r="P7" s="2"/>
      <c r="Q7" s="1">
        <f t="shared" si="0"/>
        <v>3110</v>
      </c>
    </row>
    <row r="8" spans="1:17" x14ac:dyDescent="0.35">
      <c r="A8" s="36">
        <v>4</v>
      </c>
      <c r="B8" s="2" t="s">
        <v>200</v>
      </c>
      <c r="C8" s="2"/>
      <c r="D8" s="2"/>
      <c r="E8" s="2"/>
      <c r="F8" s="2"/>
      <c r="G8" s="2">
        <v>11527</v>
      </c>
      <c r="H8" s="2"/>
      <c r="I8" s="2"/>
      <c r="J8" s="2"/>
      <c r="K8" s="2"/>
      <c r="L8" s="2"/>
      <c r="M8" s="2">
        <v>9027</v>
      </c>
      <c r="N8" s="2"/>
      <c r="O8" s="2"/>
      <c r="P8" s="2"/>
      <c r="Q8" s="1">
        <f t="shared" si="0"/>
        <v>20554</v>
      </c>
    </row>
    <row r="9" spans="1:17" x14ac:dyDescent="0.35">
      <c r="A9" s="36">
        <v>5</v>
      </c>
      <c r="B9" s="2" t="s">
        <v>201</v>
      </c>
      <c r="C9" s="2"/>
      <c r="D9" s="2"/>
      <c r="E9" s="2">
        <v>269</v>
      </c>
      <c r="F9" s="2">
        <v>269</v>
      </c>
      <c r="G9" s="2">
        <v>269</v>
      </c>
      <c r="H9" s="2">
        <v>269</v>
      </c>
      <c r="I9" s="2">
        <v>269</v>
      </c>
      <c r="J9" s="2">
        <v>8777</v>
      </c>
      <c r="K9" s="2">
        <v>270</v>
      </c>
      <c r="L9" s="2">
        <v>190</v>
      </c>
      <c r="M9" s="2">
        <v>190</v>
      </c>
      <c r="N9" s="2">
        <v>190</v>
      </c>
      <c r="O9" s="2">
        <v>190</v>
      </c>
      <c r="P9" s="2">
        <v>190</v>
      </c>
      <c r="Q9" s="1">
        <f t="shared" si="0"/>
        <v>11342</v>
      </c>
    </row>
    <row r="10" spans="1:17" x14ac:dyDescent="0.35">
      <c r="A10" s="36">
        <v>6</v>
      </c>
      <c r="B10" s="2" t="s">
        <v>202</v>
      </c>
      <c r="C10" s="2"/>
      <c r="D10" s="2"/>
      <c r="E10" s="2"/>
      <c r="F10" s="2"/>
      <c r="G10" s="2"/>
      <c r="H10" s="2"/>
      <c r="I10" s="2"/>
      <c r="J10" s="2">
        <v>500</v>
      </c>
      <c r="K10" s="2">
        <v>217</v>
      </c>
      <c r="L10" s="2"/>
      <c r="M10" s="2"/>
      <c r="N10" s="2"/>
      <c r="O10" s="2"/>
      <c r="P10" s="2"/>
      <c r="Q10" s="1">
        <f t="shared" si="0"/>
        <v>717</v>
      </c>
    </row>
    <row r="11" spans="1:17" x14ac:dyDescent="0.35">
      <c r="A11" s="36">
        <v>7</v>
      </c>
      <c r="B11" s="2" t="s">
        <v>188</v>
      </c>
      <c r="C11" s="2"/>
      <c r="D11" s="2"/>
      <c r="E11" s="2">
        <v>10840</v>
      </c>
      <c r="F11" s="2">
        <v>10840</v>
      </c>
      <c r="G11" s="2">
        <v>10840</v>
      </c>
      <c r="H11" s="2">
        <v>10840</v>
      </c>
      <c r="I11" s="2">
        <v>10840</v>
      </c>
      <c r="J11" s="2">
        <v>10840</v>
      </c>
      <c r="K11" s="2">
        <v>10840</v>
      </c>
      <c r="L11" s="2">
        <v>15140</v>
      </c>
      <c r="M11" s="2">
        <v>15141</v>
      </c>
      <c r="N11" s="2">
        <v>15141</v>
      </c>
      <c r="O11" s="2">
        <v>15141</v>
      </c>
      <c r="P11" s="2">
        <v>15141</v>
      </c>
      <c r="Q11" s="1">
        <f t="shared" si="0"/>
        <v>151584</v>
      </c>
    </row>
    <row r="12" spans="1:17" x14ac:dyDescent="0.35">
      <c r="A12" s="36"/>
      <c r="B12" s="1" t="s">
        <v>203</v>
      </c>
      <c r="C12" s="2"/>
      <c r="D12" s="2"/>
      <c r="E12" s="1">
        <f>SUM(E5:E11)</f>
        <v>21672</v>
      </c>
      <c r="F12" s="1">
        <f t="shared" ref="F12:P12" si="1">SUM(F5:F11)</f>
        <v>21672</v>
      </c>
      <c r="G12" s="1">
        <f t="shared" si="1"/>
        <v>33199</v>
      </c>
      <c r="H12" s="1">
        <f t="shared" si="1"/>
        <v>22993</v>
      </c>
      <c r="I12" s="1">
        <f t="shared" si="1"/>
        <v>23461</v>
      </c>
      <c r="J12" s="1">
        <f t="shared" si="1"/>
        <v>30681</v>
      </c>
      <c r="K12" s="1">
        <f t="shared" si="1"/>
        <v>21891</v>
      </c>
      <c r="L12" s="1">
        <f t="shared" si="1"/>
        <v>29844</v>
      </c>
      <c r="M12" s="1">
        <f t="shared" si="1"/>
        <v>38872</v>
      </c>
      <c r="N12" s="1">
        <f t="shared" si="1"/>
        <v>29845</v>
      </c>
      <c r="O12" s="1">
        <f t="shared" si="1"/>
        <v>29846</v>
      </c>
      <c r="P12" s="1">
        <f t="shared" si="1"/>
        <v>29846</v>
      </c>
      <c r="Q12" s="1">
        <f>SUM(Q5:Q11)</f>
        <v>333822</v>
      </c>
    </row>
    <row r="13" spans="1:17" x14ac:dyDescent="0.35">
      <c r="A13" s="36"/>
      <c r="B13" s="2"/>
      <c r="C13" s="2"/>
      <c r="D13" s="2"/>
      <c r="E13" s="2"/>
      <c r="F13" s="2"/>
      <c r="G13" s="2" t="s">
        <v>204</v>
      </c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1:17" x14ac:dyDescent="0.35">
      <c r="A14" s="36"/>
      <c r="B14" s="1" t="s">
        <v>179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</row>
    <row r="15" spans="1:17" x14ac:dyDescent="0.35">
      <c r="A15" s="36">
        <v>1</v>
      </c>
      <c r="B15" s="2" t="s">
        <v>182</v>
      </c>
      <c r="C15" s="2"/>
      <c r="D15" s="2"/>
      <c r="E15" s="2">
        <v>8774</v>
      </c>
      <c r="F15" s="2">
        <v>8774</v>
      </c>
      <c r="G15" s="2">
        <v>8774</v>
      </c>
      <c r="H15" s="2">
        <v>8774</v>
      </c>
      <c r="I15" s="2">
        <v>8774</v>
      </c>
      <c r="J15" s="2">
        <v>8774</v>
      </c>
      <c r="K15" s="2">
        <v>8774</v>
      </c>
      <c r="L15" s="2">
        <v>8745</v>
      </c>
      <c r="M15" s="2">
        <v>8744</v>
      </c>
      <c r="N15" s="2">
        <v>8744</v>
      </c>
      <c r="O15" s="2">
        <v>8744</v>
      </c>
      <c r="P15" s="2">
        <v>8744</v>
      </c>
      <c r="Q15" s="1">
        <f t="shared" ref="Q15:Q22" si="2">SUM(E15:P15)</f>
        <v>105139</v>
      </c>
    </row>
    <row r="16" spans="1:17" x14ac:dyDescent="0.35">
      <c r="A16" s="36">
        <v>2</v>
      </c>
      <c r="B16" s="2" t="s">
        <v>205</v>
      </c>
      <c r="C16" s="2"/>
      <c r="D16" s="2"/>
      <c r="E16" s="2">
        <v>1501</v>
      </c>
      <c r="F16" s="2">
        <v>1501</v>
      </c>
      <c r="G16" s="2">
        <v>1501</v>
      </c>
      <c r="H16" s="2">
        <v>1501</v>
      </c>
      <c r="I16" s="2">
        <v>1501</v>
      </c>
      <c r="J16" s="2">
        <v>1501</v>
      </c>
      <c r="K16" s="2">
        <v>1502</v>
      </c>
      <c r="L16" s="2">
        <v>1531</v>
      </c>
      <c r="M16" s="2">
        <v>1531</v>
      </c>
      <c r="N16" s="2">
        <v>1531</v>
      </c>
      <c r="O16" s="2">
        <v>1531</v>
      </c>
      <c r="P16" s="2">
        <v>1531</v>
      </c>
      <c r="Q16" s="1">
        <f t="shared" si="2"/>
        <v>18163</v>
      </c>
    </row>
    <row r="17" spans="1:17" x14ac:dyDescent="0.35">
      <c r="A17" s="36">
        <v>3</v>
      </c>
      <c r="B17" s="2" t="s">
        <v>206</v>
      </c>
      <c r="C17" s="2"/>
      <c r="D17" s="2"/>
      <c r="E17" s="2">
        <v>3467</v>
      </c>
      <c r="F17" s="2">
        <v>3467</v>
      </c>
      <c r="G17" s="2">
        <v>3467</v>
      </c>
      <c r="H17" s="2">
        <v>3467</v>
      </c>
      <c r="I17" s="2">
        <v>3467</v>
      </c>
      <c r="J17" s="2">
        <v>3467</v>
      </c>
      <c r="K17" s="2">
        <v>3467</v>
      </c>
      <c r="L17" s="2">
        <v>6590</v>
      </c>
      <c r="M17" s="2">
        <v>6590</v>
      </c>
      <c r="N17" s="2">
        <v>6590</v>
      </c>
      <c r="O17" s="2">
        <v>6590</v>
      </c>
      <c r="P17" s="2">
        <v>6590</v>
      </c>
      <c r="Q17" s="1">
        <f t="shared" si="2"/>
        <v>57219</v>
      </c>
    </row>
    <row r="18" spans="1:17" x14ac:dyDescent="0.35">
      <c r="A18" s="36">
        <v>4</v>
      </c>
      <c r="B18" s="2" t="s">
        <v>53</v>
      </c>
      <c r="C18" s="2"/>
      <c r="D18" s="2"/>
      <c r="E18" s="2">
        <v>373</v>
      </c>
      <c r="F18" s="2">
        <v>373</v>
      </c>
      <c r="G18" s="2">
        <v>373</v>
      </c>
      <c r="H18" s="2">
        <v>373</v>
      </c>
      <c r="I18" s="2">
        <v>373</v>
      </c>
      <c r="J18" s="2">
        <v>373</v>
      </c>
      <c r="K18" s="2">
        <v>374</v>
      </c>
      <c r="L18" s="2">
        <v>350</v>
      </c>
      <c r="M18" s="2">
        <v>350</v>
      </c>
      <c r="N18" s="2">
        <v>350</v>
      </c>
      <c r="O18" s="2">
        <v>350</v>
      </c>
      <c r="P18" s="2">
        <v>350</v>
      </c>
      <c r="Q18" s="1">
        <f t="shared" si="2"/>
        <v>4362</v>
      </c>
    </row>
    <row r="19" spans="1:17" x14ac:dyDescent="0.35">
      <c r="A19" s="36">
        <v>5</v>
      </c>
      <c r="B19" s="2" t="s">
        <v>207</v>
      </c>
      <c r="C19" s="2"/>
      <c r="D19" s="2"/>
      <c r="E19" s="2">
        <v>1536</v>
      </c>
      <c r="F19" s="2">
        <v>1536</v>
      </c>
      <c r="G19" s="2">
        <v>1537</v>
      </c>
      <c r="H19" s="2">
        <v>3430</v>
      </c>
      <c r="I19" s="2">
        <v>1537</v>
      </c>
      <c r="J19" s="2">
        <v>1537</v>
      </c>
      <c r="K19" s="2">
        <v>1537</v>
      </c>
      <c r="L19" s="2">
        <v>1537</v>
      </c>
      <c r="M19" s="2">
        <v>1537</v>
      </c>
      <c r="N19" s="2">
        <v>1537</v>
      </c>
      <c r="O19" s="2">
        <v>1537</v>
      </c>
      <c r="P19" s="2">
        <v>1537</v>
      </c>
      <c r="Q19" s="1">
        <f t="shared" si="2"/>
        <v>20335</v>
      </c>
    </row>
    <row r="20" spans="1:17" x14ac:dyDescent="0.35">
      <c r="A20" s="36">
        <v>6</v>
      </c>
      <c r="B20" s="2" t="s">
        <v>208</v>
      </c>
      <c r="C20" s="2"/>
      <c r="D20" s="2"/>
      <c r="E20" s="2"/>
      <c r="F20" s="2"/>
      <c r="G20" s="2"/>
      <c r="H20" s="2"/>
      <c r="I20" s="2"/>
      <c r="J20" s="2">
        <v>1079</v>
      </c>
      <c r="K20" s="2">
        <v>1080</v>
      </c>
      <c r="L20" s="2"/>
      <c r="M20" s="2"/>
      <c r="N20" s="2"/>
      <c r="O20" s="2"/>
      <c r="P20" s="2"/>
      <c r="Q20" s="1">
        <f t="shared" si="2"/>
        <v>2159</v>
      </c>
    </row>
    <row r="21" spans="1:17" x14ac:dyDescent="0.35">
      <c r="A21" s="36">
        <v>7</v>
      </c>
      <c r="B21" s="2" t="s">
        <v>209</v>
      </c>
      <c r="C21" s="2"/>
      <c r="D21" s="2"/>
      <c r="E21" s="2">
        <v>631</v>
      </c>
      <c r="F21" s="2">
        <v>11303</v>
      </c>
      <c r="G21" s="2">
        <v>631</v>
      </c>
      <c r="H21" s="2">
        <v>631</v>
      </c>
      <c r="I21" s="2">
        <v>631</v>
      </c>
      <c r="J21" s="2">
        <v>631</v>
      </c>
      <c r="K21" s="2">
        <v>631</v>
      </c>
      <c r="L21" s="2">
        <v>852</v>
      </c>
      <c r="M21" s="2">
        <v>852</v>
      </c>
      <c r="N21" s="2">
        <v>852</v>
      </c>
      <c r="O21" s="2">
        <v>851</v>
      </c>
      <c r="P21" s="2">
        <v>851</v>
      </c>
      <c r="Q21" s="1">
        <f t="shared" si="2"/>
        <v>19347</v>
      </c>
    </row>
    <row r="22" spans="1:17" x14ac:dyDescent="0.35">
      <c r="A22" s="36">
        <v>8</v>
      </c>
      <c r="B22" s="2" t="s">
        <v>189</v>
      </c>
      <c r="C22" s="2"/>
      <c r="D22" s="2"/>
      <c r="E22" s="2">
        <v>6473</v>
      </c>
      <c r="F22" s="2">
        <v>6473</v>
      </c>
      <c r="G22" s="2">
        <v>6473</v>
      </c>
      <c r="H22" s="2">
        <v>6473</v>
      </c>
      <c r="I22" s="2">
        <v>6473</v>
      </c>
      <c r="J22" s="2">
        <v>6473</v>
      </c>
      <c r="K22" s="2">
        <v>6473</v>
      </c>
      <c r="L22" s="2">
        <v>12358</v>
      </c>
      <c r="M22" s="2">
        <v>12358</v>
      </c>
      <c r="N22" s="2">
        <v>12357</v>
      </c>
      <c r="O22" s="2">
        <v>12357</v>
      </c>
      <c r="P22" s="2">
        <v>12357</v>
      </c>
      <c r="Q22" s="1">
        <f t="shared" si="2"/>
        <v>107098</v>
      </c>
    </row>
    <row r="23" spans="1:17" x14ac:dyDescent="0.35">
      <c r="A23" s="2"/>
      <c r="B23" s="1" t="s">
        <v>103</v>
      </c>
      <c r="C23" s="2"/>
      <c r="D23" s="2"/>
      <c r="E23" s="1">
        <f t="shared" ref="E23:P23" si="3">SUM(E18:E22)</f>
        <v>9013</v>
      </c>
      <c r="F23" s="1">
        <f t="shared" si="3"/>
        <v>19685</v>
      </c>
      <c r="G23" s="1">
        <f t="shared" si="3"/>
        <v>9014</v>
      </c>
      <c r="H23" s="1">
        <f t="shared" si="3"/>
        <v>10907</v>
      </c>
      <c r="I23" s="1">
        <f t="shared" si="3"/>
        <v>9014</v>
      </c>
      <c r="J23" s="1">
        <f t="shared" si="3"/>
        <v>10093</v>
      </c>
      <c r="K23" s="1">
        <f t="shared" si="3"/>
        <v>10095</v>
      </c>
      <c r="L23" s="1">
        <f t="shared" si="3"/>
        <v>15097</v>
      </c>
      <c r="M23" s="1">
        <f t="shared" si="3"/>
        <v>15097</v>
      </c>
      <c r="N23" s="1">
        <f t="shared" si="3"/>
        <v>15096</v>
      </c>
      <c r="O23" s="1">
        <f t="shared" si="3"/>
        <v>15095</v>
      </c>
      <c r="P23" s="1">
        <f t="shared" si="3"/>
        <v>15095</v>
      </c>
      <c r="Q23" s="1">
        <f>SUM(Q15:Q22)</f>
        <v>333822</v>
      </c>
    </row>
    <row r="24" spans="1:17" x14ac:dyDescent="0.35">
      <c r="B24" s="2" t="s">
        <v>210</v>
      </c>
      <c r="C24" s="2"/>
      <c r="D24" s="2"/>
      <c r="E24" s="2">
        <f t="shared" ref="E24:Q24" si="4">SUM(E12-E23)</f>
        <v>12659</v>
      </c>
      <c r="F24" s="2">
        <f t="shared" si="4"/>
        <v>1987</v>
      </c>
      <c r="G24" s="2">
        <f t="shared" si="4"/>
        <v>24185</v>
      </c>
      <c r="H24" s="2">
        <f t="shared" si="4"/>
        <v>12086</v>
      </c>
      <c r="I24" s="2">
        <f t="shared" si="4"/>
        <v>14447</v>
      </c>
      <c r="J24" s="2">
        <f t="shared" si="4"/>
        <v>20588</v>
      </c>
      <c r="K24" s="2">
        <f t="shared" si="4"/>
        <v>11796</v>
      </c>
      <c r="L24" s="2">
        <f t="shared" si="4"/>
        <v>14747</v>
      </c>
      <c r="M24" s="2">
        <f t="shared" si="4"/>
        <v>23775</v>
      </c>
      <c r="N24" s="2">
        <f t="shared" si="4"/>
        <v>14749</v>
      </c>
      <c r="O24" s="2">
        <f t="shared" si="4"/>
        <v>14751</v>
      </c>
      <c r="P24" s="2">
        <f t="shared" si="4"/>
        <v>14751</v>
      </c>
      <c r="Q24" s="2">
        <f t="shared" si="4"/>
        <v>0</v>
      </c>
    </row>
    <row r="25" spans="1:17" x14ac:dyDescent="0.35">
      <c r="A25" s="48" t="s">
        <v>158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8" spans="1:17" x14ac:dyDescent="0.35">
      <c r="C28" s="49"/>
      <c r="E28" s="49"/>
      <c r="H28" s="49"/>
      <c r="J28" s="49"/>
    </row>
    <row r="30" spans="1:17" x14ac:dyDescent="0.35">
      <c r="E30" s="49"/>
      <c r="J30" s="49"/>
    </row>
  </sheetData>
  <mergeCells count="4">
    <mergeCell ref="O1:Q1"/>
    <mergeCell ref="M2:Q2"/>
    <mergeCell ref="O3:Q3"/>
    <mergeCell ref="A25:Q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XFD1048576"/>
    </sheetView>
  </sheetViews>
  <sheetFormatPr defaultRowHeight="14.5" x14ac:dyDescent="0.35"/>
  <cols>
    <col min="3" max="3" width="8" customWidth="1"/>
    <col min="4" max="4" width="10.54296875" customWidth="1"/>
    <col min="6" max="6" width="12" customWidth="1"/>
    <col min="7" max="7" width="12.453125" customWidth="1"/>
    <col min="8" max="8" width="13.26953125" customWidth="1"/>
    <col min="259" max="259" width="8" customWidth="1"/>
    <col min="260" max="260" width="10.54296875" customWidth="1"/>
    <col min="262" max="262" width="12" customWidth="1"/>
    <col min="263" max="263" width="12.453125" customWidth="1"/>
    <col min="264" max="264" width="13.26953125" customWidth="1"/>
    <col min="515" max="515" width="8" customWidth="1"/>
    <col min="516" max="516" width="10.54296875" customWidth="1"/>
    <col min="518" max="518" width="12" customWidth="1"/>
    <col min="519" max="519" width="12.453125" customWidth="1"/>
    <col min="520" max="520" width="13.26953125" customWidth="1"/>
    <col min="771" max="771" width="8" customWidth="1"/>
    <col min="772" max="772" width="10.54296875" customWidth="1"/>
    <col min="774" max="774" width="12" customWidth="1"/>
    <col min="775" max="775" width="12.453125" customWidth="1"/>
    <col min="776" max="776" width="13.26953125" customWidth="1"/>
    <col min="1027" max="1027" width="8" customWidth="1"/>
    <col min="1028" max="1028" width="10.54296875" customWidth="1"/>
    <col min="1030" max="1030" width="12" customWidth="1"/>
    <col min="1031" max="1031" width="12.453125" customWidth="1"/>
    <col min="1032" max="1032" width="13.26953125" customWidth="1"/>
    <col min="1283" max="1283" width="8" customWidth="1"/>
    <col min="1284" max="1284" width="10.54296875" customWidth="1"/>
    <col min="1286" max="1286" width="12" customWidth="1"/>
    <col min="1287" max="1287" width="12.453125" customWidth="1"/>
    <col min="1288" max="1288" width="13.26953125" customWidth="1"/>
    <col min="1539" max="1539" width="8" customWidth="1"/>
    <col min="1540" max="1540" width="10.54296875" customWidth="1"/>
    <col min="1542" max="1542" width="12" customWidth="1"/>
    <col min="1543" max="1543" width="12.453125" customWidth="1"/>
    <col min="1544" max="1544" width="13.26953125" customWidth="1"/>
    <col min="1795" max="1795" width="8" customWidth="1"/>
    <col min="1796" max="1796" width="10.54296875" customWidth="1"/>
    <col min="1798" max="1798" width="12" customWidth="1"/>
    <col min="1799" max="1799" width="12.453125" customWidth="1"/>
    <col min="1800" max="1800" width="13.26953125" customWidth="1"/>
    <col min="2051" max="2051" width="8" customWidth="1"/>
    <col min="2052" max="2052" width="10.54296875" customWidth="1"/>
    <col min="2054" max="2054" width="12" customWidth="1"/>
    <col min="2055" max="2055" width="12.453125" customWidth="1"/>
    <col min="2056" max="2056" width="13.26953125" customWidth="1"/>
    <col min="2307" max="2307" width="8" customWidth="1"/>
    <col min="2308" max="2308" width="10.54296875" customWidth="1"/>
    <col min="2310" max="2310" width="12" customWidth="1"/>
    <col min="2311" max="2311" width="12.453125" customWidth="1"/>
    <col min="2312" max="2312" width="13.26953125" customWidth="1"/>
    <col min="2563" max="2563" width="8" customWidth="1"/>
    <col min="2564" max="2564" width="10.54296875" customWidth="1"/>
    <col min="2566" max="2566" width="12" customWidth="1"/>
    <col min="2567" max="2567" width="12.453125" customWidth="1"/>
    <col min="2568" max="2568" width="13.26953125" customWidth="1"/>
    <col min="2819" max="2819" width="8" customWidth="1"/>
    <col min="2820" max="2820" width="10.54296875" customWidth="1"/>
    <col min="2822" max="2822" width="12" customWidth="1"/>
    <col min="2823" max="2823" width="12.453125" customWidth="1"/>
    <col min="2824" max="2824" width="13.26953125" customWidth="1"/>
    <col min="3075" max="3075" width="8" customWidth="1"/>
    <col min="3076" max="3076" width="10.54296875" customWidth="1"/>
    <col min="3078" max="3078" width="12" customWidth="1"/>
    <col min="3079" max="3079" width="12.453125" customWidth="1"/>
    <col min="3080" max="3080" width="13.26953125" customWidth="1"/>
    <col min="3331" max="3331" width="8" customWidth="1"/>
    <col min="3332" max="3332" width="10.54296875" customWidth="1"/>
    <col min="3334" max="3334" width="12" customWidth="1"/>
    <col min="3335" max="3335" width="12.453125" customWidth="1"/>
    <col min="3336" max="3336" width="13.26953125" customWidth="1"/>
    <col min="3587" max="3587" width="8" customWidth="1"/>
    <col min="3588" max="3588" width="10.54296875" customWidth="1"/>
    <col min="3590" max="3590" width="12" customWidth="1"/>
    <col min="3591" max="3591" width="12.453125" customWidth="1"/>
    <col min="3592" max="3592" width="13.26953125" customWidth="1"/>
    <col min="3843" max="3843" width="8" customWidth="1"/>
    <col min="3844" max="3844" width="10.54296875" customWidth="1"/>
    <col min="3846" max="3846" width="12" customWidth="1"/>
    <col min="3847" max="3847" width="12.453125" customWidth="1"/>
    <col min="3848" max="3848" width="13.26953125" customWidth="1"/>
    <col min="4099" max="4099" width="8" customWidth="1"/>
    <col min="4100" max="4100" width="10.54296875" customWidth="1"/>
    <col min="4102" max="4102" width="12" customWidth="1"/>
    <col min="4103" max="4103" width="12.453125" customWidth="1"/>
    <col min="4104" max="4104" width="13.26953125" customWidth="1"/>
    <col min="4355" max="4355" width="8" customWidth="1"/>
    <col min="4356" max="4356" width="10.54296875" customWidth="1"/>
    <col min="4358" max="4358" width="12" customWidth="1"/>
    <col min="4359" max="4359" width="12.453125" customWidth="1"/>
    <col min="4360" max="4360" width="13.26953125" customWidth="1"/>
    <col min="4611" max="4611" width="8" customWidth="1"/>
    <col min="4612" max="4612" width="10.54296875" customWidth="1"/>
    <col min="4614" max="4614" width="12" customWidth="1"/>
    <col min="4615" max="4615" width="12.453125" customWidth="1"/>
    <col min="4616" max="4616" width="13.26953125" customWidth="1"/>
    <col min="4867" max="4867" width="8" customWidth="1"/>
    <col min="4868" max="4868" width="10.54296875" customWidth="1"/>
    <col min="4870" max="4870" width="12" customWidth="1"/>
    <col min="4871" max="4871" width="12.453125" customWidth="1"/>
    <col min="4872" max="4872" width="13.26953125" customWidth="1"/>
    <col min="5123" max="5123" width="8" customWidth="1"/>
    <col min="5124" max="5124" width="10.54296875" customWidth="1"/>
    <col min="5126" max="5126" width="12" customWidth="1"/>
    <col min="5127" max="5127" width="12.453125" customWidth="1"/>
    <col min="5128" max="5128" width="13.26953125" customWidth="1"/>
    <col min="5379" max="5379" width="8" customWidth="1"/>
    <col min="5380" max="5380" width="10.54296875" customWidth="1"/>
    <col min="5382" max="5382" width="12" customWidth="1"/>
    <col min="5383" max="5383" width="12.453125" customWidth="1"/>
    <col min="5384" max="5384" width="13.26953125" customWidth="1"/>
    <col min="5635" max="5635" width="8" customWidth="1"/>
    <col min="5636" max="5636" width="10.54296875" customWidth="1"/>
    <col min="5638" max="5638" width="12" customWidth="1"/>
    <col min="5639" max="5639" width="12.453125" customWidth="1"/>
    <col min="5640" max="5640" width="13.26953125" customWidth="1"/>
    <col min="5891" max="5891" width="8" customWidth="1"/>
    <col min="5892" max="5892" width="10.54296875" customWidth="1"/>
    <col min="5894" max="5894" width="12" customWidth="1"/>
    <col min="5895" max="5895" width="12.453125" customWidth="1"/>
    <col min="5896" max="5896" width="13.26953125" customWidth="1"/>
    <col min="6147" max="6147" width="8" customWidth="1"/>
    <col min="6148" max="6148" width="10.54296875" customWidth="1"/>
    <col min="6150" max="6150" width="12" customWidth="1"/>
    <col min="6151" max="6151" width="12.453125" customWidth="1"/>
    <col min="6152" max="6152" width="13.26953125" customWidth="1"/>
    <col min="6403" max="6403" width="8" customWidth="1"/>
    <col min="6404" max="6404" width="10.54296875" customWidth="1"/>
    <col min="6406" max="6406" width="12" customWidth="1"/>
    <col min="6407" max="6407" width="12.453125" customWidth="1"/>
    <col min="6408" max="6408" width="13.26953125" customWidth="1"/>
    <col min="6659" max="6659" width="8" customWidth="1"/>
    <col min="6660" max="6660" width="10.54296875" customWidth="1"/>
    <col min="6662" max="6662" width="12" customWidth="1"/>
    <col min="6663" max="6663" width="12.453125" customWidth="1"/>
    <col min="6664" max="6664" width="13.26953125" customWidth="1"/>
    <col min="6915" max="6915" width="8" customWidth="1"/>
    <col min="6916" max="6916" width="10.54296875" customWidth="1"/>
    <col min="6918" max="6918" width="12" customWidth="1"/>
    <col min="6919" max="6919" width="12.453125" customWidth="1"/>
    <col min="6920" max="6920" width="13.26953125" customWidth="1"/>
    <col min="7171" max="7171" width="8" customWidth="1"/>
    <col min="7172" max="7172" width="10.54296875" customWidth="1"/>
    <col min="7174" max="7174" width="12" customWidth="1"/>
    <col min="7175" max="7175" width="12.453125" customWidth="1"/>
    <col min="7176" max="7176" width="13.26953125" customWidth="1"/>
    <col min="7427" max="7427" width="8" customWidth="1"/>
    <col min="7428" max="7428" width="10.54296875" customWidth="1"/>
    <col min="7430" max="7430" width="12" customWidth="1"/>
    <col min="7431" max="7431" width="12.453125" customWidth="1"/>
    <col min="7432" max="7432" width="13.26953125" customWidth="1"/>
    <col min="7683" max="7683" width="8" customWidth="1"/>
    <col min="7684" max="7684" width="10.54296875" customWidth="1"/>
    <col min="7686" max="7686" width="12" customWidth="1"/>
    <col min="7687" max="7687" width="12.453125" customWidth="1"/>
    <col min="7688" max="7688" width="13.26953125" customWidth="1"/>
    <col min="7939" max="7939" width="8" customWidth="1"/>
    <col min="7940" max="7940" width="10.54296875" customWidth="1"/>
    <col min="7942" max="7942" width="12" customWidth="1"/>
    <col min="7943" max="7943" width="12.453125" customWidth="1"/>
    <col min="7944" max="7944" width="13.26953125" customWidth="1"/>
    <col min="8195" max="8195" width="8" customWidth="1"/>
    <col min="8196" max="8196" width="10.54296875" customWidth="1"/>
    <col min="8198" max="8198" width="12" customWidth="1"/>
    <col min="8199" max="8199" width="12.453125" customWidth="1"/>
    <col min="8200" max="8200" width="13.26953125" customWidth="1"/>
    <col min="8451" max="8451" width="8" customWidth="1"/>
    <col min="8452" max="8452" width="10.54296875" customWidth="1"/>
    <col min="8454" max="8454" width="12" customWidth="1"/>
    <col min="8455" max="8455" width="12.453125" customWidth="1"/>
    <col min="8456" max="8456" width="13.26953125" customWidth="1"/>
    <col min="8707" max="8707" width="8" customWidth="1"/>
    <col min="8708" max="8708" width="10.54296875" customWidth="1"/>
    <col min="8710" max="8710" width="12" customWidth="1"/>
    <col min="8711" max="8711" width="12.453125" customWidth="1"/>
    <col min="8712" max="8712" width="13.26953125" customWidth="1"/>
    <col min="8963" max="8963" width="8" customWidth="1"/>
    <col min="8964" max="8964" width="10.54296875" customWidth="1"/>
    <col min="8966" max="8966" width="12" customWidth="1"/>
    <col min="8967" max="8967" width="12.453125" customWidth="1"/>
    <col min="8968" max="8968" width="13.26953125" customWidth="1"/>
    <col min="9219" max="9219" width="8" customWidth="1"/>
    <col min="9220" max="9220" width="10.54296875" customWidth="1"/>
    <col min="9222" max="9222" width="12" customWidth="1"/>
    <col min="9223" max="9223" width="12.453125" customWidth="1"/>
    <col min="9224" max="9224" width="13.26953125" customWidth="1"/>
    <col min="9475" max="9475" width="8" customWidth="1"/>
    <col min="9476" max="9476" width="10.54296875" customWidth="1"/>
    <col min="9478" max="9478" width="12" customWidth="1"/>
    <col min="9479" max="9479" width="12.453125" customWidth="1"/>
    <col min="9480" max="9480" width="13.26953125" customWidth="1"/>
    <col min="9731" max="9731" width="8" customWidth="1"/>
    <col min="9732" max="9732" width="10.54296875" customWidth="1"/>
    <col min="9734" max="9734" width="12" customWidth="1"/>
    <col min="9735" max="9735" width="12.453125" customWidth="1"/>
    <col min="9736" max="9736" width="13.26953125" customWidth="1"/>
    <col min="9987" max="9987" width="8" customWidth="1"/>
    <col min="9988" max="9988" width="10.54296875" customWidth="1"/>
    <col min="9990" max="9990" width="12" customWidth="1"/>
    <col min="9991" max="9991" width="12.453125" customWidth="1"/>
    <col min="9992" max="9992" width="13.26953125" customWidth="1"/>
    <col min="10243" max="10243" width="8" customWidth="1"/>
    <col min="10244" max="10244" width="10.54296875" customWidth="1"/>
    <col min="10246" max="10246" width="12" customWidth="1"/>
    <col min="10247" max="10247" width="12.453125" customWidth="1"/>
    <col min="10248" max="10248" width="13.26953125" customWidth="1"/>
    <col min="10499" max="10499" width="8" customWidth="1"/>
    <col min="10500" max="10500" width="10.54296875" customWidth="1"/>
    <col min="10502" max="10502" width="12" customWidth="1"/>
    <col min="10503" max="10503" width="12.453125" customWidth="1"/>
    <col min="10504" max="10504" width="13.26953125" customWidth="1"/>
    <col min="10755" max="10755" width="8" customWidth="1"/>
    <col min="10756" max="10756" width="10.54296875" customWidth="1"/>
    <col min="10758" max="10758" width="12" customWidth="1"/>
    <col min="10759" max="10759" width="12.453125" customWidth="1"/>
    <col min="10760" max="10760" width="13.26953125" customWidth="1"/>
    <col min="11011" max="11011" width="8" customWidth="1"/>
    <col min="11012" max="11012" width="10.54296875" customWidth="1"/>
    <col min="11014" max="11014" width="12" customWidth="1"/>
    <col min="11015" max="11015" width="12.453125" customWidth="1"/>
    <col min="11016" max="11016" width="13.26953125" customWidth="1"/>
    <col min="11267" max="11267" width="8" customWidth="1"/>
    <col min="11268" max="11268" width="10.54296875" customWidth="1"/>
    <col min="11270" max="11270" width="12" customWidth="1"/>
    <col min="11271" max="11271" width="12.453125" customWidth="1"/>
    <col min="11272" max="11272" width="13.26953125" customWidth="1"/>
    <col min="11523" max="11523" width="8" customWidth="1"/>
    <col min="11524" max="11524" width="10.54296875" customWidth="1"/>
    <col min="11526" max="11526" width="12" customWidth="1"/>
    <col min="11527" max="11527" width="12.453125" customWidth="1"/>
    <col min="11528" max="11528" width="13.26953125" customWidth="1"/>
    <col min="11779" max="11779" width="8" customWidth="1"/>
    <col min="11780" max="11780" width="10.54296875" customWidth="1"/>
    <col min="11782" max="11782" width="12" customWidth="1"/>
    <col min="11783" max="11783" width="12.453125" customWidth="1"/>
    <col min="11784" max="11784" width="13.26953125" customWidth="1"/>
    <col min="12035" max="12035" width="8" customWidth="1"/>
    <col min="12036" max="12036" width="10.54296875" customWidth="1"/>
    <col min="12038" max="12038" width="12" customWidth="1"/>
    <col min="12039" max="12039" width="12.453125" customWidth="1"/>
    <col min="12040" max="12040" width="13.26953125" customWidth="1"/>
    <col min="12291" max="12291" width="8" customWidth="1"/>
    <col min="12292" max="12292" width="10.54296875" customWidth="1"/>
    <col min="12294" max="12294" width="12" customWidth="1"/>
    <col min="12295" max="12295" width="12.453125" customWidth="1"/>
    <col min="12296" max="12296" width="13.26953125" customWidth="1"/>
    <col min="12547" max="12547" width="8" customWidth="1"/>
    <col min="12548" max="12548" width="10.54296875" customWidth="1"/>
    <col min="12550" max="12550" width="12" customWidth="1"/>
    <col min="12551" max="12551" width="12.453125" customWidth="1"/>
    <col min="12552" max="12552" width="13.26953125" customWidth="1"/>
    <col min="12803" max="12803" width="8" customWidth="1"/>
    <col min="12804" max="12804" width="10.54296875" customWidth="1"/>
    <col min="12806" max="12806" width="12" customWidth="1"/>
    <col min="12807" max="12807" width="12.453125" customWidth="1"/>
    <col min="12808" max="12808" width="13.26953125" customWidth="1"/>
    <col min="13059" max="13059" width="8" customWidth="1"/>
    <col min="13060" max="13060" width="10.54296875" customWidth="1"/>
    <col min="13062" max="13062" width="12" customWidth="1"/>
    <col min="13063" max="13063" width="12.453125" customWidth="1"/>
    <col min="13064" max="13064" width="13.26953125" customWidth="1"/>
    <col min="13315" max="13315" width="8" customWidth="1"/>
    <col min="13316" max="13316" width="10.54296875" customWidth="1"/>
    <col min="13318" max="13318" width="12" customWidth="1"/>
    <col min="13319" max="13319" width="12.453125" customWidth="1"/>
    <col min="13320" max="13320" width="13.26953125" customWidth="1"/>
    <col min="13571" max="13571" width="8" customWidth="1"/>
    <col min="13572" max="13572" width="10.54296875" customWidth="1"/>
    <col min="13574" max="13574" width="12" customWidth="1"/>
    <col min="13575" max="13575" width="12.453125" customWidth="1"/>
    <col min="13576" max="13576" width="13.26953125" customWidth="1"/>
    <col min="13827" max="13827" width="8" customWidth="1"/>
    <col min="13828" max="13828" width="10.54296875" customWidth="1"/>
    <col min="13830" max="13830" width="12" customWidth="1"/>
    <col min="13831" max="13831" width="12.453125" customWidth="1"/>
    <col min="13832" max="13832" width="13.26953125" customWidth="1"/>
    <col min="14083" max="14083" width="8" customWidth="1"/>
    <col min="14084" max="14084" width="10.54296875" customWidth="1"/>
    <col min="14086" max="14086" width="12" customWidth="1"/>
    <col min="14087" max="14087" width="12.453125" customWidth="1"/>
    <col min="14088" max="14088" width="13.26953125" customWidth="1"/>
    <col min="14339" max="14339" width="8" customWidth="1"/>
    <col min="14340" max="14340" width="10.54296875" customWidth="1"/>
    <col min="14342" max="14342" width="12" customWidth="1"/>
    <col min="14343" max="14343" width="12.453125" customWidth="1"/>
    <col min="14344" max="14344" width="13.26953125" customWidth="1"/>
    <col min="14595" max="14595" width="8" customWidth="1"/>
    <col min="14596" max="14596" width="10.54296875" customWidth="1"/>
    <col min="14598" max="14598" width="12" customWidth="1"/>
    <col min="14599" max="14599" width="12.453125" customWidth="1"/>
    <col min="14600" max="14600" width="13.26953125" customWidth="1"/>
    <col min="14851" max="14851" width="8" customWidth="1"/>
    <col min="14852" max="14852" width="10.54296875" customWidth="1"/>
    <col min="14854" max="14854" width="12" customWidth="1"/>
    <col min="14855" max="14855" width="12.453125" customWidth="1"/>
    <col min="14856" max="14856" width="13.26953125" customWidth="1"/>
    <col min="15107" max="15107" width="8" customWidth="1"/>
    <col min="15108" max="15108" width="10.54296875" customWidth="1"/>
    <col min="15110" max="15110" width="12" customWidth="1"/>
    <col min="15111" max="15111" width="12.453125" customWidth="1"/>
    <col min="15112" max="15112" width="13.26953125" customWidth="1"/>
    <col min="15363" max="15363" width="8" customWidth="1"/>
    <col min="15364" max="15364" width="10.54296875" customWidth="1"/>
    <col min="15366" max="15366" width="12" customWidth="1"/>
    <col min="15367" max="15367" width="12.453125" customWidth="1"/>
    <col min="15368" max="15368" width="13.26953125" customWidth="1"/>
    <col min="15619" max="15619" width="8" customWidth="1"/>
    <col min="15620" max="15620" width="10.54296875" customWidth="1"/>
    <col min="15622" max="15622" width="12" customWidth="1"/>
    <col min="15623" max="15623" width="12.453125" customWidth="1"/>
    <col min="15624" max="15624" width="13.26953125" customWidth="1"/>
    <col min="15875" max="15875" width="8" customWidth="1"/>
    <col min="15876" max="15876" width="10.54296875" customWidth="1"/>
    <col min="15878" max="15878" width="12" customWidth="1"/>
    <col min="15879" max="15879" width="12.453125" customWidth="1"/>
    <col min="15880" max="15880" width="13.26953125" customWidth="1"/>
    <col min="16131" max="16131" width="8" customWidth="1"/>
    <col min="16132" max="16132" width="10.54296875" customWidth="1"/>
    <col min="16134" max="16134" width="12" customWidth="1"/>
    <col min="16135" max="16135" width="12.453125" customWidth="1"/>
    <col min="16136" max="16136" width="13.26953125" customWidth="1"/>
  </cols>
  <sheetData>
    <row r="1" spans="1:9" ht="15.5" x14ac:dyDescent="0.35">
      <c r="A1" s="50"/>
      <c r="B1" s="2"/>
      <c r="C1" s="2"/>
      <c r="D1" s="2"/>
      <c r="E1" s="2"/>
      <c r="F1" s="2"/>
      <c r="G1" s="2"/>
      <c r="H1" s="2"/>
    </row>
    <row r="2" spans="1:9" ht="15.5" x14ac:dyDescent="0.35">
      <c r="A2" s="50" t="s">
        <v>211</v>
      </c>
      <c r="B2" s="2"/>
      <c r="C2" s="2"/>
      <c r="D2" s="2"/>
      <c r="E2" s="2"/>
      <c r="F2" s="2"/>
      <c r="G2" s="2"/>
      <c r="H2" s="2"/>
    </row>
    <row r="3" spans="1:9" ht="15.5" x14ac:dyDescent="0.35">
      <c r="A3" s="50"/>
      <c r="B3" s="2"/>
      <c r="C3" s="2"/>
      <c r="D3" s="2"/>
      <c r="E3" s="2"/>
      <c r="F3" s="2"/>
      <c r="G3" s="2"/>
      <c r="H3" s="1" t="s">
        <v>212</v>
      </c>
    </row>
    <row r="4" spans="1:9" ht="15.5" x14ac:dyDescent="0.35">
      <c r="A4" s="50"/>
      <c r="B4" s="2"/>
      <c r="C4" s="2"/>
      <c r="D4" s="2"/>
      <c r="E4" s="2"/>
      <c r="F4" s="37" t="s">
        <v>213</v>
      </c>
      <c r="G4" s="38"/>
      <c r="H4" s="39"/>
      <c r="I4" s="40"/>
    </row>
    <row r="5" spans="1:9" ht="15.5" x14ac:dyDescent="0.35">
      <c r="A5" s="50"/>
      <c r="B5" s="2"/>
      <c r="C5" s="2"/>
      <c r="D5" s="2"/>
      <c r="E5" s="2"/>
      <c r="F5" s="2"/>
      <c r="G5" s="2"/>
      <c r="H5" s="2"/>
    </row>
    <row r="6" spans="1:9" ht="15.5" x14ac:dyDescent="0.35">
      <c r="A6" s="50" t="s">
        <v>214</v>
      </c>
      <c r="B6" s="2"/>
      <c r="C6" s="50"/>
      <c r="D6" s="50" t="s">
        <v>215</v>
      </c>
      <c r="E6" s="50" t="s">
        <v>216</v>
      </c>
      <c r="F6" s="50" t="s">
        <v>217</v>
      </c>
      <c r="G6" s="50" t="s">
        <v>218</v>
      </c>
      <c r="H6" s="50" t="s">
        <v>129</v>
      </c>
    </row>
    <row r="7" spans="1:9" ht="15.5" x14ac:dyDescent="0.35">
      <c r="A7" s="50"/>
      <c r="B7" s="2"/>
      <c r="C7" s="2"/>
      <c r="D7" s="2"/>
      <c r="E7" s="2"/>
      <c r="F7" s="2"/>
      <c r="G7" s="2"/>
      <c r="H7" s="1" t="s">
        <v>219</v>
      </c>
    </row>
    <row r="8" spans="1:9" ht="15.5" x14ac:dyDescent="0.35">
      <c r="A8" s="50" t="s">
        <v>220</v>
      </c>
      <c r="B8" s="2"/>
      <c r="C8" s="2"/>
      <c r="D8" s="2"/>
      <c r="E8" s="2"/>
      <c r="F8" s="2"/>
      <c r="G8" s="2"/>
      <c r="H8" s="2"/>
    </row>
    <row r="9" spans="1:9" ht="15.5" x14ac:dyDescent="0.35">
      <c r="A9" s="51"/>
      <c r="B9" s="2" t="s">
        <v>221</v>
      </c>
      <c r="C9" s="2"/>
      <c r="D9" s="51" t="s">
        <v>222</v>
      </c>
      <c r="E9" s="2"/>
      <c r="F9" s="51"/>
      <c r="G9" s="2"/>
      <c r="H9" s="2">
        <v>1</v>
      </c>
    </row>
    <row r="10" spans="1:9" ht="15.5" x14ac:dyDescent="0.35">
      <c r="A10" s="51"/>
      <c r="B10" s="2" t="s">
        <v>223</v>
      </c>
      <c r="C10" s="2"/>
      <c r="D10" s="2"/>
      <c r="E10" s="2"/>
      <c r="F10" s="52" t="s">
        <v>224</v>
      </c>
      <c r="G10" s="2"/>
      <c r="H10" s="2">
        <v>0</v>
      </c>
    </row>
    <row r="11" spans="1:9" ht="15.5" x14ac:dyDescent="0.35">
      <c r="A11" s="51"/>
      <c r="B11" s="2"/>
      <c r="C11" s="2"/>
      <c r="D11" s="2"/>
      <c r="E11" s="2"/>
      <c r="F11" s="2"/>
      <c r="G11" s="2"/>
      <c r="H11" s="2"/>
    </row>
    <row r="12" spans="1:9" ht="15.5" x14ac:dyDescent="0.35">
      <c r="A12" s="50" t="s">
        <v>225</v>
      </c>
      <c r="B12" s="2"/>
      <c r="C12" s="2"/>
      <c r="D12" s="2"/>
      <c r="E12" s="2"/>
      <c r="F12" s="2"/>
      <c r="G12" s="2"/>
      <c r="H12" s="2"/>
    </row>
    <row r="13" spans="1:9" ht="15.5" x14ac:dyDescent="0.35">
      <c r="A13" s="50"/>
      <c r="B13" s="2"/>
      <c r="C13" s="2"/>
      <c r="D13" s="2"/>
      <c r="E13" s="2"/>
      <c r="F13" s="2"/>
      <c r="G13" s="2"/>
      <c r="H13" s="2"/>
    </row>
    <row r="14" spans="1:9" ht="15.5" x14ac:dyDescent="0.35">
      <c r="A14" s="51"/>
      <c r="B14" s="2" t="s">
        <v>226</v>
      </c>
      <c r="C14" s="2"/>
      <c r="D14" s="2" t="s">
        <v>227</v>
      </c>
      <c r="E14" s="51"/>
      <c r="F14" s="2"/>
      <c r="G14" s="51"/>
      <c r="H14" s="2">
        <v>2</v>
      </c>
    </row>
    <row r="15" spans="1:9" ht="15.5" x14ac:dyDescent="0.35">
      <c r="A15" s="51"/>
      <c r="B15" s="2" t="s">
        <v>228</v>
      </c>
      <c r="C15" s="2"/>
      <c r="D15" s="2"/>
      <c r="E15" s="2"/>
      <c r="F15" s="2"/>
      <c r="G15" s="51" t="s">
        <v>229</v>
      </c>
      <c r="H15" s="53">
        <v>11</v>
      </c>
    </row>
    <row r="16" spans="1:9" ht="15.5" x14ac:dyDescent="0.35">
      <c r="A16" s="51"/>
      <c r="B16" s="2"/>
      <c r="C16" s="2"/>
      <c r="D16" s="2"/>
      <c r="E16" s="2"/>
      <c r="F16" s="2"/>
      <c r="G16" s="2"/>
      <c r="H16" s="2"/>
    </row>
    <row r="17" spans="1:8" ht="15.5" x14ac:dyDescent="0.35">
      <c r="A17" s="50" t="s">
        <v>230</v>
      </c>
      <c r="B17" s="2"/>
      <c r="C17" s="2"/>
      <c r="D17" s="2"/>
      <c r="E17" s="2"/>
      <c r="F17" s="2" t="s">
        <v>231</v>
      </c>
      <c r="G17" s="2"/>
      <c r="H17" s="2">
        <v>1</v>
      </c>
    </row>
    <row r="18" spans="1:8" ht="15.5" x14ac:dyDescent="0.35">
      <c r="A18" s="51"/>
      <c r="B18" s="2"/>
      <c r="C18" s="51"/>
      <c r="D18" s="51"/>
      <c r="E18" s="2"/>
      <c r="F18" s="51"/>
      <c r="G18" s="2"/>
      <c r="H18" s="51"/>
    </row>
    <row r="19" spans="1:8" ht="15.5" x14ac:dyDescent="0.35">
      <c r="A19" s="50" t="s">
        <v>232</v>
      </c>
      <c r="B19" s="2"/>
      <c r="C19" s="2"/>
      <c r="D19" s="2"/>
      <c r="E19" s="2"/>
      <c r="F19" s="2"/>
      <c r="G19" s="2"/>
      <c r="H19" s="2"/>
    </row>
    <row r="20" spans="1:8" ht="15.5" x14ac:dyDescent="0.35">
      <c r="A20" s="51"/>
      <c r="B20" s="2" t="s">
        <v>233</v>
      </c>
      <c r="C20" s="2"/>
      <c r="D20" s="2"/>
      <c r="E20" s="2" t="s">
        <v>234</v>
      </c>
      <c r="F20" s="51"/>
      <c r="G20" s="2"/>
      <c r="H20" s="2">
        <v>1</v>
      </c>
    </row>
    <row r="21" spans="1:8" ht="15.5" x14ac:dyDescent="0.35">
      <c r="A21" s="51"/>
      <c r="B21" s="2"/>
      <c r="C21" s="2"/>
      <c r="D21" s="2"/>
      <c r="E21" s="2"/>
      <c r="F21" s="51"/>
      <c r="G21" s="2"/>
      <c r="H21" s="2"/>
    </row>
    <row r="22" spans="1:8" ht="15.5" x14ac:dyDescent="0.35">
      <c r="A22" s="50" t="s">
        <v>150</v>
      </c>
      <c r="B22" s="2"/>
      <c r="C22" s="2"/>
      <c r="D22" s="2" t="s">
        <v>235</v>
      </c>
      <c r="E22" s="2"/>
      <c r="F22" s="51"/>
      <c r="G22" s="2"/>
      <c r="H22" s="2">
        <v>17</v>
      </c>
    </row>
    <row r="23" spans="1:8" ht="15.5" x14ac:dyDescent="0.35">
      <c r="A23" s="51"/>
      <c r="B23" s="2"/>
      <c r="C23" s="2"/>
      <c r="D23" s="2"/>
      <c r="E23" s="2"/>
      <c r="F23" s="2"/>
      <c r="G23" s="2"/>
      <c r="H23" s="2"/>
    </row>
    <row r="24" spans="1:8" ht="15.5" x14ac:dyDescent="0.35">
      <c r="A24" s="50" t="s">
        <v>127</v>
      </c>
      <c r="B24" s="2"/>
      <c r="C24" s="2"/>
      <c r="D24" s="2"/>
      <c r="E24" s="2" t="s">
        <v>236</v>
      </c>
      <c r="F24" s="2"/>
      <c r="G24" s="2"/>
      <c r="H24" s="2">
        <v>3</v>
      </c>
    </row>
    <row r="25" spans="1:8" ht="15.5" x14ac:dyDescent="0.35">
      <c r="A25" s="51"/>
      <c r="B25" s="2"/>
      <c r="C25" s="2"/>
      <c r="D25" s="2"/>
      <c r="E25" s="2"/>
      <c r="F25" s="2"/>
      <c r="G25" s="2"/>
      <c r="H25" s="2"/>
    </row>
    <row r="26" spans="1:8" ht="15.5" x14ac:dyDescent="0.35">
      <c r="A26" s="50" t="s">
        <v>237</v>
      </c>
      <c r="B26" s="2"/>
      <c r="C26" s="2"/>
      <c r="D26" s="2"/>
      <c r="E26" s="2"/>
      <c r="F26" s="2"/>
      <c r="G26" s="2"/>
      <c r="H26" s="54">
        <f>SUM(H9:H24)</f>
        <v>36</v>
      </c>
    </row>
    <row r="27" spans="1:8" x14ac:dyDescent="0.35">
      <c r="A27" s="2"/>
      <c r="B27" s="2"/>
      <c r="C27" s="2"/>
      <c r="D27" s="2"/>
      <c r="E27" s="2"/>
      <c r="F27" s="2"/>
      <c r="G27" s="2"/>
      <c r="H2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3" sqref="A33"/>
    </sheetView>
  </sheetViews>
  <sheetFormatPr defaultRowHeight="14.5" x14ac:dyDescent="0.35"/>
  <cols>
    <col min="1" max="1" width="165" customWidth="1"/>
  </cols>
  <sheetData>
    <row r="1" spans="1:11" ht="15.5" x14ac:dyDescent="0.35">
      <c r="A1" s="55"/>
    </row>
    <row r="2" spans="1:11" ht="15" x14ac:dyDescent="0.35">
      <c r="K2" s="56" t="s">
        <v>238</v>
      </c>
    </row>
    <row r="3" spans="1:11" ht="15" x14ac:dyDescent="0.35">
      <c r="A3" s="57"/>
    </row>
    <row r="4" spans="1:11" ht="15.5" x14ac:dyDescent="0.35">
      <c r="A4" s="58" t="s">
        <v>213</v>
      </c>
    </row>
    <row r="5" spans="1:11" ht="15.5" x14ac:dyDescent="0.35">
      <c r="A5" s="55"/>
    </row>
    <row r="6" spans="1:11" ht="15.5" x14ac:dyDescent="0.35">
      <c r="A6" s="55"/>
    </row>
    <row r="7" spans="1:11" ht="18" x14ac:dyDescent="0.35">
      <c r="A7" s="59" t="s">
        <v>239</v>
      </c>
    </row>
    <row r="8" spans="1:11" ht="17.5" x14ac:dyDescent="0.35">
      <c r="A8" s="60" t="s">
        <v>240</v>
      </c>
    </row>
    <row r="9" spans="1:11" ht="17.5" x14ac:dyDescent="0.35">
      <c r="A9" s="60"/>
    </row>
    <row r="10" spans="1:11" ht="17.5" x14ac:dyDescent="0.35">
      <c r="A10" s="60" t="s">
        <v>241</v>
      </c>
    </row>
    <row r="11" spans="1:11" ht="17.5" x14ac:dyDescent="0.35">
      <c r="A11" s="60"/>
    </row>
    <row r="12" spans="1:11" ht="17.5" x14ac:dyDescent="0.35">
      <c r="A12" s="60"/>
    </row>
    <row r="13" spans="1:11" ht="18" x14ac:dyDescent="0.35">
      <c r="A13" s="59"/>
    </row>
    <row r="14" spans="1:11" ht="17.5" x14ac:dyDescent="0.35">
      <c r="A14" s="61" t="s">
        <v>242</v>
      </c>
    </row>
    <row r="15" spans="1:11" ht="18" x14ac:dyDescent="0.35">
      <c r="A15" s="62"/>
    </row>
    <row r="16" spans="1:11" ht="36" x14ac:dyDescent="0.35">
      <c r="A16" s="62" t="s">
        <v>243</v>
      </c>
    </row>
    <row r="17" spans="1:3" ht="18" x14ac:dyDescent="0.35">
      <c r="A17" s="62" t="s">
        <v>244</v>
      </c>
    </row>
    <row r="18" spans="1:3" ht="18" x14ac:dyDescent="0.35">
      <c r="A18" s="59"/>
    </row>
    <row r="19" spans="1:3" ht="18" x14ac:dyDescent="0.35">
      <c r="A19" s="62" t="s">
        <v>245</v>
      </c>
    </row>
    <row r="20" spans="1:3" ht="18" x14ac:dyDescent="0.35">
      <c r="A20" s="59"/>
    </row>
    <row r="21" spans="1:3" ht="18" x14ac:dyDescent="0.35">
      <c r="A21" s="61" t="s">
        <v>246</v>
      </c>
      <c r="C21" s="59" t="s">
        <v>247</v>
      </c>
    </row>
    <row r="22" spans="1:3" ht="18" x14ac:dyDescent="0.35">
      <c r="A22" s="59"/>
    </row>
    <row r="23" spans="1:3" ht="18" x14ac:dyDescent="0.35">
      <c r="A23" s="62" t="s">
        <v>248</v>
      </c>
    </row>
    <row r="24" spans="1:3" ht="18" x14ac:dyDescent="0.35">
      <c r="A24" s="59"/>
    </row>
    <row r="25" spans="1:3" ht="15.5" x14ac:dyDescent="0.35">
      <c r="A25" s="55"/>
    </row>
    <row r="26" spans="1:3" ht="15.5" x14ac:dyDescent="0.35">
      <c r="A26" s="55"/>
    </row>
    <row r="27" spans="1:3" ht="15.5" x14ac:dyDescent="0.35">
      <c r="A27" s="55"/>
    </row>
    <row r="28" spans="1:3" ht="15.5" x14ac:dyDescent="0.35">
      <c r="A28" s="55"/>
    </row>
    <row r="29" spans="1:3" ht="15.5" x14ac:dyDescent="0.35">
      <c r="A29" s="5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Munka13</vt:lpstr>
      <vt:lpstr>9.a melléklet</vt:lpstr>
      <vt:lpstr>9.b melléklet</vt:lpstr>
      <vt:lpstr>9.c melléklet</vt:lpstr>
      <vt:lpstr>10.a melléklet</vt:lpstr>
      <vt:lpstr>10.b melléklet</vt:lpstr>
      <vt:lpstr>10.c melléklet</vt:lpstr>
      <vt:lpstr>11. melléklet</vt:lpstr>
      <vt:lpstr>12.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Marianosztra</dc:creator>
  <cp:lastModifiedBy>aaa</cp:lastModifiedBy>
  <cp:lastPrinted>2021-05-21T08:26:42Z</cp:lastPrinted>
  <dcterms:created xsi:type="dcterms:W3CDTF">2016-02-08T12:03:56Z</dcterms:created>
  <dcterms:modified xsi:type="dcterms:W3CDTF">2021-05-21T09:42:01Z</dcterms:modified>
</cp:coreProperties>
</file>