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7\Documents\Költségvetés, zárszámadás, mérlegalátámasztás, SZMSZ\Költségvetés\2021. évi\Dabrony\03. Módosítás - június\"/>
    </mc:Choice>
  </mc:AlternateContent>
  <xr:revisionPtr revIDLastSave="0" documentId="13_ncr:1_{BF30E2AD-59DF-493D-B116-8C537A3CC71F}" xr6:coauthVersionLast="47" xr6:coauthVersionMax="47" xr10:uidLastSave="{00000000-0000-0000-0000-000000000000}"/>
  <bookViews>
    <workbookView xWindow="-120" yWindow="-120" windowWidth="29040" windowHeight="15840" xr2:uid="{5675E736-4906-42F3-B729-BA5EA04634F1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6" i="1" l="1"/>
  <c r="H86" i="1"/>
  <c r="G86" i="1"/>
  <c r="F86" i="1"/>
  <c r="E86" i="1"/>
  <c r="D86" i="1"/>
  <c r="C86" i="1"/>
  <c r="I84" i="1"/>
  <c r="H84" i="1"/>
  <c r="G84" i="1"/>
  <c r="F84" i="1"/>
  <c r="E84" i="1"/>
  <c r="D84" i="1"/>
  <c r="C84" i="1"/>
  <c r="I83" i="1"/>
  <c r="H83" i="1"/>
  <c r="G83" i="1"/>
  <c r="F83" i="1"/>
  <c r="E83" i="1"/>
  <c r="D83" i="1"/>
  <c r="C83" i="1"/>
  <c r="I82" i="1"/>
  <c r="H82" i="1"/>
  <c r="G82" i="1"/>
  <c r="F82" i="1"/>
  <c r="E82" i="1"/>
  <c r="D82" i="1"/>
  <c r="C82" i="1"/>
  <c r="I81" i="1"/>
  <c r="H81" i="1"/>
  <c r="G81" i="1"/>
  <c r="F81" i="1"/>
  <c r="E81" i="1"/>
  <c r="D81" i="1"/>
  <c r="C81" i="1"/>
  <c r="I79" i="1"/>
  <c r="H79" i="1"/>
  <c r="G79" i="1"/>
  <c r="F79" i="1"/>
  <c r="F80" i="1" s="1"/>
  <c r="E79" i="1"/>
  <c r="D79" i="1"/>
  <c r="C79" i="1"/>
  <c r="I74" i="1"/>
  <c r="H74" i="1"/>
  <c r="G74" i="1"/>
  <c r="G80" i="1" s="1"/>
  <c r="F74" i="1"/>
  <c r="E74" i="1"/>
  <c r="E80" i="1" s="1"/>
  <c r="D74" i="1"/>
  <c r="C74" i="1"/>
  <c r="I66" i="1"/>
  <c r="H66" i="1"/>
  <c r="H88" i="1" s="1"/>
  <c r="G66" i="1"/>
  <c r="G88" i="1" s="1"/>
  <c r="F66" i="1"/>
  <c r="E66" i="1"/>
  <c r="D66" i="1"/>
  <c r="D88" i="1" s="1"/>
  <c r="C66" i="1"/>
  <c r="C88" i="1" s="1"/>
  <c r="I59" i="1"/>
  <c r="I60" i="1" s="1"/>
  <c r="I61" i="1" s="1"/>
  <c r="I90" i="1" s="1"/>
  <c r="H59" i="1"/>
  <c r="H60" i="1" s="1"/>
  <c r="H61" i="1" s="1"/>
  <c r="G59" i="1"/>
  <c r="G60" i="1" s="1"/>
  <c r="G61" i="1" s="1"/>
  <c r="G90" i="1" s="1"/>
  <c r="F59" i="1"/>
  <c r="F60" i="1" s="1"/>
  <c r="F61" i="1" s="1"/>
  <c r="E59" i="1"/>
  <c r="E60" i="1" s="1"/>
  <c r="E61" i="1" s="1"/>
  <c r="E90" i="1" s="1"/>
  <c r="D59" i="1"/>
  <c r="D60" i="1" s="1"/>
  <c r="D61" i="1" s="1"/>
  <c r="D90" i="1" s="1"/>
  <c r="C59" i="1"/>
  <c r="C60" i="1" s="1"/>
  <c r="C61" i="1" s="1"/>
  <c r="C90" i="1" s="1"/>
  <c r="I52" i="1"/>
  <c r="I55" i="1" s="1"/>
  <c r="H52" i="1"/>
  <c r="H55" i="1" s="1"/>
  <c r="G52" i="1"/>
  <c r="G55" i="1" s="1"/>
  <c r="G67" i="1" s="1"/>
  <c r="G92" i="1" s="1"/>
  <c r="F52" i="1"/>
  <c r="F85" i="1" s="1"/>
  <c r="E52" i="1"/>
  <c r="E55" i="1" s="1"/>
  <c r="E92" i="1" s="1"/>
  <c r="D52" i="1"/>
  <c r="D55" i="1" s="1"/>
  <c r="C52" i="1"/>
  <c r="C55" i="1" s="1"/>
  <c r="I37" i="1"/>
  <c r="I39" i="1" s="1"/>
  <c r="H37" i="1"/>
  <c r="H39" i="1" s="1"/>
  <c r="G37" i="1"/>
  <c r="G39" i="1" s="1"/>
  <c r="F37" i="1"/>
  <c r="F39" i="1" s="1"/>
  <c r="E37" i="1"/>
  <c r="E39" i="1" s="1"/>
  <c r="D37" i="1"/>
  <c r="D39" i="1" s="1"/>
  <c r="C37" i="1"/>
  <c r="C39" i="1" s="1"/>
  <c r="I29" i="1"/>
  <c r="H29" i="1"/>
  <c r="G29" i="1"/>
  <c r="F29" i="1"/>
  <c r="E29" i="1"/>
  <c r="D29" i="1"/>
  <c r="C29" i="1"/>
  <c r="I19" i="1"/>
  <c r="H19" i="1"/>
  <c r="G19" i="1"/>
  <c r="F19" i="1"/>
  <c r="E19" i="1"/>
  <c r="D19" i="1"/>
  <c r="C19" i="1"/>
  <c r="I15" i="1"/>
  <c r="H15" i="1"/>
  <c r="H31" i="1" s="1"/>
  <c r="G15" i="1"/>
  <c r="F15" i="1"/>
  <c r="E15" i="1"/>
  <c r="D15" i="1"/>
  <c r="C15" i="1"/>
  <c r="I80" i="1" l="1"/>
  <c r="F31" i="1"/>
  <c r="E88" i="1"/>
  <c r="I88" i="1"/>
  <c r="D80" i="1"/>
  <c r="E31" i="1"/>
  <c r="I31" i="1"/>
  <c r="I91" i="1" s="1"/>
  <c r="C31" i="1"/>
  <c r="C91" i="1" s="1"/>
  <c r="F55" i="1"/>
  <c r="F92" i="1" s="1"/>
  <c r="F90" i="1"/>
  <c r="C80" i="1"/>
  <c r="C87" i="1"/>
  <c r="C85" i="1"/>
  <c r="H90" i="1"/>
  <c r="G85" i="1"/>
  <c r="G87" i="1" s="1"/>
  <c r="D31" i="1"/>
  <c r="D91" i="1" s="1"/>
  <c r="F67" i="1"/>
  <c r="G31" i="1"/>
  <c r="G89" i="1" s="1"/>
  <c r="D92" i="1"/>
  <c r="H80" i="1"/>
  <c r="E91" i="1"/>
  <c r="E89" i="1"/>
  <c r="D89" i="1"/>
  <c r="C92" i="1"/>
  <c r="C67" i="1"/>
  <c r="I89" i="1"/>
  <c r="G91" i="1"/>
  <c r="H91" i="1"/>
  <c r="H89" i="1"/>
  <c r="F87" i="1"/>
  <c r="C89" i="1"/>
  <c r="D67" i="1"/>
  <c r="H67" i="1"/>
  <c r="D85" i="1"/>
  <c r="D87" i="1" s="1"/>
  <c r="H85" i="1"/>
  <c r="H87" i="1" s="1"/>
  <c r="F91" i="1"/>
  <c r="E67" i="1"/>
  <c r="I67" i="1"/>
  <c r="I92" i="1" s="1"/>
  <c r="E85" i="1"/>
  <c r="E87" i="1" s="1"/>
  <c r="I85" i="1"/>
  <c r="I87" i="1" s="1"/>
  <c r="F88" i="1"/>
  <c r="H92" i="1" l="1"/>
  <c r="F89" i="1"/>
</calcChain>
</file>

<file path=xl/sharedStrings.xml><?xml version="1.0" encoding="utf-8"?>
<sst xmlns="http://schemas.openxmlformats.org/spreadsheetml/2006/main" count="161" uniqueCount="115">
  <si>
    <t xml:space="preserve">4. melléklet       </t>
  </si>
  <si>
    <t>Dabrony Község Önkormányzata 2021. évi költségvetéséről szóló</t>
  </si>
  <si>
    <t xml:space="preserve"> 3/2021. (II.16.) önkormányzati rendelethez</t>
  </si>
  <si>
    <t>Működési és felhalmozási célú bevételek és kiadások</t>
  </si>
  <si>
    <t>forintban</t>
  </si>
  <si>
    <t>A</t>
  </si>
  <si>
    <t>B</t>
  </si>
  <si>
    <t>C</t>
  </si>
  <si>
    <t>D</t>
  </si>
  <si>
    <t>E</t>
  </si>
  <si>
    <t>F</t>
  </si>
  <si>
    <t>G</t>
  </si>
  <si>
    <t>H</t>
  </si>
  <si>
    <t xml:space="preserve">I </t>
  </si>
  <si>
    <t>Sor-</t>
  </si>
  <si>
    <t>M E G N E V E Z É S</t>
  </si>
  <si>
    <t xml:space="preserve">2019. évi </t>
  </si>
  <si>
    <t>2020. évi</t>
  </si>
  <si>
    <t>2021. évi</t>
  </si>
  <si>
    <t>2022. évi</t>
  </si>
  <si>
    <t>2023. évi</t>
  </si>
  <si>
    <t>2024. évi</t>
  </si>
  <si>
    <t>szám</t>
  </si>
  <si>
    <t>teljesítés</t>
  </si>
  <si>
    <t>várható teljesítés</t>
  </si>
  <si>
    <t>terv</t>
  </si>
  <si>
    <t>módosítás</t>
  </si>
  <si>
    <t>irányszám</t>
  </si>
  <si>
    <t>Működési célú bevételek:</t>
  </si>
  <si>
    <t>Dabrony Község Önkormányzata</t>
  </si>
  <si>
    <t>1/a</t>
  </si>
  <si>
    <t>Önkormányzatok működési támogatásai</t>
  </si>
  <si>
    <t>1/b</t>
  </si>
  <si>
    <t>Egyéb működési célú támogatások bevételei áh. belülről</t>
  </si>
  <si>
    <t>1.</t>
  </si>
  <si>
    <t>Működési célú támogatások áh. belülről</t>
  </si>
  <si>
    <t>2/a</t>
  </si>
  <si>
    <t>Értékesítési és forgalmi adók</t>
  </si>
  <si>
    <t>2/b</t>
  </si>
  <si>
    <t>Gépjárműadók</t>
  </si>
  <si>
    <t>2/c</t>
  </si>
  <si>
    <t>Egyéb közhatalmi bevételek</t>
  </si>
  <si>
    <t>2.</t>
  </si>
  <si>
    <t>Közhatalmi bevételek</t>
  </si>
  <si>
    <t>3/a</t>
  </si>
  <si>
    <t>Készletértékesítés ellenértéke</t>
  </si>
  <si>
    <t>3/b</t>
  </si>
  <si>
    <t>Szolgáltatások ellenértéke</t>
  </si>
  <si>
    <t>3/c</t>
  </si>
  <si>
    <t>Közvetített szolgáltatások ellenértéke</t>
  </si>
  <si>
    <t>3/d</t>
  </si>
  <si>
    <t>Tulajdonosi bevételek</t>
  </si>
  <si>
    <t>3/e</t>
  </si>
  <si>
    <t>Ellátási díjak</t>
  </si>
  <si>
    <t>3/f</t>
  </si>
  <si>
    <t>Kiszámlázott általános forgalmi adó</t>
  </si>
  <si>
    <t>3/g</t>
  </si>
  <si>
    <t>Kamatbevételek</t>
  </si>
  <si>
    <t>3/h</t>
  </si>
  <si>
    <t>Biztosító által fizetett kártérítés</t>
  </si>
  <si>
    <t>3/i</t>
  </si>
  <si>
    <t>Egyéb működési bevételek</t>
  </si>
  <si>
    <t>3.</t>
  </si>
  <si>
    <t>Működési bevételek</t>
  </si>
  <si>
    <t>4.</t>
  </si>
  <si>
    <t>Finanszírozási bevételek</t>
  </si>
  <si>
    <t>Önkormányzati bevételek összesen:</t>
  </si>
  <si>
    <t>Dabronyi Napköziotthonos Óvoda</t>
  </si>
  <si>
    <t>Óvodai bevételek összesen:</t>
  </si>
  <si>
    <t>Működési célú kiadások:</t>
  </si>
  <si>
    <t>Személyi juttatások</t>
  </si>
  <si>
    <t>Munkaadót terhelő járulékok és szociális hozzájárulási adó</t>
  </si>
  <si>
    <t>Dologi kiadások</t>
  </si>
  <si>
    <t>Ellátottak pénzbeli juttatásai</t>
  </si>
  <si>
    <t>5/a</t>
  </si>
  <si>
    <t>Egyéb működési célú támogatások áh. belülre</t>
  </si>
  <si>
    <t>5/b</t>
  </si>
  <si>
    <t>Egyéb működési célú támogatások áh. kívülre</t>
  </si>
  <si>
    <t>5/c</t>
  </si>
  <si>
    <t>Általános tartalék</t>
  </si>
  <si>
    <t>5/d</t>
  </si>
  <si>
    <t>Céltartalék</t>
  </si>
  <si>
    <t>5/e</t>
  </si>
  <si>
    <t>Elvonások és befizetések</t>
  </si>
  <si>
    <t>5.</t>
  </si>
  <si>
    <t>Egyéb működési célú kiadások</t>
  </si>
  <si>
    <t>6.</t>
  </si>
  <si>
    <t>Finanszírozási kiadások</t>
  </si>
  <si>
    <t>7.</t>
  </si>
  <si>
    <t>Átlagos állományi létszám</t>
  </si>
  <si>
    <t>Működési célú kiadások összesen:</t>
  </si>
  <si>
    <t>Felhalmozási célú bevételek:</t>
  </si>
  <si>
    <t>Felhalmozási célú önkormányzati támogatások</t>
  </si>
  <si>
    <t>Egyéb felhalmozási célú támogatások bevételei áh. belülről</t>
  </si>
  <si>
    <t>Felhalmozási célú támogatások áh. belülről</t>
  </si>
  <si>
    <t>Felhalmozási bevételek</t>
  </si>
  <si>
    <t>Felhalmozási célú bevételek összesen:</t>
  </si>
  <si>
    <t>Felhalmozási célú kiadások (önkormányzat)</t>
  </si>
  <si>
    <t>Beruházások</t>
  </si>
  <si>
    <t>Felújítások</t>
  </si>
  <si>
    <t>Egyéb felhalmozási célú kiadások</t>
  </si>
  <si>
    <t>Felhalmozási célú kiadások összesen:</t>
  </si>
  <si>
    <t>Önkormányzati kiadások összesen:</t>
  </si>
  <si>
    <t>Felhalmozási célú kiadások (óvoda)</t>
  </si>
  <si>
    <t>Óvodai kiadások összesen:</t>
  </si>
  <si>
    <t>Személyi juttatások összesen</t>
  </si>
  <si>
    <t>Munkaadót terhelő járulékok és szociális hozzájárulási adó összesen</t>
  </si>
  <si>
    <t>Dologi kiadások összesen</t>
  </si>
  <si>
    <t>Ellátottak pénzbeli juttatásai összesen</t>
  </si>
  <si>
    <t>Egyéb működési célú kiadások összesen</t>
  </si>
  <si>
    <t>Finanszírozási kiadások összesen</t>
  </si>
  <si>
    <t>Működési célú bevételek és működési célú kiadások egyenlege:</t>
  </si>
  <si>
    <t>Felhalmozási célú bevételek és felhalmozási célú kiadások egyenlege:</t>
  </si>
  <si>
    <t>BEVÉTELEK MINDÖSSZESEN:</t>
  </si>
  <si>
    <t>KIADÁSOK 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</si>
</sst>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\ _F_t_-;\-* #,##0\ _F_t_-;_-* &quot;-&quot;??\ _F_t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b/>
      <u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5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/>
    <xf numFmtId="0" fontId="5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justify" wrapText="1"/>
    </xf>
    <xf numFmtId="3" fontId="2" fillId="0" borderId="8" xfId="0" applyNumberFormat="1" applyFont="1" applyBorder="1" applyAlignment="1">
      <alignment horizontal="right" wrapText="1"/>
    </xf>
    <xf numFmtId="3" fontId="2" fillId="0" borderId="14" xfId="0" applyNumberFormat="1" applyFont="1" applyBorder="1" applyAlignment="1">
      <alignment horizontal="right" wrapText="1"/>
    </xf>
    <xf numFmtId="3" fontId="2" fillId="0" borderId="9" xfId="0" applyNumberFormat="1" applyFont="1" applyBorder="1" applyAlignment="1">
      <alignment horizontal="right" wrapText="1"/>
    </xf>
    <xf numFmtId="0" fontId="5" fillId="0" borderId="6" xfId="0" applyFont="1" applyBorder="1" applyAlignment="1">
      <alignment horizontal="center" wrapText="1"/>
    </xf>
    <xf numFmtId="0" fontId="5" fillId="0" borderId="8" xfId="0" applyFont="1" applyBorder="1" applyAlignment="1">
      <alignment wrapText="1"/>
    </xf>
    <xf numFmtId="3" fontId="5" fillId="0" borderId="8" xfId="0" applyNumberFormat="1" applyFont="1" applyBorder="1" applyAlignment="1">
      <alignment horizontal="right" wrapText="1"/>
    </xf>
    <xf numFmtId="3" fontId="5" fillId="0" borderId="14" xfId="0" applyNumberFormat="1" applyFont="1" applyBorder="1" applyAlignment="1">
      <alignment horizontal="right" wrapText="1"/>
    </xf>
    <xf numFmtId="3" fontId="5" fillId="0" borderId="16" xfId="0" applyNumberFormat="1" applyFont="1" applyBorder="1" applyAlignment="1">
      <alignment horizontal="right" wrapText="1"/>
    </xf>
    <xf numFmtId="0" fontId="5" fillId="0" borderId="8" xfId="0" applyFont="1" applyBorder="1" applyAlignment="1">
      <alignment vertical="top" wrapText="1"/>
    </xf>
    <xf numFmtId="3" fontId="5" fillId="0" borderId="8" xfId="0" applyNumberFormat="1" applyFont="1" applyBorder="1" applyAlignment="1">
      <alignment horizontal="right" vertical="top" wrapText="1"/>
    </xf>
    <xf numFmtId="3" fontId="5" fillId="0" borderId="14" xfId="0" applyNumberFormat="1" applyFont="1" applyBorder="1" applyAlignment="1">
      <alignment horizontal="right" vertical="top" wrapText="1"/>
    </xf>
    <xf numFmtId="3" fontId="5" fillId="0" borderId="16" xfId="0" applyNumberFormat="1" applyFont="1" applyBorder="1" applyAlignment="1">
      <alignment horizontal="right" vertical="top" wrapText="1"/>
    </xf>
    <xf numFmtId="0" fontId="5" fillId="0" borderId="17" xfId="0" applyFont="1" applyBorder="1" applyAlignment="1">
      <alignment wrapText="1"/>
    </xf>
    <xf numFmtId="3" fontId="5" fillId="0" borderId="18" xfId="0" applyNumberFormat="1" applyFont="1" applyBorder="1" applyAlignment="1">
      <alignment horizontal="right" wrapText="1"/>
    </xf>
    <xf numFmtId="3" fontId="5" fillId="0" borderId="19" xfId="0" applyNumberFormat="1" applyFont="1" applyBorder="1" applyAlignment="1">
      <alignment horizontal="right" wrapText="1"/>
    </xf>
    <xf numFmtId="0" fontId="5" fillId="0" borderId="17" xfId="0" applyFont="1" applyBorder="1" applyAlignment="1">
      <alignment horizontal="justify" wrapText="1"/>
    </xf>
    <xf numFmtId="0" fontId="5" fillId="0" borderId="8" xfId="0" applyFont="1" applyBorder="1" applyAlignment="1">
      <alignment horizontal="justify" wrapText="1"/>
    </xf>
    <xf numFmtId="0" fontId="5" fillId="0" borderId="18" xfId="0" applyFont="1" applyBorder="1" applyAlignment="1">
      <alignment wrapText="1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vertical="center"/>
    </xf>
    <xf numFmtId="3" fontId="5" fillId="0" borderId="8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justify" wrapText="1"/>
    </xf>
    <xf numFmtId="3" fontId="2" fillId="0" borderId="4" xfId="0" applyNumberFormat="1" applyFont="1" applyBorder="1" applyAlignment="1">
      <alignment horizontal="right" wrapText="1"/>
    </xf>
    <xf numFmtId="3" fontId="2" fillId="0" borderId="5" xfId="0" applyNumberFormat="1" applyFont="1" applyBorder="1" applyAlignment="1">
      <alignment horizontal="right" wrapText="1"/>
    </xf>
    <xf numFmtId="0" fontId="0" fillId="0" borderId="0" xfId="0" applyAlignment="1">
      <alignment vertical="center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left" vertical="center" wrapText="1"/>
    </xf>
    <xf numFmtId="3" fontId="2" fillId="0" borderId="26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wrapText="1"/>
    </xf>
    <xf numFmtId="0" fontId="4" fillId="0" borderId="27" xfId="0" applyFont="1" applyBorder="1" applyAlignment="1">
      <alignment horizontal="justify" wrapText="1"/>
    </xf>
    <xf numFmtId="3" fontId="2" fillId="0" borderId="27" xfId="0" applyNumberFormat="1" applyFont="1" applyBorder="1" applyAlignment="1">
      <alignment horizontal="right" wrapText="1"/>
    </xf>
    <xf numFmtId="3" fontId="2" fillId="0" borderId="16" xfId="0" applyNumberFormat="1" applyFont="1" applyBorder="1" applyAlignment="1">
      <alignment horizontal="right" wrapText="1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2" borderId="8" xfId="0" applyNumberFormat="1" applyFont="1" applyFill="1" applyBorder="1" applyAlignment="1">
      <alignment horizontal="right" vertical="center" wrapText="1"/>
    </xf>
    <xf numFmtId="0" fontId="5" fillId="0" borderId="8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3" fontId="5" fillId="0" borderId="28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wrapText="1"/>
    </xf>
    <xf numFmtId="3" fontId="5" fillId="0" borderId="29" xfId="0" applyNumberFormat="1" applyFont="1" applyBorder="1" applyAlignment="1">
      <alignment horizontal="right" wrapText="1"/>
    </xf>
    <xf numFmtId="3" fontId="5" fillId="0" borderId="30" xfId="0" applyNumberFormat="1" applyFont="1" applyBorder="1" applyAlignment="1">
      <alignment horizontal="right" wrapText="1"/>
    </xf>
    <xf numFmtId="0" fontId="4" fillId="0" borderId="14" xfId="0" applyFont="1" applyBorder="1" applyAlignment="1">
      <alignment horizontal="justify" wrapText="1"/>
    </xf>
    <xf numFmtId="164" fontId="4" fillId="0" borderId="14" xfId="1" applyNumberFormat="1" applyFont="1" applyBorder="1" applyAlignment="1">
      <alignment horizontal="right" wrapText="1"/>
    </xf>
    <xf numFmtId="164" fontId="2" fillId="0" borderId="8" xfId="1" applyNumberFormat="1" applyFont="1" applyBorder="1" applyAlignment="1">
      <alignment horizontal="right" wrapText="1"/>
    </xf>
    <xf numFmtId="164" fontId="2" fillId="0" borderId="16" xfId="1" applyNumberFormat="1" applyFont="1" applyBorder="1" applyAlignment="1">
      <alignment horizontal="right" wrapText="1"/>
    </xf>
    <xf numFmtId="0" fontId="5" fillId="0" borderId="14" xfId="0" applyFont="1" applyBorder="1" applyAlignment="1">
      <alignment horizontal="justify" wrapText="1"/>
    </xf>
    <xf numFmtId="164" fontId="5" fillId="0" borderId="14" xfId="1" applyNumberFormat="1" applyFont="1" applyBorder="1" applyAlignment="1">
      <alignment horizontal="right" wrapText="1"/>
    </xf>
    <xf numFmtId="164" fontId="5" fillId="0" borderId="8" xfId="1" applyNumberFormat="1" applyFont="1" applyBorder="1" applyAlignment="1">
      <alignment horizontal="right" wrapText="1"/>
    </xf>
    <xf numFmtId="164" fontId="5" fillId="0" borderId="16" xfId="1" applyNumberFormat="1" applyFont="1" applyBorder="1" applyAlignment="1">
      <alignment horizontal="right" wrapText="1"/>
    </xf>
    <xf numFmtId="0" fontId="5" fillId="0" borderId="14" xfId="0" applyFont="1" applyBorder="1" applyAlignment="1">
      <alignment horizontal="justify" vertical="center"/>
    </xf>
    <xf numFmtId="164" fontId="5" fillId="0" borderId="14" xfId="1" applyNumberFormat="1" applyFont="1" applyBorder="1" applyAlignment="1">
      <alignment horizontal="right" vertical="center" wrapText="1"/>
    </xf>
    <xf numFmtId="164" fontId="5" fillId="0" borderId="8" xfId="1" applyNumberFormat="1" applyFont="1" applyBorder="1" applyAlignment="1">
      <alignment horizontal="right" vertical="center" wrapText="1"/>
    </xf>
    <xf numFmtId="164" fontId="5" fillId="0" borderId="16" xfId="1" applyNumberFormat="1" applyFont="1" applyBorder="1" applyAlignment="1">
      <alignment horizontal="right" vertical="center" wrapText="1"/>
    </xf>
    <xf numFmtId="164" fontId="5" fillId="0" borderId="18" xfId="1" applyNumberFormat="1" applyFont="1" applyBorder="1" applyAlignment="1">
      <alignment horizontal="right" wrapText="1"/>
    </xf>
    <xf numFmtId="164" fontId="5" fillId="0" borderId="19" xfId="1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center" wrapText="1"/>
    </xf>
    <xf numFmtId="164" fontId="2" fillId="0" borderId="23" xfId="1" applyNumberFormat="1" applyFont="1" applyBorder="1" applyAlignment="1">
      <alignment horizontal="right" vertical="center" wrapText="1"/>
    </xf>
    <xf numFmtId="164" fontId="2" fillId="0" borderId="24" xfId="1" applyNumberFormat="1" applyFont="1" applyBorder="1" applyAlignment="1">
      <alignment horizontal="right" vertical="center" wrapText="1"/>
    </xf>
    <xf numFmtId="164" fontId="2" fillId="0" borderId="25" xfId="1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right" vertical="center" wrapText="1"/>
    </xf>
    <xf numFmtId="3" fontId="3" fillId="0" borderId="0" xfId="0" applyNumberFormat="1" applyFont="1"/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5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8F0F4-654D-41A1-9C65-715B7780E8C3}">
  <dimension ref="A1:I94"/>
  <sheetViews>
    <sheetView tabSelected="1" workbookViewId="0">
      <selection sqref="A1:XFD1"/>
    </sheetView>
  </sheetViews>
  <sheetFormatPr defaultRowHeight="15" x14ac:dyDescent="0.25"/>
  <cols>
    <col min="1" max="1" width="6.7109375" customWidth="1"/>
    <col min="2" max="2" width="58.5703125" style="2" customWidth="1"/>
    <col min="3" max="5" width="14.5703125" style="2" bestFit="1" customWidth="1"/>
    <col min="6" max="6" width="14.5703125" style="2" customWidth="1"/>
    <col min="7" max="7" width="11.28515625" customWidth="1"/>
    <col min="8" max="9" width="11.28515625" bestFit="1" customWidth="1"/>
  </cols>
  <sheetData>
    <row r="1" spans="1:9" ht="15.75" x14ac:dyDescent="0.25">
      <c r="A1" s="111" t="s">
        <v>0</v>
      </c>
      <c r="B1" s="111"/>
      <c r="C1" s="111"/>
      <c r="D1" s="111"/>
      <c r="E1" s="111"/>
      <c r="F1" s="111"/>
      <c r="G1" s="111"/>
      <c r="H1" s="111"/>
      <c r="I1" s="111"/>
    </row>
    <row r="2" spans="1:9" ht="15.75" customHeight="1" x14ac:dyDescent="0.25">
      <c r="A2" s="1"/>
    </row>
    <row r="3" spans="1:9" ht="15.75" customHeight="1" x14ac:dyDescent="0.25">
      <c r="A3" s="112" t="s">
        <v>1</v>
      </c>
      <c r="B3" s="112"/>
      <c r="C3" s="112"/>
      <c r="D3" s="112"/>
      <c r="E3" s="112"/>
      <c r="F3" s="112"/>
      <c r="G3" s="112"/>
      <c r="H3" s="112"/>
      <c r="I3" s="112"/>
    </row>
    <row r="4" spans="1:9" ht="15.75" customHeight="1" x14ac:dyDescent="0.25">
      <c r="A4" s="112" t="s">
        <v>2</v>
      </c>
      <c r="B4" s="112"/>
      <c r="C4" s="112"/>
      <c r="D4" s="112"/>
      <c r="E4" s="112"/>
      <c r="F4" s="112"/>
      <c r="G4" s="112"/>
      <c r="H4" s="112"/>
      <c r="I4" s="112"/>
    </row>
    <row r="5" spans="1:9" ht="15.75" customHeight="1" x14ac:dyDescent="0.25">
      <c r="A5" s="1"/>
    </row>
    <row r="6" spans="1:9" ht="15.75" customHeight="1" x14ac:dyDescent="0.25">
      <c r="A6" s="113" t="s">
        <v>3</v>
      </c>
      <c r="B6" s="113"/>
      <c r="C6" s="113"/>
      <c r="D6" s="113"/>
      <c r="E6" s="113"/>
      <c r="F6" s="113"/>
      <c r="G6" s="113"/>
      <c r="H6" s="113"/>
      <c r="I6" s="113"/>
    </row>
    <row r="7" spans="1:9" ht="15.75" customHeight="1" thickBot="1" x14ac:dyDescent="0.3">
      <c r="A7" s="3"/>
      <c r="B7" s="4"/>
      <c r="C7" s="4"/>
      <c r="D7" s="5"/>
      <c r="E7" s="5"/>
      <c r="F7" s="5"/>
      <c r="G7" s="5"/>
      <c r="H7" s="5"/>
      <c r="I7" s="5" t="s">
        <v>4</v>
      </c>
    </row>
    <row r="8" spans="1:9" s="10" customFormat="1" ht="15" customHeight="1" x14ac:dyDescent="0.25">
      <c r="A8" s="6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9" t="s">
        <v>13</v>
      </c>
    </row>
    <row r="9" spans="1:9" s="2" customFormat="1" ht="15.95" customHeight="1" x14ac:dyDescent="0.2">
      <c r="A9" s="11" t="s">
        <v>14</v>
      </c>
      <c r="B9" s="12" t="s">
        <v>15</v>
      </c>
      <c r="C9" s="13" t="s">
        <v>16</v>
      </c>
      <c r="D9" s="13" t="s">
        <v>17</v>
      </c>
      <c r="E9" s="13" t="s">
        <v>18</v>
      </c>
      <c r="F9" s="13" t="s">
        <v>18</v>
      </c>
      <c r="G9" s="13" t="s">
        <v>19</v>
      </c>
      <c r="H9" s="13" t="s">
        <v>20</v>
      </c>
      <c r="I9" s="14" t="s">
        <v>21</v>
      </c>
    </row>
    <row r="10" spans="1:9" s="19" customFormat="1" ht="32.25" thickBot="1" x14ac:dyDescent="0.3">
      <c r="A10" s="15" t="s">
        <v>22</v>
      </c>
      <c r="B10" s="16"/>
      <c r="C10" s="17" t="s">
        <v>23</v>
      </c>
      <c r="D10" s="17" t="s">
        <v>24</v>
      </c>
      <c r="E10" s="17" t="s">
        <v>25</v>
      </c>
      <c r="F10" s="17" t="s">
        <v>26</v>
      </c>
      <c r="G10" s="17" t="s">
        <v>27</v>
      </c>
      <c r="H10" s="17" t="s">
        <v>27</v>
      </c>
      <c r="I10" s="18" t="s">
        <v>27</v>
      </c>
    </row>
    <row r="11" spans="1:9" s="2" customFormat="1" ht="15.75" x14ac:dyDescent="0.25">
      <c r="A11" s="20"/>
      <c r="B11" s="21" t="s">
        <v>28</v>
      </c>
      <c r="C11" s="22"/>
      <c r="D11" s="22"/>
      <c r="E11" s="23"/>
      <c r="F11" s="23"/>
      <c r="G11" s="22"/>
      <c r="H11" s="22"/>
      <c r="I11" s="24"/>
    </row>
    <row r="12" spans="1:9" s="2" customFormat="1" ht="21.95" customHeight="1" x14ac:dyDescent="0.25">
      <c r="A12" s="114" t="s">
        <v>29</v>
      </c>
      <c r="B12" s="115"/>
      <c r="C12" s="22"/>
      <c r="D12" s="22"/>
      <c r="E12" s="23"/>
      <c r="F12" s="23"/>
      <c r="G12" s="22"/>
      <c r="H12" s="22"/>
      <c r="I12" s="24"/>
    </row>
    <row r="13" spans="1:9" s="2" customFormat="1" ht="18" customHeight="1" x14ac:dyDescent="0.25">
      <c r="A13" s="25" t="s">
        <v>30</v>
      </c>
      <c r="B13" s="26" t="s">
        <v>31</v>
      </c>
      <c r="C13" s="27">
        <v>37926971</v>
      </c>
      <c r="D13" s="27">
        <v>34647480</v>
      </c>
      <c r="E13" s="28">
        <v>28831690</v>
      </c>
      <c r="F13" s="28">
        <v>32673186</v>
      </c>
      <c r="G13" s="27">
        <v>19800000</v>
      </c>
      <c r="H13" s="27">
        <v>19800000</v>
      </c>
      <c r="I13" s="29">
        <v>19800000</v>
      </c>
    </row>
    <row r="14" spans="1:9" s="2" customFormat="1" ht="17.100000000000001" customHeight="1" x14ac:dyDescent="0.2">
      <c r="A14" s="11" t="s">
        <v>32</v>
      </c>
      <c r="B14" s="30" t="s">
        <v>33</v>
      </c>
      <c r="C14" s="31">
        <v>3964791</v>
      </c>
      <c r="D14" s="31">
        <v>3875514</v>
      </c>
      <c r="E14" s="32">
        <v>3322012</v>
      </c>
      <c r="F14" s="32">
        <v>3504630</v>
      </c>
      <c r="G14" s="31">
        <v>3000000</v>
      </c>
      <c r="H14" s="31">
        <v>3000000</v>
      </c>
      <c r="I14" s="33">
        <v>3000000</v>
      </c>
    </row>
    <row r="15" spans="1:9" s="2" customFormat="1" ht="17.100000000000001" customHeight="1" x14ac:dyDescent="0.25">
      <c r="A15" s="25" t="s">
        <v>34</v>
      </c>
      <c r="B15" s="34" t="s">
        <v>35</v>
      </c>
      <c r="C15" s="35">
        <f t="shared" ref="C15" si="0">SUM(C13:C14)</f>
        <v>41891762</v>
      </c>
      <c r="D15" s="35">
        <f t="shared" ref="D15:I15" si="1">SUM(D13:D14)</f>
        <v>38522994</v>
      </c>
      <c r="E15" s="35">
        <f t="shared" si="1"/>
        <v>32153702</v>
      </c>
      <c r="F15" s="35">
        <f t="shared" si="1"/>
        <v>36177816</v>
      </c>
      <c r="G15" s="35">
        <f t="shared" si="1"/>
        <v>22800000</v>
      </c>
      <c r="H15" s="35">
        <f t="shared" si="1"/>
        <v>22800000</v>
      </c>
      <c r="I15" s="36">
        <f t="shared" si="1"/>
        <v>22800000</v>
      </c>
    </row>
    <row r="16" spans="1:9" s="2" customFormat="1" ht="18" customHeight="1" x14ac:dyDescent="0.25">
      <c r="A16" s="25" t="s">
        <v>36</v>
      </c>
      <c r="B16" s="37" t="s">
        <v>37</v>
      </c>
      <c r="C16" s="27">
        <v>5860236</v>
      </c>
      <c r="D16" s="27">
        <v>7631374</v>
      </c>
      <c r="E16" s="27">
        <v>3000000</v>
      </c>
      <c r="F16" s="27">
        <v>3000000</v>
      </c>
      <c r="G16" s="27">
        <v>3000000</v>
      </c>
      <c r="H16" s="27">
        <v>3000000</v>
      </c>
      <c r="I16" s="29">
        <v>3000000</v>
      </c>
    </row>
    <row r="17" spans="1:9" s="2" customFormat="1" ht="17.100000000000001" customHeight="1" x14ac:dyDescent="0.25">
      <c r="A17" s="25" t="s">
        <v>38</v>
      </c>
      <c r="B17" s="38" t="s">
        <v>39</v>
      </c>
      <c r="C17" s="27">
        <v>891925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9">
        <v>0</v>
      </c>
    </row>
    <row r="18" spans="1:9" s="2" customFormat="1" ht="17.100000000000001" customHeight="1" x14ac:dyDescent="0.25">
      <c r="A18" s="25" t="s">
        <v>40</v>
      </c>
      <c r="B18" s="26" t="s">
        <v>41</v>
      </c>
      <c r="C18" s="27">
        <v>34480</v>
      </c>
      <c r="D18" s="27">
        <v>2184289</v>
      </c>
      <c r="E18" s="27">
        <v>2500000</v>
      </c>
      <c r="F18" s="27">
        <v>2500000</v>
      </c>
      <c r="G18" s="27">
        <v>2500000</v>
      </c>
      <c r="H18" s="27">
        <v>2500000</v>
      </c>
      <c r="I18" s="29">
        <v>2500000</v>
      </c>
    </row>
    <row r="19" spans="1:9" s="2" customFormat="1" ht="17.100000000000001" customHeight="1" x14ac:dyDescent="0.25">
      <c r="A19" s="25" t="s">
        <v>42</v>
      </c>
      <c r="B19" s="39" t="s">
        <v>43</v>
      </c>
      <c r="C19" s="35">
        <f t="shared" ref="C19:I19" si="2">SUM(C16:C18)</f>
        <v>6786641</v>
      </c>
      <c r="D19" s="35">
        <f t="shared" si="2"/>
        <v>9815663</v>
      </c>
      <c r="E19" s="35">
        <f t="shared" si="2"/>
        <v>5500000</v>
      </c>
      <c r="F19" s="35">
        <f t="shared" si="2"/>
        <v>5500000</v>
      </c>
      <c r="G19" s="35">
        <f t="shared" si="2"/>
        <v>5500000</v>
      </c>
      <c r="H19" s="35">
        <f t="shared" si="2"/>
        <v>5500000</v>
      </c>
      <c r="I19" s="36">
        <f t="shared" si="2"/>
        <v>5500000</v>
      </c>
    </row>
    <row r="20" spans="1:9" s="2" customFormat="1" ht="18" customHeight="1" x14ac:dyDescent="0.25">
      <c r="A20" s="40" t="s">
        <v>44</v>
      </c>
      <c r="B20" s="41" t="s">
        <v>45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9">
        <v>0</v>
      </c>
    </row>
    <row r="21" spans="1:9" s="2" customFormat="1" ht="17.100000000000001" customHeight="1" x14ac:dyDescent="0.25">
      <c r="A21" s="40" t="s">
        <v>46</v>
      </c>
      <c r="B21" s="41" t="s">
        <v>47</v>
      </c>
      <c r="C21" s="27">
        <v>1389021</v>
      </c>
      <c r="D21" s="27">
        <v>1377409</v>
      </c>
      <c r="E21" s="27">
        <v>1389421</v>
      </c>
      <c r="F21" s="27">
        <v>1389421</v>
      </c>
      <c r="G21" s="27">
        <v>1400000</v>
      </c>
      <c r="H21" s="27">
        <v>1400000</v>
      </c>
      <c r="I21" s="29">
        <v>1400000</v>
      </c>
    </row>
    <row r="22" spans="1:9" s="2" customFormat="1" ht="17.100000000000001" customHeight="1" x14ac:dyDescent="0.25">
      <c r="A22" s="40" t="s">
        <v>48</v>
      </c>
      <c r="B22" s="41" t="s">
        <v>49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9">
        <v>0</v>
      </c>
    </row>
    <row r="23" spans="1:9" s="19" customFormat="1" ht="17.100000000000001" customHeight="1" x14ac:dyDescent="0.25">
      <c r="A23" s="40" t="s">
        <v>50</v>
      </c>
      <c r="B23" s="42" t="s">
        <v>51</v>
      </c>
      <c r="C23" s="43">
        <v>0</v>
      </c>
      <c r="D23" s="43">
        <v>155719</v>
      </c>
      <c r="E23" s="43">
        <v>0</v>
      </c>
      <c r="F23" s="43">
        <v>0</v>
      </c>
      <c r="G23" s="43">
        <v>0</v>
      </c>
      <c r="H23" s="43">
        <v>0</v>
      </c>
      <c r="I23" s="44">
        <v>0</v>
      </c>
    </row>
    <row r="24" spans="1:9" s="19" customFormat="1" ht="17.100000000000001" customHeight="1" x14ac:dyDescent="0.25">
      <c r="A24" s="40" t="s">
        <v>52</v>
      </c>
      <c r="B24" s="45" t="s">
        <v>53</v>
      </c>
      <c r="C24" s="43">
        <v>1524800</v>
      </c>
      <c r="D24" s="43">
        <v>1785815</v>
      </c>
      <c r="E24" s="43">
        <v>1746960</v>
      </c>
      <c r="F24" s="43">
        <v>1746960</v>
      </c>
      <c r="G24" s="43">
        <v>1606400</v>
      </c>
      <c r="H24" s="43">
        <v>1606400</v>
      </c>
      <c r="I24" s="44">
        <v>1606400</v>
      </c>
    </row>
    <row r="25" spans="1:9" s="19" customFormat="1" ht="17.100000000000001" customHeight="1" x14ac:dyDescent="0.25">
      <c r="A25" s="40" t="s">
        <v>54</v>
      </c>
      <c r="B25" s="45" t="s">
        <v>55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4">
        <v>0</v>
      </c>
    </row>
    <row r="26" spans="1:9" s="19" customFormat="1" ht="17.100000000000001" customHeight="1" x14ac:dyDescent="0.25">
      <c r="A26" s="40" t="s">
        <v>56</v>
      </c>
      <c r="B26" s="45" t="s">
        <v>57</v>
      </c>
      <c r="C26" s="43">
        <v>15</v>
      </c>
      <c r="D26" s="43">
        <v>17</v>
      </c>
      <c r="E26" s="43">
        <v>0</v>
      </c>
      <c r="F26" s="43">
        <v>0</v>
      </c>
      <c r="G26" s="43">
        <v>500</v>
      </c>
      <c r="H26" s="43">
        <v>500</v>
      </c>
      <c r="I26" s="44">
        <v>500</v>
      </c>
    </row>
    <row r="27" spans="1:9" s="19" customFormat="1" ht="17.100000000000001" customHeight="1" x14ac:dyDescent="0.25">
      <c r="A27" s="40" t="s">
        <v>58</v>
      </c>
      <c r="B27" s="45" t="s">
        <v>59</v>
      </c>
      <c r="C27" s="43">
        <v>0</v>
      </c>
      <c r="D27" s="43">
        <v>110000</v>
      </c>
      <c r="E27" s="43">
        <v>0</v>
      </c>
      <c r="F27" s="43">
        <v>0</v>
      </c>
      <c r="G27" s="43">
        <v>0</v>
      </c>
      <c r="H27" s="43">
        <v>0</v>
      </c>
      <c r="I27" s="44">
        <v>0</v>
      </c>
    </row>
    <row r="28" spans="1:9" s="19" customFormat="1" ht="17.100000000000001" customHeight="1" x14ac:dyDescent="0.25">
      <c r="A28" s="40" t="s">
        <v>60</v>
      </c>
      <c r="B28" s="46" t="s">
        <v>61</v>
      </c>
      <c r="C28" s="47">
        <v>388940</v>
      </c>
      <c r="D28" s="47">
        <v>560525</v>
      </c>
      <c r="E28" s="47">
        <v>0</v>
      </c>
      <c r="F28" s="47">
        <v>0</v>
      </c>
      <c r="G28" s="47">
        <v>0</v>
      </c>
      <c r="H28" s="47">
        <v>0</v>
      </c>
      <c r="I28" s="48">
        <v>0</v>
      </c>
    </row>
    <row r="29" spans="1:9" s="2" customFormat="1" ht="17.100000000000001" customHeight="1" x14ac:dyDescent="0.25">
      <c r="A29" s="25" t="s">
        <v>62</v>
      </c>
      <c r="B29" s="39" t="s">
        <v>63</v>
      </c>
      <c r="C29" s="35">
        <f t="shared" ref="C29:I29" si="3">SUM(C20:C28)</f>
        <v>3302776</v>
      </c>
      <c r="D29" s="35">
        <f t="shared" si="3"/>
        <v>3989485</v>
      </c>
      <c r="E29" s="35">
        <f t="shared" si="3"/>
        <v>3136381</v>
      </c>
      <c r="F29" s="35">
        <f t="shared" si="3"/>
        <v>3136381</v>
      </c>
      <c r="G29" s="35">
        <f t="shared" si="3"/>
        <v>3006900</v>
      </c>
      <c r="H29" s="35">
        <f t="shared" si="3"/>
        <v>3006900</v>
      </c>
      <c r="I29" s="36">
        <f t="shared" si="3"/>
        <v>3006900</v>
      </c>
    </row>
    <row r="30" spans="1:9" s="2" customFormat="1" ht="18.75" customHeight="1" thickBot="1" x14ac:dyDescent="0.3">
      <c r="A30" s="25" t="s">
        <v>64</v>
      </c>
      <c r="B30" s="41" t="s">
        <v>65</v>
      </c>
      <c r="C30" s="27">
        <v>19849536</v>
      </c>
      <c r="D30" s="27">
        <v>16697941</v>
      </c>
      <c r="E30" s="49">
        <v>16928812</v>
      </c>
      <c r="F30" s="49">
        <v>16928812</v>
      </c>
      <c r="G30" s="49">
        <v>12000000</v>
      </c>
      <c r="H30" s="49">
        <v>12000000</v>
      </c>
      <c r="I30" s="50">
        <v>12000000</v>
      </c>
    </row>
    <row r="31" spans="1:9" s="19" customFormat="1" ht="18" customHeight="1" thickBot="1" x14ac:dyDescent="0.3">
      <c r="A31" s="109" t="s">
        <v>66</v>
      </c>
      <c r="B31" s="110"/>
      <c r="C31" s="51">
        <f>SUM(C30,C29,C19,C15)</f>
        <v>71830715</v>
      </c>
      <c r="D31" s="51">
        <f>SUM(D30,D29,D19,D15)</f>
        <v>69026083</v>
      </c>
      <c r="E31" s="51">
        <f>SUM(E15,E19,E29:E30)</f>
        <v>57718895</v>
      </c>
      <c r="F31" s="51">
        <f>SUM(F15,F19,F29:F30)</f>
        <v>61743009</v>
      </c>
      <c r="G31" s="51">
        <f>SUM(G15,G19,G29:G30)</f>
        <v>43306900</v>
      </c>
      <c r="H31" s="51">
        <f>SUM(H15,H19,H29:H30)</f>
        <v>43306900</v>
      </c>
      <c r="I31" s="52">
        <f>SUM(I15,I19,I29:I30)</f>
        <v>43306900</v>
      </c>
    </row>
    <row r="32" spans="1:9" s="57" customFormat="1" ht="18" customHeight="1" x14ac:dyDescent="0.25">
      <c r="A32" s="53"/>
      <c r="B32" s="54" t="s">
        <v>28</v>
      </c>
      <c r="C32" s="55"/>
      <c r="D32" s="55"/>
      <c r="E32" s="55"/>
      <c r="F32" s="55"/>
      <c r="G32" s="55"/>
      <c r="H32" s="55"/>
      <c r="I32" s="56"/>
    </row>
    <row r="33" spans="1:9" s="57" customFormat="1" ht="18" customHeight="1" x14ac:dyDescent="0.25">
      <c r="A33" s="116" t="s">
        <v>67</v>
      </c>
      <c r="B33" s="117"/>
      <c r="C33" s="58"/>
      <c r="D33" s="58"/>
      <c r="E33" s="58"/>
      <c r="F33" s="58"/>
      <c r="G33" s="58"/>
      <c r="H33" s="58"/>
      <c r="I33" s="59"/>
    </row>
    <row r="34" spans="1:9" s="57" customFormat="1" ht="18" customHeight="1" x14ac:dyDescent="0.25">
      <c r="A34" s="40" t="s">
        <v>44</v>
      </c>
      <c r="B34" s="45" t="s">
        <v>53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1">
        <v>0</v>
      </c>
    </row>
    <row r="35" spans="1:9" s="57" customFormat="1" ht="18" customHeight="1" x14ac:dyDescent="0.25">
      <c r="A35" s="40" t="s">
        <v>46</v>
      </c>
      <c r="B35" s="45" t="s">
        <v>61</v>
      </c>
      <c r="C35" s="60">
        <v>3964</v>
      </c>
      <c r="D35" s="60">
        <v>195179</v>
      </c>
      <c r="E35" s="60">
        <v>0</v>
      </c>
      <c r="F35" s="60">
        <v>0</v>
      </c>
      <c r="G35" s="60">
        <v>0</v>
      </c>
      <c r="H35" s="60">
        <v>0</v>
      </c>
      <c r="I35" s="61">
        <v>0</v>
      </c>
    </row>
    <row r="36" spans="1:9" s="57" customFormat="1" ht="18" customHeight="1" x14ac:dyDescent="0.25">
      <c r="A36" s="40" t="s">
        <v>48</v>
      </c>
      <c r="B36" s="46" t="s">
        <v>57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61">
        <v>0</v>
      </c>
    </row>
    <row r="37" spans="1:9" s="57" customFormat="1" ht="18" customHeight="1" x14ac:dyDescent="0.25">
      <c r="A37" s="25" t="s">
        <v>62</v>
      </c>
      <c r="B37" s="39" t="s">
        <v>63</v>
      </c>
      <c r="C37" s="62">
        <f t="shared" ref="C37:I37" si="4">SUM(C34:C36)</f>
        <v>3964</v>
      </c>
      <c r="D37" s="62">
        <f t="shared" si="4"/>
        <v>195179</v>
      </c>
      <c r="E37" s="62">
        <f t="shared" si="4"/>
        <v>0</v>
      </c>
      <c r="F37" s="62">
        <f t="shared" si="4"/>
        <v>0</v>
      </c>
      <c r="G37" s="62">
        <f t="shared" si="4"/>
        <v>0</v>
      </c>
      <c r="H37" s="62">
        <f t="shared" si="4"/>
        <v>0</v>
      </c>
      <c r="I37" s="63">
        <f t="shared" si="4"/>
        <v>0</v>
      </c>
    </row>
    <row r="38" spans="1:9" s="57" customFormat="1" ht="18" customHeight="1" thickBot="1" x14ac:dyDescent="0.3">
      <c r="A38" s="25" t="s">
        <v>64</v>
      </c>
      <c r="B38" s="39" t="s">
        <v>65</v>
      </c>
      <c r="C38" s="62">
        <v>22845685</v>
      </c>
      <c r="D38" s="62">
        <v>5927737</v>
      </c>
      <c r="E38" s="62">
        <v>0</v>
      </c>
      <c r="F38" s="62">
        <v>0</v>
      </c>
      <c r="G38" s="62">
        <v>0</v>
      </c>
      <c r="H38" s="62">
        <v>0</v>
      </c>
      <c r="I38" s="63">
        <v>0</v>
      </c>
    </row>
    <row r="39" spans="1:9" s="57" customFormat="1" ht="18" customHeight="1" thickBot="1" x14ac:dyDescent="0.3">
      <c r="A39" s="109" t="s">
        <v>68</v>
      </c>
      <c r="B39" s="110"/>
      <c r="C39" s="51">
        <f t="shared" ref="C39:I39" si="5">SUM(C37:C38)</f>
        <v>22849649</v>
      </c>
      <c r="D39" s="51">
        <f t="shared" si="5"/>
        <v>6122916</v>
      </c>
      <c r="E39" s="51">
        <f t="shared" si="5"/>
        <v>0</v>
      </c>
      <c r="F39" s="51">
        <f t="shared" si="5"/>
        <v>0</v>
      </c>
      <c r="G39" s="51">
        <f t="shared" si="5"/>
        <v>0</v>
      </c>
      <c r="H39" s="51">
        <f t="shared" si="5"/>
        <v>0</v>
      </c>
      <c r="I39" s="52">
        <f t="shared" si="5"/>
        <v>0</v>
      </c>
    </row>
    <row r="40" spans="1:9" s="57" customFormat="1" ht="18" customHeight="1" thickBot="1" x14ac:dyDescent="0.3">
      <c r="A40" s="64"/>
      <c r="B40" s="64"/>
      <c r="C40" s="65"/>
      <c r="D40" s="65"/>
      <c r="E40" s="65"/>
      <c r="F40" s="65"/>
      <c r="G40" s="65"/>
      <c r="H40" s="65"/>
      <c r="I40" s="65"/>
    </row>
    <row r="41" spans="1:9" s="2" customFormat="1" ht="21.95" customHeight="1" x14ac:dyDescent="0.25">
      <c r="A41" s="66"/>
      <c r="B41" s="67" t="s">
        <v>69</v>
      </c>
      <c r="C41" s="55"/>
      <c r="D41" s="55"/>
      <c r="E41" s="55"/>
      <c r="F41" s="55"/>
      <c r="G41" s="68"/>
      <c r="H41" s="68"/>
      <c r="I41" s="56"/>
    </row>
    <row r="42" spans="1:9" s="2" customFormat="1" ht="21.95" customHeight="1" x14ac:dyDescent="0.25">
      <c r="A42" s="114" t="s">
        <v>29</v>
      </c>
      <c r="B42" s="115"/>
      <c r="C42" s="22"/>
      <c r="D42" s="22"/>
      <c r="E42" s="23"/>
      <c r="F42" s="23"/>
      <c r="G42" s="23"/>
      <c r="H42" s="23"/>
      <c r="I42" s="69"/>
    </row>
    <row r="43" spans="1:9" s="2" customFormat="1" ht="18" customHeight="1" x14ac:dyDescent="0.25">
      <c r="A43" s="25" t="s">
        <v>34</v>
      </c>
      <c r="B43" s="41" t="s">
        <v>70</v>
      </c>
      <c r="C43" s="27">
        <v>12900453</v>
      </c>
      <c r="D43" s="27">
        <v>18763481</v>
      </c>
      <c r="E43" s="28">
        <v>21094476</v>
      </c>
      <c r="F43" s="28">
        <v>21357094</v>
      </c>
      <c r="G43" s="27">
        <v>14000000</v>
      </c>
      <c r="H43" s="27">
        <v>14000000</v>
      </c>
      <c r="I43" s="29">
        <v>14000000</v>
      </c>
    </row>
    <row r="44" spans="1:9" s="19" customFormat="1" ht="17.100000000000001" customHeight="1" x14ac:dyDescent="0.25">
      <c r="A44" s="70" t="s">
        <v>42</v>
      </c>
      <c r="B44" s="71" t="s">
        <v>71</v>
      </c>
      <c r="C44" s="60">
        <v>2129294</v>
      </c>
      <c r="D44" s="60">
        <v>2846492</v>
      </c>
      <c r="E44" s="72">
        <v>3321895</v>
      </c>
      <c r="F44" s="72">
        <v>3350201</v>
      </c>
      <c r="G44" s="60">
        <v>4000000</v>
      </c>
      <c r="H44" s="60">
        <v>4000000</v>
      </c>
      <c r="I44" s="61">
        <v>4000000</v>
      </c>
    </row>
    <row r="45" spans="1:9" s="19" customFormat="1" ht="17.100000000000001" customHeight="1" x14ac:dyDescent="0.25">
      <c r="A45" s="70" t="s">
        <v>62</v>
      </c>
      <c r="B45" s="71" t="s">
        <v>72</v>
      </c>
      <c r="C45" s="60">
        <v>13686860</v>
      </c>
      <c r="D45" s="60">
        <v>13148761</v>
      </c>
      <c r="E45" s="73">
        <v>13216905</v>
      </c>
      <c r="F45" s="73">
        <v>14395974</v>
      </c>
      <c r="G45" s="60">
        <v>12000000</v>
      </c>
      <c r="H45" s="60">
        <v>12000000</v>
      </c>
      <c r="I45" s="61">
        <v>12000000</v>
      </c>
    </row>
    <row r="46" spans="1:9" s="19" customFormat="1" ht="17.100000000000001" customHeight="1" x14ac:dyDescent="0.25">
      <c r="A46" s="70" t="s">
        <v>64</v>
      </c>
      <c r="B46" s="71" t="s">
        <v>73</v>
      </c>
      <c r="C46" s="60">
        <v>3986820</v>
      </c>
      <c r="D46" s="60">
        <v>4795000</v>
      </c>
      <c r="E46" s="72">
        <v>6265000</v>
      </c>
      <c r="F46" s="72">
        <v>6265000</v>
      </c>
      <c r="G46" s="60">
        <v>2700000</v>
      </c>
      <c r="H46" s="60">
        <v>2700000</v>
      </c>
      <c r="I46" s="61">
        <v>2700000</v>
      </c>
    </row>
    <row r="47" spans="1:9" s="2" customFormat="1" ht="18.75" customHeight="1" x14ac:dyDescent="0.25">
      <c r="A47" s="25" t="s">
        <v>74</v>
      </c>
      <c r="B47" s="41" t="s">
        <v>75</v>
      </c>
      <c r="C47" s="27">
        <v>1708119</v>
      </c>
      <c r="D47" s="27">
        <v>1740683</v>
      </c>
      <c r="E47" s="27">
        <v>1562083</v>
      </c>
      <c r="F47" s="27">
        <v>1638690</v>
      </c>
      <c r="G47" s="27">
        <v>1300000</v>
      </c>
      <c r="H47" s="27">
        <v>1300000</v>
      </c>
      <c r="I47" s="29">
        <v>1300000</v>
      </c>
    </row>
    <row r="48" spans="1:9" s="19" customFormat="1" ht="17.100000000000001" customHeight="1" x14ac:dyDescent="0.25">
      <c r="A48" s="70" t="s">
        <v>76</v>
      </c>
      <c r="B48" s="71" t="s">
        <v>77</v>
      </c>
      <c r="C48" s="60">
        <v>10000</v>
      </c>
      <c r="D48" s="60">
        <v>20000</v>
      </c>
      <c r="E48" s="60">
        <v>130000</v>
      </c>
      <c r="F48" s="60">
        <v>130000</v>
      </c>
      <c r="G48" s="60">
        <v>400000</v>
      </c>
      <c r="H48" s="60">
        <v>400000</v>
      </c>
      <c r="I48" s="61">
        <v>400000</v>
      </c>
    </row>
    <row r="49" spans="1:9" s="19" customFormat="1" ht="17.100000000000001" customHeight="1" x14ac:dyDescent="0.25">
      <c r="A49" s="70" t="s">
        <v>78</v>
      </c>
      <c r="B49" s="74" t="s">
        <v>79</v>
      </c>
      <c r="C49" s="60">
        <v>0</v>
      </c>
      <c r="D49" s="60">
        <v>0</v>
      </c>
      <c r="E49" s="72">
        <v>7578408</v>
      </c>
      <c r="F49" s="72">
        <v>9533726</v>
      </c>
      <c r="G49" s="60">
        <v>5806900</v>
      </c>
      <c r="H49" s="60">
        <v>5806900</v>
      </c>
      <c r="I49" s="61">
        <v>5806900</v>
      </c>
    </row>
    <row r="50" spans="1:9" s="19" customFormat="1" ht="17.100000000000001" customHeight="1" x14ac:dyDescent="0.25">
      <c r="A50" s="70" t="s">
        <v>80</v>
      </c>
      <c r="B50" s="74" t="s">
        <v>81</v>
      </c>
      <c r="C50" s="60">
        <v>0</v>
      </c>
      <c r="D50" s="60">
        <v>0</v>
      </c>
      <c r="E50" s="72">
        <v>0</v>
      </c>
      <c r="F50" s="72">
        <v>0</v>
      </c>
      <c r="G50" s="60">
        <v>0</v>
      </c>
      <c r="H50" s="60">
        <v>0</v>
      </c>
      <c r="I50" s="61">
        <v>0</v>
      </c>
    </row>
    <row r="51" spans="1:9" s="19" customFormat="1" ht="17.100000000000001" customHeight="1" x14ac:dyDescent="0.25">
      <c r="A51" s="70" t="s">
        <v>82</v>
      </c>
      <c r="B51" s="75" t="s">
        <v>83</v>
      </c>
      <c r="C51" s="49">
        <v>260370</v>
      </c>
      <c r="D51" s="49">
        <v>71819</v>
      </c>
      <c r="E51" s="76">
        <v>0</v>
      </c>
      <c r="F51" s="76">
        <v>522196</v>
      </c>
      <c r="G51" s="49">
        <v>0</v>
      </c>
      <c r="H51" s="49">
        <v>0</v>
      </c>
      <c r="I51" s="50">
        <v>0</v>
      </c>
    </row>
    <row r="52" spans="1:9" s="19" customFormat="1" ht="17.100000000000001" customHeight="1" x14ac:dyDescent="0.25">
      <c r="A52" s="70" t="s">
        <v>84</v>
      </c>
      <c r="B52" s="77" t="s">
        <v>85</v>
      </c>
      <c r="C52" s="62">
        <f>SUM(C47:C51)</f>
        <v>1978489</v>
      </c>
      <c r="D52" s="62">
        <f>SUM(D47:D51)</f>
        <v>1832502</v>
      </c>
      <c r="E52" s="62">
        <f>SUM(E47:E49)</f>
        <v>9270491</v>
      </c>
      <c r="F52" s="62">
        <f>SUM(F47:F51)</f>
        <v>11824612</v>
      </c>
      <c r="G52" s="78">
        <f>SUM(G47:G49)</f>
        <v>7506900</v>
      </c>
      <c r="H52" s="78">
        <f>SUM(H47:H49)</f>
        <v>7506900</v>
      </c>
      <c r="I52" s="79">
        <f>SUM(I47:I49)</f>
        <v>7506900</v>
      </c>
    </row>
    <row r="53" spans="1:9" s="2" customFormat="1" ht="18" customHeight="1" x14ac:dyDescent="0.25">
      <c r="A53" s="25" t="s">
        <v>86</v>
      </c>
      <c r="B53" s="41" t="s">
        <v>87</v>
      </c>
      <c r="C53" s="27">
        <v>24410839</v>
      </c>
      <c r="D53" s="27">
        <v>11946516</v>
      </c>
      <c r="E53" s="28">
        <v>2358374</v>
      </c>
      <c r="F53" s="28">
        <v>2358374</v>
      </c>
      <c r="G53" s="80">
        <v>1100000</v>
      </c>
      <c r="H53" s="80">
        <v>1100000</v>
      </c>
      <c r="I53" s="81">
        <v>1100000</v>
      </c>
    </row>
    <row r="54" spans="1:9" s="2" customFormat="1" ht="18.75" customHeight="1" thickBot="1" x14ac:dyDescent="0.3">
      <c r="A54" s="25" t="s">
        <v>88</v>
      </c>
      <c r="B54" s="34" t="s">
        <v>89</v>
      </c>
      <c r="C54" s="80"/>
      <c r="D54" s="80"/>
      <c r="E54" s="80"/>
      <c r="F54" s="80"/>
      <c r="G54" s="80"/>
      <c r="H54" s="80"/>
      <c r="I54" s="82"/>
    </row>
    <row r="55" spans="1:9" s="19" customFormat="1" ht="18" customHeight="1" thickBot="1" x14ac:dyDescent="0.3">
      <c r="A55" s="109" t="s">
        <v>90</v>
      </c>
      <c r="B55" s="118"/>
      <c r="C55" s="51">
        <f>SUM(C43,C44,C45,C46,C52,C53)</f>
        <v>59092755</v>
      </c>
      <c r="D55" s="51">
        <f>SUM(D43,D44,D45,D46,D52,D53)</f>
        <v>53332752</v>
      </c>
      <c r="E55" s="51">
        <f>SUM(E43:E46,E52:E53)</f>
        <v>55527141</v>
      </c>
      <c r="F55" s="51">
        <f>SUM(F43:F46,F52:F53)</f>
        <v>59551255</v>
      </c>
      <c r="G55" s="51">
        <f>SUM(G43:G46,G52:G53)</f>
        <v>41306900</v>
      </c>
      <c r="H55" s="51">
        <f>SUM(H43:H46,H52:H53)</f>
        <v>41306900</v>
      </c>
      <c r="I55" s="51">
        <f>SUM(I43:I46,I52:I53)</f>
        <v>41306900</v>
      </c>
    </row>
    <row r="56" spans="1:9" s="19" customFormat="1" ht="18" customHeight="1" x14ac:dyDescent="0.25">
      <c r="A56" s="25"/>
      <c r="B56" s="83" t="s">
        <v>91</v>
      </c>
      <c r="C56" s="84"/>
      <c r="D56" s="84"/>
      <c r="E56" s="85"/>
      <c r="F56" s="85"/>
      <c r="G56" s="85"/>
      <c r="H56" s="85"/>
      <c r="I56" s="86"/>
    </row>
    <row r="57" spans="1:9" s="19" customFormat="1" ht="18" customHeight="1" x14ac:dyDescent="0.25">
      <c r="A57" s="25" t="s">
        <v>30</v>
      </c>
      <c r="B57" s="87" t="s">
        <v>92</v>
      </c>
      <c r="C57" s="88">
        <v>0</v>
      </c>
      <c r="D57" s="88">
        <v>0</v>
      </c>
      <c r="E57" s="88">
        <v>0</v>
      </c>
      <c r="F57" s="88">
        <v>0</v>
      </c>
      <c r="G57" s="89">
        <v>0</v>
      </c>
      <c r="H57" s="89">
        <v>0</v>
      </c>
      <c r="I57" s="90">
        <v>0</v>
      </c>
    </row>
    <row r="58" spans="1:9" s="19" customFormat="1" ht="18" customHeight="1" x14ac:dyDescent="0.25">
      <c r="A58" s="70" t="s">
        <v>32</v>
      </c>
      <c r="B58" s="91" t="s">
        <v>93</v>
      </c>
      <c r="C58" s="92">
        <v>381000</v>
      </c>
      <c r="D58" s="92">
        <v>7232409</v>
      </c>
      <c r="E58" s="92">
        <v>0</v>
      </c>
      <c r="F58" s="92">
        <v>0</v>
      </c>
      <c r="G58" s="93">
        <v>0</v>
      </c>
      <c r="H58" s="93">
        <v>0</v>
      </c>
      <c r="I58" s="94">
        <v>0</v>
      </c>
    </row>
    <row r="59" spans="1:9" s="19" customFormat="1" ht="18" customHeight="1" x14ac:dyDescent="0.25">
      <c r="A59" s="25" t="s">
        <v>34</v>
      </c>
      <c r="B59" s="39" t="s">
        <v>94</v>
      </c>
      <c r="C59" s="95">
        <f>SUM(C57:C58)</f>
        <v>381000</v>
      </c>
      <c r="D59" s="95">
        <f>SUM(D57:D58)</f>
        <v>7232409</v>
      </c>
      <c r="E59" s="95">
        <f t="shared" ref="E59:F61" si="6">SUM(E58)</f>
        <v>0</v>
      </c>
      <c r="F59" s="95">
        <f t="shared" si="6"/>
        <v>0</v>
      </c>
      <c r="G59" s="95">
        <f>SUM(G57:G58)</f>
        <v>0</v>
      </c>
      <c r="H59" s="95">
        <f>SUM(H57:H58)</f>
        <v>0</v>
      </c>
      <c r="I59" s="96">
        <f>SUM(I57:I58)</f>
        <v>0</v>
      </c>
    </row>
    <row r="60" spans="1:9" s="19" customFormat="1" ht="18" customHeight="1" thickBot="1" x14ac:dyDescent="0.3">
      <c r="A60" s="97" t="s">
        <v>42</v>
      </c>
      <c r="B60" s="41" t="s">
        <v>95</v>
      </c>
      <c r="C60" s="88">
        <f>SUM(C59)</f>
        <v>381000</v>
      </c>
      <c r="D60" s="88">
        <f>SUM(D59)</f>
        <v>7232409</v>
      </c>
      <c r="E60" s="88">
        <f t="shared" si="6"/>
        <v>0</v>
      </c>
      <c r="F60" s="88">
        <f t="shared" si="6"/>
        <v>0</v>
      </c>
      <c r="G60" s="89">
        <f t="shared" ref="G60:I61" si="7">SUM(G59)</f>
        <v>0</v>
      </c>
      <c r="H60" s="89">
        <f t="shared" si="7"/>
        <v>0</v>
      </c>
      <c r="I60" s="90">
        <f t="shared" si="7"/>
        <v>0</v>
      </c>
    </row>
    <row r="61" spans="1:9" s="19" customFormat="1" ht="18" customHeight="1" thickBot="1" x14ac:dyDescent="0.3">
      <c r="A61" s="109" t="s">
        <v>96</v>
      </c>
      <c r="B61" s="110"/>
      <c r="C61" s="98">
        <f>SUM(C60)</f>
        <v>381000</v>
      </c>
      <c r="D61" s="98">
        <f>SUM(D60)</f>
        <v>7232409</v>
      </c>
      <c r="E61" s="98">
        <f t="shared" si="6"/>
        <v>0</v>
      </c>
      <c r="F61" s="98">
        <f t="shared" si="6"/>
        <v>0</v>
      </c>
      <c r="G61" s="99">
        <f t="shared" si="7"/>
        <v>0</v>
      </c>
      <c r="H61" s="99">
        <f t="shared" si="7"/>
        <v>0</v>
      </c>
      <c r="I61" s="100">
        <f t="shared" si="7"/>
        <v>0</v>
      </c>
    </row>
    <row r="62" spans="1:9" s="2" customFormat="1" ht="21.95" customHeight="1" x14ac:dyDescent="0.25">
      <c r="A62" s="25"/>
      <c r="B62" s="83" t="s">
        <v>97</v>
      </c>
      <c r="C62" s="22"/>
      <c r="D62" s="22"/>
      <c r="E62" s="23"/>
      <c r="F62" s="23"/>
      <c r="G62" s="22"/>
      <c r="H62" s="22"/>
      <c r="I62" s="69"/>
    </row>
    <row r="63" spans="1:9" s="2" customFormat="1" ht="18" customHeight="1" x14ac:dyDescent="0.25">
      <c r="A63" s="25" t="s">
        <v>34</v>
      </c>
      <c r="B63" s="41" t="s">
        <v>98</v>
      </c>
      <c r="C63" s="27">
        <v>1678651</v>
      </c>
      <c r="D63" s="27">
        <v>6653395</v>
      </c>
      <c r="E63" s="28">
        <v>1060418</v>
      </c>
      <c r="F63" s="28">
        <v>1060418</v>
      </c>
      <c r="G63" s="27">
        <v>1000000</v>
      </c>
      <c r="H63" s="27">
        <v>1000000</v>
      </c>
      <c r="I63" s="29">
        <v>1000000</v>
      </c>
    </row>
    <row r="64" spans="1:9" s="2" customFormat="1" ht="17.100000000000001" customHeight="1" x14ac:dyDescent="0.25">
      <c r="A64" s="25" t="s">
        <v>42</v>
      </c>
      <c r="B64" s="41" t="s">
        <v>99</v>
      </c>
      <c r="C64" s="27">
        <v>381000</v>
      </c>
      <c r="D64" s="27">
        <v>548640</v>
      </c>
      <c r="E64" s="28">
        <v>1131336</v>
      </c>
      <c r="F64" s="28">
        <v>1131336</v>
      </c>
      <c r="G64" s="27">
        <v>1000000</v>
      </c>
      <c r="H64" s="27">
        <v>1000000</v>
      </c>
      <c r="I64" s="29">
        <v>1000000</v>
      </c>
    </row>
    <row r="65" spans="1:9" s="2" customFormat="1" ht="17.100000000000001" customHeight="1" thickBot="1" x14ac:dyDescent="0.25">
      <c r="A65" s="11" t="s">
        <v>62</v>
      </c>
      <c r="B65" s="101" t="s">
        <v>100</v>
      </c>
      <c r="C65" s="31">
        <v>0</v>
      </c>
      <c r="D65" s="31">
        <v>0</v>
      </c>
      <c r="E65" s="32">
        <v>0</v>
      </c>
      <c r="F65" s="32">
        <v>0</v>
      </c>
      <c r="G65" s="31">
        <v>0</v>
      </c>
      <c r="H65" s="31">
        <v>0</v>
      </c>
      <c r="I65" s="33">
        <v>0</v>
      </c>
    </row>
    <row r="66" spans="1:9" s="19" customFormat="1" ht="18" customHeight="1" thickBot="1" x14ac:dyDescent="0.3">
      <c r="A66" s="109" t="s">
        <v>101</v>
      </c>
      <c r="B66" s="110"/>
      <c r="C66" s="51">
        <f t="shared" ref="C66:I66" si="8">SUM(C63:C65)</f>
        <v>2059651</v>
      </c>
      <c r="D66" s="51">
        <f t="shared" si="8"/>
        <v>7202035</v>
      </c>
      <c r="E66" s="51">
        <f t="shared" si="8"/>
        <v>2191754</v>
      </c>
      <c r="F66" s="51">
        <f t="shared" si="8"/>
        <v>2191754</v>
      </c>
      <c r="G66" s="51">
        <f t="shared" si="8"/>
        <v>2000000</v>
      </c>
      <c r="H66" s="51">
        <f t="shared" si="8"/>
        <v>2000000</v>
      </c>
      <c r="I66" s="52">
        <f t="shared" si="8"/>
        <v>2000000</v>
      </c>
    </row>
    <row r="67" spans="1:9" s="57" customFormat="1" ht="18" customHeight="1" thickBot="1" x14ac:dyDescent="0.3">
      <c r="A67" s="109" t="s">
        <v>102</v>
      </c>
      <c r="B67" s="110"/>
      <c r="C67" s="51">
        <f t="shared" ref="C67:I67" si="9">SUM(C66,C55)</f>
        <v>61152406</v>
      </c>
      <c r="D67" s="51">
        <f t="shared" si="9"/>
        <v>60534787</v>
      </c>
      <c r="E67" s="51">
        <f t="shared" si="9"/>
        <v>57718895</v>
      </c>
      <c r="F67" s="51">
        <f t="shared" si="9"/>
        <v>61743009</v>
      </c>
      <c r="G67" s="51">
        <f t="shared" si="9"/>
        <v>43306900</v>
      </c>
      <c r="H67" s="51">
        <f t="shared" si="9"/>
        <v>43306900</v>
      </c>
      <c r="I67" s="52">
        <f t="shared" si="9"/>
        <v>43306900</v>
      </c>
    </row>
    <row r="68" spans="1:9" s="57" customFormat="1" ht="18" customHeight="1" x14ac:dyDescent="0.25">
      <c r="A68" s="53"/>
      <c r="B68" s="54" t="s">
        <v>69</v>
      </c>
      <c r="C68" s="55"/>
      <c r="D68" s="55"/>
      <c r="E68" s="55"/>
      <c r="F68" s="55"/>
      <c r="G68" s="55"/>
      <c r="H68" s="55"/>
      <c r="I68" s="56"/>
    </row>
    <row r="69" spans="1:9" s="57" customFormat="1" ht="18" customHeight="1" x14ac:dyDescent="0.25">
      <c r="A69" s="116" t="s">
        <v>67</v>
      </c>
      <c r="B69" s="117"/>
      <c r="C69" s="60"/>
      <c r="D69" s="60"/>
      <c r="E69" s="60"/>
      <c r="F69" s="60"/>
      <c r="G69" s="60"/>
      <c r="H69" s="60"/>
      <c r="I69" s="61"/>
    </row>
    <row r="70" spans="1:9" s="57" customFormat="1" ht="18" customHeight="1" x14ac:dyDescent="0.25">
      <c r="A70" s="25" t="s">
        <v>34</v>
      </c>
      <c r="B70" s="41" t="s">
        <v>70</v>
      </c>
      <c r="C70" s="60">
        <v>16318948</v>
      </c>
      <c r="D70" s="60">
        <v>4563689</v>
      </c>
      <c r="E70" s="60">
        <v>0</v>
      </c>
      <c r="F70" s="60">
        <v>0</v>
      </c>
      <c r="G70" s="60">
        <v>0</v>
      </c>
      <c r="H70" s="60">
        <v>0</v>
      </c>
      <c r="I70" s="61">
        <v>0</v>
      </c>
    </row>
    <row r="71" spans="1:9" s="57" customFormat="1" ht="18" customHeight="1" x14ac:dyDescent="0.25">
      <c r="A71" s="70" t="s">
        <v>42</v>
      </c>
      <c r="B71" s="71" t="s">
        <v>71</v>
      </c>
      <c r="C71" s="60">
        <v>3078473</v>
      </c>
      <c r="D71" s="60">
        <v>781791</v>
      </c>
      <c r="E71" s="60">
        <v>0</v>
      </c>
      <c r="F71" s="60">
        <v>0</v>
      </c>
      <c r="G71" s="60">
        <v>0</v>
      </c>
      <c r="H71" s="60">
        <v>0</v>
      </c>
      <c r="I71" s="61">
        <v>0</v>
      </c>
    </row>
    <row r="72" spans="1:9" s="57" customFormat="1" ht="18" customHeight="1" x14ac:dyDescent="0.25">
      <c r="A72" s="70" t="s">
        <v>62</v>
      </c>
      <c r="B72" s="71" t="s">
        <v>72</v>
      </c>
      <c r="C72" s="60">
        <v>3414718</v>
      </c>
      <c r="D72" s="60">
        <v>693740</v>
      </c>
      <c r="E72" s="60">
        <v>0</v>
      </c>
      <c r="F72" s="60">
        <v>0</v>
      </c>
      <c r="G72" s="60">
        <v>0</v>
      </c>
      <c r="H72" s="60">
        <v>0</v>
      </c>
      <c r="I72" s="61">
        <v>0</v>
      </c>
    </row>
    <row r="73" spans="1:9" s="57" customFormat="1" ht="18" customHeight="1" thickBot="1" x14ac:dyDescent="0.3">
      <c r="A73" s="102" t="s">
        <v>64</v>
      </c>
      <c r="B73" s="103" t="s">
        <v>85</v>
      </c>
      <c r="C73" s="60"/>
      <c r="D73" s="60">
        <v>83696</v>
      </c>
      <c r="E73" s="60"/>
      <c r="F73" s="60"/>
      <c r="G73" s="60"/>
      <c r="H73" s="60"/>
      <c r="I73" s="61"/>
    </row>
    <row r="74" spans="1:9" s="57" customFormat="1" ht="18" customHeight="1" thickBot="1" x14ac:dyDescent="0.3">
      <c r="A74" s="109" t="s">
        <v>90</v>
      </c>
      <c r="B74" s="118"/>
      <c r="C74" s="51">
        <f t="shared" ref="C74" si="10">SUM(C70:C72)</f>
        <v>22812139</v>
      </c>
      <c r="D74" s="51">
        <f>SUM(D70:D73)</f>
        <v>6122916</v>
      </c>
      <c r="E74" s="51">
        <f t="shared" ref="E74:I74" si="11">SUM(E70:E72)</f>
        <v>0</v>
      </c>
      <c r="F74" s="51">
        <f t="shared" si="11"/>
        <v>0</v>
      </c>
      <c r="G74" s="51">
        <f t="shared" si="11"/>
        <v>0</v>
      </c>
      <c r="H74" s="51">
        <f t="shared" si="11"/>
        <v>0</v>
      </c>
      <c r="I74" s="52">
        <f t="shared" si="11"/>
        <v>0</v>
      </c>
    </row>
    <row r="75" spans="1:9" s="57" customFormat="1" ht="18" customHeight="1" x14ac:dyDescent="0.25">
      <c r="A75" s="25"/>
      <c r="B75" s="83" t="s">
        <v>103</v>
      </c>
      <c r="C75" s="22"/>
      <c r="D75" s="22"/>
      <c r="E75" s="23"/>
      <c r="F75" s="23"/>
      <c r="G75" s="22"/>
      <c r="H75" s="22"/>
      <c r="I75" s="69"/>
    </row>
    <row r="76" spans="1:9" s="57" customFormat="1" ht="18" customHeight="1" x14ac:dyDescent="0.25">
      <c r="A76" s="25" t="s">
        <v>34</v>
      </c>
      <c r="B76" s="41" t="s">
        <v>98</v>
      </c>
      <c r="C76" s="27">
        <v>0</v>
      </c>
      <c r="D76" s="27">
        <v>0</v>
      </c>
      <c r="E76" s="28">
        <v>0</v>
      </c>
      <c r="F76" s="28">
        <v>0</v>
      </c>
      <c r="G76" s="27">
        <v>0</v>
      </c>
      <c r="H76" s="27">
        <v>0</v>
      </c>
      <c r="I76" s="29">
        <v>0</v>
      </c>
    </row>
    <row r="77" spans="1:9" s="57" customFormat="1" ht="18" customHeight="1" x14ac:dyDescent="0.25">
      <c r="A77" s="25" t="s">
        <v>42</v>
      </c>
      <c r="B77" s="41" t="s">
        <v>99</v>
      </c>
      <c r="C77" s="27">
        <v>0</v>
      </c>
      <c r="D77" s="27">
        <v>0</v>
      </c>
      <c r="E77" s="28">
        <v>0</v>
      </c>
      <c r="F77" s="28">
        <v>0</v>
      </c>
      <c r="G77" s="27">
        <v>0</v>
      </c>
      <c r="H77" s="27">
        <v>0</v>
      </c>
      <c r="I77" s="29">
        <v>0</v>
      </c>
    </row>
    <row r="78" spans="1:9" s="57" customFormat="1" ht="18" customHeight="1" thickBot="1" x14ac:dyDescent="0.3">
      <c r="A78" s="11" t="s">
        <v>62</v>
      </c>
      <c r="B78" s="101" t="s">
        <v>100</v>
      </c>
      <c r="C78" s="31">
        <v>0</v>
      </c>
      <c r="D78" s="31">
        <v>0</v>
      </c>
      <c r="E78" s="32">
        <v>0</v>
      </c>
      <c r="F78" s="32">
        <v>0</v>
      </c>
      <c r="G78" s="31">
        <v>0</v>
      </c>
      <c r="H78" s="31">
        <v>0</v>
      </c>
      <c r="I78" s="33">
        <v>0</v>
      </c>
    </row>
    <row r="79" spans="1:9" s="57" customFormat="1" ht="18" customHeight="1" thickBot="1" x14ac:dyDescent="0.3">
      <c r="A79" s="109" t="s">
        <v>101</v>
      </c>
      <c r="B79" s="110"/>
      <c r="C79" s="51">
        <f t="shared" ref="C79:I79" si="12">SUM(C76:C78)</f>
        <v>0</v>
      </c>
      <c r="D79" s="51">
        <f t="shared" si="12"/>
        <v>0</v>
      </c>
      <c r="E79" s="51">
        <f t="shared" si="12"/>
        <v>0</v>
      </c>
      <c r="F79" s="51">
        <f t="shared" si="12"/>
        <v>0</v>
      </c>
      <c r="G79" s="51">
        <f t="shared" si="12"/>
        <v>0</v>
      </c>
      <c r="H79" s="51">
        <f t="shared" si="12"/>
        <v>0</v>
      </c>
      <c r="I79" s="52">
        <f t="shared" si="12"/>
        <v>0</v>
      </c>
    </row>
    <row r="80" spans="1:9" s="57" customFormat="1" ht="18" customHeight="1" thickBot="1" x14ac:dyDescent="0.3">
      <c r="A80" s="109" t="s">
        <v>104</v>
      </c>
      <c r="B80" s="118"/>
      <c r="C80" s="51">
        <f>SUM(C79,C74)</f>
        <v>22812139</v>
      </c>
      <c r="D80" s="51">
        <f>SUM(D79,D74)</f>
        <v>6122916</v>
      </c>
      <c r="E80" s="51">
        <f>SUM(E74,E79)</f>
        <v>0</v>
      </c>
      <c r="F80" s="51">
        <f>SUM(F74,F79)</f>
        <v>0</v>
      </c>
      <c r="G80" s="51">
        <f>SUM(G74,G79)</f>
        <v>0</v>
      </c>
      <c r="H80" s="51">
        <f>SUM(H74,H79)</f>
        <v>0</v>
      </c>
      <c r="I80" s="52">
        <f>SUM(I74,I79)</f>
        <v>0</v>
      </c>
    </row>
    <row r="81" spans="1:9" s="57" customFormat="1" ht="18" customHeight="1" x14ac:dyDescent="0.25">
      <c r="A81" s="121" t="s">
        <v>105</v>
      </c>
      <c r="B81" s="122"/>
      <c r="C81" s="104">
        <f t="shared" ref="C81:I83" si="13">SUM(C70,C43)</f>
        <v>29219401</v>
      </c>
      <c r="D81" s="104">
        <f t="shared" si="13"/>
        <v>23327170</v>
      </c>
      <c r="E81" s="104">
        <f t="shared" si="13"/>
        <v>21094476</v>
      </c>
      <c r="F81" s="104">
        <f t="shared" si="13"/>
        <v>21357094</v>
      </c>
      <c r="G81" s="104">
        <f t="shared" si="13"/>
        <v>14000000</v>
      </c>
      <c r="H81" s="104">
        <f t="shared" si="13"/>
        <v>14000000</v>
      </c>
      <c r="I81" s="105">
        <f t="shared" si="13"/>
        <v>14000000</v>
      </c>
    </row>
    <row r="82" spans="1:9" s="57" customFormat="1" ht="18" customHeight="1" x14ac:dyDescent="0.25">
      <c r="A82" s="123" t="s">
        <v>106</v>
      </c>
      <c r="B82" s="124"/>
      <c r="C82" s="60">
        <f t="shared" si="13"/>
        <v>5207767</v>
      </c>
      <c r="D82" s="60">
        <f t="shared" si="13"/>
        <v>3628283</v>
      </c>
      <c r="E82" s="60">
        <f t="shared" si="13"/>
        <v>3321895</v>
      </c>
      <c r="F82" s="60">
        <f t="shared" si="13"/>
        <v>3350201</v>
      </c>
      <c r="G82" s="60">
        <f t="shared" si="13"/>
        <v>4000000</v>
      </c>
      <c r="H82" s="60">
        <f t="shared" si="13"/>
        <v>4000000</v>
      </c>
      <c r="I82" s="61">
        <f t="shared" si="13"/>
        <v>4000000</v>
      </c>
    </row>
    <row r="83" spans="1:9" s="57" customFormat="1" ht="18" customHeight="1" x14ac:dyDescent="0.25">
      <c r="A83" s="123" t="s">
        <v>107</v>
      </c>
      <c r="B83" s="124"/>
      <c r="C83" s="60">
        <f t="shared" si="13"/>
        <v>17101578</v>
      </c>
      <c r="D83" s="60">
        <f t="shared" si="13"/>
        <v>13842501</v>
      </c>
      <c r="E83" s="60">
        <f t="shared" si="13"/>
        <v>13216905</v>
      </c>
      <c r="F83" s="60">
        <f t="shared" si="13"/>
        <v>14395974</v>
      </c>
      <c r="G83" s="60">
        <f t="shared" si="13"/>
        <v>12000000</v>
      </c>
      <c r="H83" s="60">
        <f t="shared" si="13"/>
        <v>12000000</v>
      </c>
      <c r="I83" s="61">
        <f t="shared" si="13"/>
        <v>12000000</v>
      </c>
    </row>
    <row r="84" spans="1:9" s="57" customFormat="1" ht="18" customHeight="1" x14ac:dyDescent="0.25">
      <c r="A84" s="123" t="s">
        <v>108</v>
      </c>
      <c r="B84" s="124"/>
      <c r="C84" s="60">
        <f t="shared" ref="C84" si="14">SUM(C46)</f>
        <v>3986820</v>
      </c>
      <c r="D84" s="60">
        <f t="shared" ref="D84:I84" si="15">SUM(D46)</f>
        <v>4795000</v>
      </c>
      <c r="E84" s="60">
        <f t="shared" si="15"/>
        <v>6265000</v>
      </c>
      <c r="F84" s="60">
        <f t="shared" si="15"/>
        <v>6265000</v>
      </c>
      <c r="G84" s="60">
        <f t="shared" si="15"/>
        <v>2700000</v>
      </c>
      <c r="H84" s="60">
        <f t="shared" si="15"/>
        <v>2700000</v>
      </c>
      <c r="I84" s="61">
        <f t="shared" si="15"/>
        <v>2700000</v>
      </c>
    </row>
    <row r="85" spans="1:9" s="57" customFormat="1" ht="18" customHeight="1" x14ac:dyDescent="0.25">
      <c r="A85" s="123" t="s">
        <v>109</v>
      </c>
      <c r="B85" s="124"/>
      <c r="C85" s="60">
        <f t="shared" ref="C85:I86" si="16">SUM(C52)</f>
        <v>1978489</v>
      </c>
      <c r="D85" s="60">
        <f t="shared" si="16"/>
        <v>1832502</v>
      </c>
      <c r="E85" s="60">
        <f t="shared" si="16"/>
        <v>9270491</v>
      </c>
      <c r="F85" s="60">
        <f t="shared" si="16"/>
        <v>11824612</v>
      </c>
      <c r="G85" s="60">
        <f t="shared" si="16"/>
        <v>7506900</v>
      </c>
      <c r="H85" s="60">
        <f t="shared" si="16"/>
        <v>7506900</v>
      </c>
      <c r="I85" s="61">
        <f t="shared" si="16"/>
        <v>7506900</v>
      </c>
    </row>
    <row r="86" spans="1:9" s="57" customFormat="1" ht="18" customHeight="1" x14ac:dyDescent="0.25">
      <c r="A86" s="123" t="s">
        <v>110</v>
      </c>
      <c r="B86" s="124"/>
      <c r="C86" s="60">
        <f t="shared" si="16"/>
        <v>24410839</v>
      </c>
      <c r="D86" s="60">
        <f t="shared" si="16"/>
        <v>11946516</v>
      </c>
      <c r="E86" s="60">
        <f t="shared" si="16"/>
        <v>2358374</v>
      </c>
      <c r="F86" s="60">
        <f t="shared" si="16"/>
        <v>2358374</v>
      </c>
      <c r="G86" s="60">
        <f t="shared" si="16"/>
        <v>1100000</v>
      </c>
      <c r="H86" s="60">
        <f t="shared" si="16"/>
        <v>1100000</v>
      </c>
      <c r="I86" s="61">
        <f t="shared" si="16"/>
        <v>1100000</v>
      </c>
    </row>
    <row r="87" spans="1:9" s="57" customFormat="1" ht="18" customHeight="1" x14ac:dyDescent="0.25">
      <c r="A87" s="119" t="s">
        <v>90</v>
      </c>
      <c r="B87" s="120"/>
      <c r="C87" s="58">
        <f t="shared" ref="C87" si="17">SUM(C81:C86)</f>
        <v>81904894</v>
      </c>
      <c r="D87" s="58">
        <f t="shared" ref="D87:I87" si="18">SUM(D81:D86)</f>
        <v>59371972</v>
      </c>
      <c r="E87" s="58">
        <f t="shared" si="18"/>
        <v>55527141</v>
      </c>
      <c r="F87" s="58">
        <f t="shared" si="18"/>
        <v>59551255</v>
      </c>
      <c r="G87" s="58">
        <f>SUM(G81:G86)</f>
        <v>41306900</v>
      </c>
      <c r="H87" s="58">
        <f t="shared" ref="H87" si="19">SUM(H81:H86)</f>
        <v>41306900</v>
      </c>
      <c r="I87" s="59">
        <f t="shared" si="18"/>
        <v>41306900</v>
      </c>
    </row>
    <row r="88" spans="1:9" s="57" customFormat="1" ht="18" customHeight="1" thickBot="1" x14ac:dyDescent="0.3">
      <c r="A88" s="119" t="s">
        <v>101</v>
      </c>
      <c r="B88" s="120"/>
      <c r="C88" s="58">
        <f>SUM(C66)</f>
        <v>2059651</v>
      </c>
      <c r="D88" s="58">
        <f>SUM(D66)</f>
        <v>7202035</v>
      </c>
      <c r="E88" s="58">
        <f>SUM(E66,E79)</f>
        <v>2191754</v>
      </c>
      <c r="F88" s="58">
        <f>SUM(F66,F79)</f>
        <v>2191754</v>
      </c>
      <c r="G88" s="58">
        <f>SUM(G66,G79)</f>
        <v>2000000</v>
      </c>
      <c r="H88" s="58">
        <f>SUM(H66,H79)</f>
        <v>2000000</v>
      </c>
      <c r="I88" s="59">
        <f>SUM(I66,I79)</f>
        <v>2000000</v>
      </c>
    </row>
    <row r="89" spans="1:9" s="57" customFormat="1" ht="15.75" x14ac:dyDescent="0.25">
      <c r="A89" s="125" t="s">
        <v>111</v>
      </c>
      <c r="B89" s="126"/>
      <c r="C89" s="104">
        <f t="shared" ref="C89:I89" si="20">(C31+C39)-(C55+C74)</f>
        <v>12775470</v>
      </c>
      <c r="D89" s="104">
        <f t="shared" si="20"/>
        <v>15693331</v>
      </c>
      <c r="E89" s="104">
        <f t="shared" si="20"/>
        <v>2191754</v>
      </c>
      <c r="F89" s="104">
        <f t="shared" si="20"/>
        <v>2191754</v>
      </c>
      <c r="G89" s="104">
        <f t="shared" si="20"/>
        <v>2000000</v>
      </c>
      <c r="H89" s="104">
        <f t="shared" si="20"/>
        <v>2000000</v>
      </c>
      <c r="I89" s="105">
        <f t="shared" si="20"/>
        <v>2000000</v>
      </c>
    </row>
    <row r="90" spans="1:9" s="57" customFormat="1" ht="16.5" thickBot="1" x14ac:dyDescent="0.3">
      <c r="A90" s="127" t="s">
        <v>112</v>
      </c>
      <c r="B90" s="128"/>
      <c r="C90" s="106">
        <f t="shared" ref="C90:I90" si="21">C61-(C66+C79)</f>
        <v>-1678651</v>
      </c>
      <c r="D90" s="106">
        <f t="shared" si="21"/>
        <v>30374</v>
      </c>
      <c r="E90" s="106">
        <f t="shared" si="21"/>
        <v>-2191754</v>
      </c>
      <c r="F90" s="106">
        <f t="shared" si="21"/>
        <v>-2191754</v>
      </c>
      <c r="G90" s="106">
        <f t="shared" si="21"/>
        <v>-2000000</v>
      </c>
      <c r="H90" s="106">
        <f t="shared" si="21"/>
        <v>-2000000</v>
      </c>
      <c r="I90" s="107">
        <f t="shared" si="21"/>
        <v>-2000000</v>
      </c>
    </row>
    <row r="91" spans="1:9" s="57" customFormat="1" ht="20.100000000000001" customHeight="1" thickBot="1" x14ac:dyDescent="0.3">
      <c r="A91" s="129" t="s">
        <v>113</v>
      </c>
      <c r="B91" s="130"/>
      <c r="C91" s="51">
        <f t="shared" ref="C91:I91" si="22">SUM(C31,C39,C61)</f>
        <v>95061364</v>
      </c>
      <c r="D91" s="51">
        <f t="shared" si="22"/>
        <v>82381408</v>
      </c>
      <c r="E91" s="51">
        <f t="shared" si="22"/>
        <v>57718895</v>
      </c>
      <c r="F91" s="51">
        <f t="shared" si="22"/>
        <v>61743009</v>
      </c>
      <c r="G91" s="51">
        <f t="shared" si="22"/>
        <v>43306900</v>
      </c>
      <c r="H91" s="51">
        <f t="shared" si="22"/>
        <v>43306900</v>
      </c>
      <c r="I91" s="52">
        <f t="shared" si="22"/>
        <v>43306900</v>
      </c>
    </row>
    <row r="92" spans="1:9" s="57" customFormat="1" ht="20.100000000000001" customHeight="1" thickBot="1" x14ac:dyDescent="0.3">
      <c r="A92" s="129" t="s">
        <v>114</v>
      </c>
      <c r="B92" s="130"/>
      <c r="C92" s="51">
        <f>SUM(C55,C66,C74)</f>
        <v>83964545</v>
      </c>
      <c r="D92" s="51">
        <f>SUM(D55,D66,D74)</f>
        <v>66657703</v>
      </c>
      <c r="E92" s="51">
        <f>SUM(E55,E66,E74)</f>
        <v>57718895</v>
      </c>
      <c r="F92" s="51">
        <f>SUM(F55,F66,F74)</f>
        <v>61743009</v>
      </c>
      <c r="G92" s="51">
        <f>SUM(G67,G80)</f>
        <v>43306900</v>
      </c>
      <c r="H92" s="51">
        <f>SUM(H67,H80)</f>
        <v>43306900</v>
      </c>
      <c r="I92" s="52">
        <f>SUM(I67,I80)</f>
        <v>43306900</v>
      </c>
    </row>
    <row r="94" spans="1:9" x14ac:dyDescent="0.25">
      <c r="C94" s="108"/>
      <c r="D94" s="108"/>
      <c r="E94" s="108"/>
      <c r="F94" s="108"/>
    </row>
  </sheetData>
  <mergeCells count="29">
    <mergeCell ref="A88:B88"/>
    <mergeCell ref="A89:B89"/>
    <mergeCell ref="A90:B90"/>
    <mergeCell ref="A91:B91"/>
    <mergeCell ref="A92:B92"/>
    <mergeCell ref="A87:B87"/>
    <mergeCell ref="A67:B67"/>
    <mergeCell ref="A69:B69"/>
    <mergeCell ref="A74:B74"/>
    <mergeCell ref="A79:B79"/>
    <mergeCell ref="A80:B80"/>
    <mergeCell ref="A81:B81"/>
    <mergeCell ref="A82:B82"/>
    <mergeCell ref="A83:B83"/>
    <mergeCell ref="A84:B84"/>
    <mergeCell ref="A85:B85"/>
    <mergeCell ref="A86:B86"/>
    <mergeCell ref="A66:B66"/>
    <mergeCell ref="A1:I1"/>
    <mergeCell ref="A3:I3"/>
    <mergeCell ref="A4:I4"/>
    <mergeCell ref="A6:I6"/>
    <mergeCell ref="A12:B12"/>
    <mergeCell ref="A31:B31"/>
    <mergeCell ref="A33:B33"/>
    <mergeCell ref="A39:B39"/>
    <mergeCell ref="A42:B42"/>
    <mergeCell ref="A55:B55"/>
    <mergeCell ref="A61:B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Acer7</dc:creator>
  <cp:lastModifiedBy>Acer7</cp:lastModifiedBy>
  <dcterms:created xsi:type="dcterms:W3CDTF">2021-06-23T09:28:25Z</dcterms:created>
  <dcterms:modified xsi:type="dcterms:W3CDTF">2021-06-23T09:43:55Z</dcterms:modified>
</cp:coreProperties>
</file>