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óri\jegyzőkönyvek\felrakni - Hegymagas\2021\2021.08.03. NY_Z\1. NP KV. rendelt módosítás\MELLÉKLETEK RÉGI\"/>
    </mc:Choice>
  </mc:AlternateContent>
  <xr:revisionPtr revIDLastSave="0" documentId="8_{7BA882A6-107A-4865-8580-090081FC4A42}" xr6:coauthVersionLast="47" xr6:coauthVersionMax="47" xr10:uidLastSave="{00000000-0000-0000-0000-000000000000}"/>
  <bookViews>
    <workbookView xWindow="-120" yWindow="-120" windowWidth="29040" windowHeight="15840" xr2:uid="{6E722B1C-9AD1-431A-9AAD-58845964471C}"/>
  </bookViews>
  <sheets>
    <sheet name="Kiad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1" i="1" l="1"/>
  <c r="G250" i="1" s="1"/>
  <c r="G243" i="1"/>
  <c r="G242" i="1"/>
  <c r="G239" i="1"/>
  <c r="G268" i="1" s="1"/>
  <c r="G235" i="1"/>
  <c r="G233" i="1"/>
  <c r="G232" i="1" s="1"/>
  <c r="G230" i="1"/>
  <c r="G219" i="1"/>
  <c r="G216" i="1" s="1"/>
  <c r="G211" i="1"/>
  <c r="G207" i="1"/>
  <c r="G205" i="1"/>
  <c r="G203" i="1"/>
  <c r="G202" i="1" s="1"/>
  <c r="G200" i="1"/>
  <c r="G195" i="1"/>
  <c r="G190" i="1"/>
  <c r="G189" i="1"/>
  <c r="G185" i="1"/>
  <c r="G183" i="1"/>
  <c r="G180" i="1"/>
  <c r="G178" i="1"/>
  <c r="G177" i="1" s="1"/>
  <c r="G174" i="1" s="1"/>
  <c r="G162" i="1" s="1"/>
  <c r="G175" i="1"/>
  <c r="G170" i="1"/>
  <c r="G164" i="1"/>
  <c r="G163" i="1"/>
  <c r="G157" i="1"/>
  <c r="G154" i="1"/>
  <c r="G151" i="1"/>
  <c r="G147" i="1"/>
  <c r="G145" i="1"/>
  <c r="G139" i="1"/>
  <c r="G138" i="1"/>
  <c r="G136" i="1"/>
  <c r="G134" i="1"/>
  <c r="G133" i="1" s="1"/>
  <c r="G130" i="1"/>
  <c r="G126" i="1"/>
  <c r="G123" i="1"/>
  <c r="G118" i="1"/>
  <c r="G117" i="1" s="1"/>
  <c r="G111" i="1"/>
  <c r="G108" i="1"/>
  <c r="G104" i="1"/>
  <c r="G103" i="1"/>
  <c r="G98" i="1" s="1"/>
  <c r="G97" i="1" s="1"/>
  <c r="G99" i="1"/>
  <c r="G93" i="1"/>
  <c r="G90" i="1"/>
  <c r="G88" i="1"/>
  <c r="G87" i="1" s="1"/>
  <c r="G86" i="1" s="1"/>
  <c r="G82" i="1"/>
  <c r="G80" i="1"/>
  <c r="G78" i="1"/>
  <c r="G77" i="1"/>
  <c r="G76" i="1" s="1"/>
  <c r="G75" i="1" s="1"/>
  <c r="G71" i="1"/>
  <c r="G68" i="1"/>
  <c r="G66" i="1"/>
  <c r="G63" i="1"/>
  <c r="G61" i="1"/>
  <c r="G60" i="1"/>
  <c r="G59" i="1" s="1"/>
  <c r="G56" i="1"/>
  <c r="G54" i="1"/>
  <c r="G53" i="1"/>
  <c r="G51" i="1"/>
  <c r="G48" i="1"/>
  <c r="G47" i="1" s="1"/>
  <c r="G42" i="1"/>
  <c r="G266" i="1" s="1"/>
  <c r="G39" i="1"/>
  <c r="G265" i="1" s="1"/>
  <c r="G37" i="1"/>
  <c r="G30" i="1"/>
  <c r="G29" i="1" s="1"/>
  <c r="G27" i="1"/>
  <c r="G22" i="1"/>
  <c r="G264" i="1" s="1"/>
  <c r="G20" i="1"/>
  <c r="G18" i="1"/>
  <c r="G16" i="1"/>
  <c r="G15" i="1" s="1"/>
  <c r="G12" i="1"/>
  <c r="G261" i="1" s="1"/>
  <c r="G10" i="1"/>
  <c r="G263" i="1" l="1"/>
  <c r="G260" i="1"/>
  <c r="G46" i="1"/>
  <c r="G229" i="1"/>
  <c r="G215" i="1" s="1"/>
  <c r="G129" i="1"/>
  <c r="G8" i="1"/>
  <c r="G26" i="1"/>
  <c r="G25" i="1" s="1"/>
  <c r="G116" i="1"/>
  <c r="G199" i="1"/>
  <c r="G188" i="1" s="1"/>
  <c r="G238" i="1"/>
  <c r="G262" i="1" l="1"/>
  <c r="G269" i="1" s="1"/>
</calcChain>
</file>

<file path=xl/sharedStrings.xml><?xml version="1.0" encoding="utf-8"?>
<sst xmlns="http://schemas.openxmlformats.org/spreadsheetml/2006/main" count="441" uniqueCount="176">
  <si>
    <t>HEGYMAGAS KÖZSÉG Önkormányzata</t>
  </si>
  <si>
    <t xml:space="preserve">2021. évi költségvetés kiadásai </t>
  </si>
  <si>
    <t>kiemelt előirányzatonként</t>
  </si>
  <si>
    <t>forint</t>
  </si>
  <si>
    <t>Kiemelt előirányzatonként</t>
  </si>
  <si>
    <t>Létszám</t>
  </si>
  <si>
    <t>Eredeti előirányzat</t>
  </si>
  <si>
    <t xml:space="preserve">011130   Önkormányzatok és önk hiv jogalkotó és általános igazgatási tevékenysége </t>
  </si>
  <si>
    <t>K1</t>
  </si>
  <si>
    <t>Személyi juttatások</t>
  </si>
  <si>
    <t>K12</t>
  </si>
  <si>
    <t>Külső személyi juttatások</t>
  </si>
  <si>
    <t>K121</t>
  </si>
  <si>
    <t>Választott tisztségviselők juttatásai</t>
  </si>
  <si>
    <t>K2</t>
  </si>
  <si>
    <t>Munkaadókat terhelő járulékok és szociális hozzájárulási adó</t>
  </si>
  <si>
    <t>Szociális hozzájárulási adó</t>
  </si>
  <si>
    <t>Munkaadót terhelő szja</t>
  </si>
  <si>
    <t>K3</t>
  </si>
  <si>
    <t>Dologi kiadások</t>
  </si>
  <si>
    <t>K32</t>
  </si>
  <si>
    <t>Kommunikációs szolgáltatások</t>
  </si>
  <si>
    <t>K321</t>
  </si>
  <si>
    <t>Informatikai szolgáltatás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</si>
  <si>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</si>
  <si>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</si>
  <si>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</si>
  <si>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</si>
  <si>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</si>
  <si>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</si>
  <si>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</si>
  <si>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</si>
  <si>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</si>
  <si>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K513</t>
  </si>
  <si>
    <t>Tartalékok</t>
  </si>
  <si>
    <t>013350   Az önkormányzati vagyonnal való gazdálkodással kapcsolatos feladatok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</si>
  <si>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</si>
  <si>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</si>
  <si>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</si>
  <si>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</si>
  <si>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</si>
  <si>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</si>
  <si>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</si>
  <si>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</si>
  <si>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</si>
  <si>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</si>
  <si>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</si>
  <si>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</si>
  <si>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</si>
  <si>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</si>
  <si>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</si>
  <si>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</si>
  <si>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</si>
  <si>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</t>
  </si>
  <si>
    <t>Beruházások</t>
  </si>
  <si>
    <t>K64</t>
  </si>
  <si>
    <t>Orvosi rendelő vizesblokk, hangtechnika, korlát (kultúrhoz)</t>
  </si>
  <si>
    <t>K67</t>
  </si>
  <si>
    <t>Beruházás célú előzetesen felszámított Áfa</t>
  </si>
  <si>
    <t>K7</t>
  </si>
  <si>
    <t>Felújítások</t>
  </si>
  <si>
    <t>K71</t>
  </si>
  <si>
    <t>Ingatlanok felújítása (kultúrház kémény)</t>
  </si>
  <si>
    <t>K74</t>
  </si>
  <si>
    <t>Felújítási célú előzetesen felszámított Áfa</t>
  </si>
  <si>
    <t>041233   Hosszabb időtartamú közfoglalkoztatás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</si>
  <si>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</si>
  <si>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</si>
  <si>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</si>
  <si>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</si>
  <si>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</si>
  <si>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</si>
  <si>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</si>
  <si>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</si>
  <si>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Fenyősi utca fekvőrendőr</t>
  </si>
  <si>
    <t>Beruházási célú előzetesen felszámított áfa</t>
  </si>
  <si>
    <t>Kisapáti út,Szigligeti út vízelvezetés, Fenyősi úti járda</t>
  </si>
  <si>
    <t>064010   Közvilágítás</t>
  </si>
  <si>
    <t>Szent-Gy. utca közvilágítás</t>
  </si>
  <si>
    <t>Beruházási célú előzetesen felszámított Áfa</t>
  </si>
  <si>
    <t>066010   Zöldterület kezelés</t>
  </si>
  <si>
    <t>K355</t>
  </si>
  <si>
    <t>Egyéb dologi kiadás</t>
  </si>
  <si>
    <t>013320</t>
  </si>
  <si>
    <t xml:space="preserve"> Köztemető fenntartás</t>
  </si>
  <si>
    <t>Informatikai szolgáltatások igénybevétele</t>
  </si>
  <si>
    <t>vízdíj</t>
  </si>
  <si>
    <t>Egyéb dologi kiadások</t>
  </si>
  <si>
    <t>Ravatalozó vízesblokk víz-szennyvíz rákötés</t>
  </si>
  <si>
    <t>Kt4</t>
  </si>
  <si>
    <t>Felújítási célú előzetesen felszámított ÁfA</t>
  </si>
  <si>
    <t>066020   Város és községgazdálkodási egyéb szolgáltatások</t>
  </si>
  <si>
    <t>K1102</t>
  </si>
  <si>
    <t>Jutalom</t>
  </si>
  <si>
    <t>K1107</t>
  </si>
  <si>
    <t>Béren kívüli juttatások</t>
  </si>
  <si>
    <t>Foglalkoztatottak egyéb személyi juttatásai</t>
  </si>
  <si>
    <t>K122</t>
  </si>
  <si>
    <t>Megbízási díj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</si>
  <si>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</si>
  <si>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</si>
  <si>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</si>
  <si>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</si>
  <si>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</si>
  <si>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</si>
  <si>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</si>
  <si>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K34</t>
  </si>
  <si>
    <t>Kiküldetés, reklám és propaganda kiadások</t>
  </si>
  <si>
    <t>K342</t>
  </si>
  <si>
    <t>Reklám és hírdetés</t>
  </si>
  <si>
    <t>K352</t>
  </si>
  <si>
    <t>Fizetendő általános forgalmi adó</t>
  </si>
  <si>
    <t>K508</t>
  </si>
  <si>
    <t>Működési c. kölcsönök nyújtása ÁHT. kívülre</t>
  </si>
  <si>
    <t>K512</t>
  </si>
  <si>
    <t>Működési támogatások ÁHT. kívülre</t>
  </si>
  <si>
    <t>Elődeink háza tároló,sportpark kiülő, tájékoztató táblák</t>
  </si>
  <si>
    <t>Járdák felújítása</t>
  </si>
  <si>
    <t>K73</t>
  </si>
  <si>
    <t>Játszótér felújítása</t>
  </si>
  <si>
    <t>Felújítás célú előzetesen felszámított Áfa</t>
  </si>
  <si>
    <t>082044   Könyvtári szolgáltatások</t>
  </si>
  <si>
    <t>K1109</t>
  </si>
  <si>
    <t>Közlekedési költségtérítések</t>
  </si>
  <si>
    <t>EHO</t>
  </si>
  <si>
    <t>Karbantartási, kisjavítási szolgáltatás</t>
  </si>
  <si>
    <t>Kiküldetések, reklám- és propagandakiadások</t>
  </si>
  <si>
    <t>K341</t>
  </si>
  <si>
    <t>Kiküldetések kiadásai</t>
  </si>
  <si>
    <t>107055   Falugondnoki és tanyagondnoki szolgálat</t>
  </si>
  <si>
    <t>Internet</t>
  </si>
  <si>
    <t>107060   Egyéb szociális pénzbeli és természetbeni ellátások, támogatások</t>
  </si>
  <si>
    <t>K4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</si>
  <si>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</si>
  <si>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</si>
  <si>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</si>
  <si>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</si>
  <si>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</si>
  <si>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</si>
  <si>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</si>
  <si>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</si>
  <si>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</si>
  <si>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</si>
  <si>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</si>
  <si>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Otthonteremtési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</si>
  <si>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</si>
  <si>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</si>
  <si>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</si>
  <si>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</si>
  <si>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Üzemeltetési anyagok besz.(szociális tüzifa, rezsics. tüzelőa.)</t>
  </si>
  <si>
    <t>Egyéb üzemeltetési, fenntartási szolgáltatás</t>
  </si>
  <si>
    <t>Fuvardíj  (tüzifa szállítás)</t>
  </si>
  <si>
    <t>018010   Önkormányzatok elszámolásai központi költségvetéssel</t>
  </si>
  <si>
    <t>K9</t>
  </si>
  <si>
    <t>Finanszírozási kiadások</t>
  </si>
  <si>
    <t>K914</t>
  </si>
  <si>
    <t>Előző évi támogatás megelőlegezés visszatérülése</t>
  </si>
  <si>
    <t>018030</t>
  </si>
  <si>
    <t>Támogatási célú finanszírozási műveletek</t>
  </si>
  <si>
    <t>Működési célú támogatások</t>
  </si>
  <si>
    <t>K506</t>
  </si>
  <si>
    <t>Működési támogatások ÁHB. belülre</t>
  </si>
  <si>
    <t>Központi költségvetési szervek (Bursa)</t>
  </si>
  <si>
    <t>Helyi önkormányzatok és szervei</t>
  </si>
  <si>
    <t>Társulások</t>
  </si>
  <si>
    <t>Szüreti felvonulás támogatása</t>
  </si>
  <si>
    <t>062020</t>
  </si>
  <si>
    <t>Településfejlesztési projektek és támogatásuk</t>
  </si>
  <si>
    <t>Felújítási kiadások</t>
  </si>
  <si>
    <t>Ingatlanok felújítása (MFP Temetői infrastruktúra)</t>
  </si>
  <si>
    <t>Felújítási célú előzetesen felszámított áfa</t>
  </si>
  <si>
    <t xml:space="preserve">Felújítások  </t>
  </si>
  <si>
    <t>K8</t>
  </si>
  <si>
    <t>Egyéb felhalmozási célú kiadások</t>
  </si>
  <si>
    <t>Kiadások összesen</t>
  </si>
  <si>
    <t>5. melléklet a 2/2021.(II. 18.)önkormányzati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</si>
</sst>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3" fontId="1" fillId="4" borderId="1" xfId="0" applyNumberFormat="1" applyFont="1" applyFill="1" applyBorder="1"/>
    <xf numFmtId="3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5" fillId="0" borderId="1" xfId="0" applyFont="1" applyBorder="1"/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6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3" fontId="3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49" fontId="2" fillId="2" borderId="2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7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3" fontId="3" fillId="2" borderId="4" xfId="0" applyNumberFormat="1" applyFont="1" applyFill="1" applyBorder="1"/>
    <xf numFmtId="0" fontId="2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3" fontId="2" fillId="2" borderId="7" xfId="0" applyNumberFormat="1" applyFont="1" applyFill="1" applyBorder="1"/>
    <xf numFmtId="49" fontId="2" fillId="2" borderId="0" xfId="0" applyNumberFormat="1" applyFont="1" applyFill="1"/>
    <xf numFmtId="0" fontId="2" fillId="5" borderId="0" xfId="0" applyFont="1" applyFill="1" applyAlignment="1">
      <alignment horizontal="left"/>
    </xf>
    <xf numFmtId="49" fontId="2" fillId="6" borderId="1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/>
    <xf numFmtId="3" fontId="2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7" fillId="3" borderId="1" xfId="0" applyNumberFormat="1" applyFon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5C02-8C3D-46C7-B168-1D0F2597D0CE}">
  <dimension ref="A1:G272"/>
  <sheetViews>
    <sheetView tabSelected="1" workbookViewId="0">
      <selection sqref="A1:G1"/>
    </sheetView>
  </sheetViews>
  <sheetFormatPr defaultRowHeight="15" customHeight="1" x14ac:dyDescent="0.25"/>
  <cols>
    <col min="1" max="1" width="8.42578125" customWidth="1"/>
    <col min="2" max="2" width="6.5703125" customWidth="1"/>
    <col min="4" max="4" width="8.85546875" customWidth="1"/>
    <col min="5" max="5" width="44.5703125" customWidth="1"/>
    <col min="7" max="7" width="17.5703125" customWidth="1"/>
    <col min="257" max="257" width="8.42578125" customWidth="1"/>
    <col min="258" max="258" width="6.5703125" customWidth="1"/>
    <col min="260" max="260" width="8.85546875" customWidth="1"/>
    <col min="261" max="261" width="44.5703125" customWidth="1"/>
    <col min="263" max="263" width="17.5703125" customWidth="1"/>
    <col min="513" max="513" width="8.42578125" customWidth="1"/>
    <col min="514" max="514" width="6.5703125" customWidth="1"/>
    <col min="516" max="516" width="8.85546875" customWidth="1"/>
    <col min="517" max="517" width="44.5703125" customWidth="1"/>
    <col min="519" max="519" width="17.5703125" customWidth="1"/>
    <col min="769" max="769" width="8.42578125" customWidth="1"/>
    <col min="770" max="770" width="6.5703125" customWidth="1"/>
    <col min="772" max="772" width="8.85546875" customWidth="1"/>
    <col min="773" max="773" width="44.5703125" customWidth="1"/>
    <col min="775" max="775" width="17.5703125" customWidth="1"/>
    <col min="1025" max="1025" width="8.42578125" customWidth="1"/>
    <col min="1026" max="1026" width="6.5703125" customWidth="1"/>
    <col min="1028" max="1028" width="8.85546875" customWidth="1"/>
    <col min="1029" max="1029" width="44.5703125" customWidth="1"/>
    <col min="1031" max="1031" width="17.5703125" customWidth="1"/>
    <col min="1281" max="1281" width="8.42578125" customWidth="1"/>
    <col min="1282" max="1282" width="6.5703125" customWidth="1"/>
    <col min="1284" max="1284" width="8.85546875" customWidth="1"/>
    <col min="1285" max="1285" width="44.5703125" customWidth="1"/>
    <col min="1287" max="1287" width="17.5703125" customWidth="1"/>
    <col min="1537" max="1537" width="8.42578125" customWidth="1"/>
    <col min="1538" max="1538" width="6.5703125" customWidth="1"/>
    <col min="1540" max="1540" width="8.85546875" customWidth="1"/>
    <col min="1541" max="1541" width="44.5703125" customWidth="1"/>
    <col min="1543" max="1543" width="17.5703125" customWidth="1"/>
    <col min="1793" max="1793" width="8.42578125" customWidth="1"/>
    <col min="1794" max="1794" width="6.5703125" customWidth="1"/>
    <col min="1796" max="1796" width="8.85546875" customWidth="1"/>
    <col min="1797" max="1797" width="44.5703125" customWidth="1"/>
    <col min="1799" max="1799" width="17.5703125" customWidth="1"/>
    <col min="2049" max="2049" width="8.42578125" customWidth="1"/>
    <col min="2050" max="2050" width="6.5703125" customWidth="1"/>
    <col min="2052" max="2052" width="8.85546875" customWidth="1"/>
    <col min="2053" max="2053" width="44.5703125" customWidth="1"/>
    <col min="2055" max="2055" width="17.5703125" customWidth="1"/>
    <col min="2305" max="2305" width="8.42578125" customWidth="1"/>
    <col min="2306" max="2306" width="6.5703125" customWidth="1"/>
    <col min="2308" max="2308" width="8.85546875" customWidth="1"/>
    <col min="2309" max="2309" width="44.5703125" customWidth="1"/>
    <col min="2311" max="2311" width="17.5703125" customWidth="1"/>
    <col min="2561" max="2561" width="8.42578125" customWidth="1"/>
    <col min="2562" max="2562" width="6.5703125" customWidth="1"/>
    <col min="2564" max="2564" width="8.85546875" customWidth="1"/>
    <col min="2565" max="2565" width="44.5703125" customWidth="1"/>
    <col min="2567" max="2567" width="17.5703125" customWidth="1"/>
    <col min="2817" max="2817" width="8.42578125" customWidth="1"/>
    <col min="2818" max="2818" width="6.5703125" customWidth="1"/>
    <col min="2820" max="2820" width="8.85546875" customWidth="1"/>
    <col min="2821" max="2821" width="44.5703125" customWidth="1"/>
    <col min="2823" max="2823" width="17.5703125" customWidth="1"/>
    <col min="3073" max="3073" width="8.42578125" customWidth="1"/>
    <col min="3074" max="3074" width="6.5703125" customWidth="1"/>
    <col min="3076" max="3076" width="8.85546875" customWidth="1"/>
    <col min="3077" max="3077" width="44.5703125" customWidth="1"/>
    <col min="3079" max="3079" width="17.5703125" customWidth="1"/>
    <col min="3329" max="3329" width="8.42578125" customWidth="1"/>
    <col min="3330" max="3330" width="6.5703125" customWidth="1"/>
    <col min="3332" max="3332" width="8.85546875" customWidth="1"/>
    <col min="3333" max="3333" width="44.5703125" customWidth="1"/>
    <col min="3335" max="3335" width="17.5703125" customWidth="1"/>
    <col min="3585" max="3585" width="8.42578125" customWidth="1"/>
    <col min="3586" max="3586" width="6.5703125" customWidth="1"/>
    <col min="3588" max="3588" width="8.85546875" customWidth="1"/>
    <col min="3589" max="3589" width="44.5703125" customWidth="1"/>
    <col min="3591" max="3591" width="17.5703125" customWidth="1"/>
    <col min="3841" max="3841" width="8.42578125" customWidth="1"/>
    <col min="3842" max="3842" width="6.5703125" customWidth="1"/>
    <col min="3844" max="3844" width="8.85546875" customWidth="1"/>
    <col min="3845" max="3845" width="44.5703125" customWidth="1"/>
    <col min="3847" max="3847" width="17.5703125" customWidth="1"/>
    <col min="4097" max="4097" width="8.42578125" customWidth="1"/>
    <col min="4098" max="4098" width="6.5703125" customWidth="1"/>
    <col min="4100" max="4100" width="8.85546875" customWidth="1"/>
    <col min="4101" max="4101" width="44.5703125" customWidth="1"/>
    <col min="4103" max="4103" width="17.5703125" customWidth="1"/>
    <col min="4353" max="4353" width="8.42578125" customWidth="1"/>
    <col min="4354" max="4354" width="6.5703125" customWidth="1"/>
    <col min="4356" max="4356" width="8.85546875" customWidth="1"/>
    <col min="4357" max="4357" width="44.5703125" customWidth="1"/>
    <col min="4359" max="4359" width="17.5703125" customWidth="1"/>
    <col min="4609" max="4609" width="8.42578125" customWidth="1"/>
    <col min="4610" max="4610" width="6.5703125" customWidth="1"/>
    <col min="4612" max="4612" width="8.85546875" customWidth="1"/>
    <col min="4613" max="4613" width="44.5703125" customWidth="1"/>
    <col min="4615" max="4615" width="17.5703125" customWidth="1"/>
    <col min="4865" max="4865" width="8.42578125" customWidth="1"/>
    <col min="4866" max="4866" width="6.5703125" customWidth="1"/>
    <col min="4868" max="4868" width="8.85546875" customWidth="1"/>
    <col min="4869" max="4869" width="44.5703125" customWidth="1"/>
    <col min="4871" max="4871" width="17.5703125" customWidth="1"/>
    <col min="5121" max="5121" width="8.42578125" customWidth="1"/>
    <col min="5122" max="5122" width="6.5703125" customWidth="1"/>
    <col min="5124" max="5124" width="8.85546875" customWidth="1"/>
    <col min="5125" max="5125" width="44.5703125" customWidth="1"/>
    <col min="5127" max="5127" width="17.5703125" customWidth="1"/>
    <col min="5377" max="5377" width="8.42578125" customWidth="1"/>
    <col min="5378" max="5378" width="6.5703125" customWidth="1"/>
    <col min="5380" max="5380" width="8.85546875" customWidth="1"/>
    <col min="5381" max="5381" width="44.5703125" customWidth="1"/>
    <col min="5383" max="5383" width="17.5703125" customWidth="1"/>
    <col min="5633" max="5633" width="8.42578125" customWidth="1"/>
    <col min="5634" max="5634" width="6.5703125" customWidth="1"/>
    <col min="5636" max="5636" width="8.85546875" customWidth="1"/>
    <col min="5637" max="5637" width="44.5703125" customWidth="1"/>
    <col min="5639" max="5639" width="17.5703125" customWidth="1"/>
    <col min="5889" max="5889" width="8.42578125" customWidth="1"/>
    <col min="5890" max="5890" width="6.5703125" customWidth="1"/>
    <col min="5892" max="5892" width="8.85546875" customWidth="1"/>
    <col min="5893" max="5893" width="44.5703125" customWidth="1"/>
    <col min="5895" max="5895" width="17.5703125" customWidth="1"/>
    <col min="6145" max="6145" width="8.42578125" customWidth="1"/>
    <col min="6146" max="6146" width="6.5703125" customWidth="1"/>
    <col min="6148" max="6148" width="8.85546875" customWidth="1"/>
    <col min="6149" max="6149" width="44.5703125" customWidth="1"/>
    <col min="6151" max="6151" width="17.5703125" customWidth="1"/>
    <col min="6401" max="6401" width="8.42578125" customWidth="1"/>
    <col min="6402" max="6402" width="6.5703125" customWidth="1"/>
    <col min="6404" max="6404" width="8.85546875" customWidth="1"/>
    <col min="6405" max="6405" width="44.5703125" customWidth="1"/>
    <col min="6407" max="6407" width="17.5703125" customWidth="1"/>
    <col min="6657" max="6657" width="8.42578125" customWidth="1"/>
    <col min="6658" max="6658" width="6.5703125" customWidth="1"/>
    <col min="6660" max="6660" width="8.85546875" customWidth="1"/>
    <col min="6661" max="6661" width="44.5703125" customWidth="1"/>
    <col min="6663" max="6663" width="17.5703125" customWidth="1"/>
    <col min="6913" max="6913" width="8.42578125" customWidth="1"/>
    <col min="6914" max="6914" width="6.5703125" customWidth="1"/>
    <col min="6916" max="6916" width="8.85546875" customWidth="1"/>
    <col min="6917" max="6917" width="44.5703125" customWidth="1"/>
    <col min="6919" max="6919" width="17.5703125" customWidth="1"/>
    <col min="7169" max="7169" width="8.42578125" customWidth="1"/>
    <col min="7170" max="7170" width="6.5703125" customWidth="1"/>
    <col min="7172" max="7172" width="8.85546875" customWidth="1"/>
    <col min="7173" max="7173" width="44.5703125" customWidth="1"/>
    <col min="7175" max="7175" width="17.5703125" customWidth="1"/>
    <col min="7425" max="7425" width="8.42578125" customWidth="1"/>
    <col min="7426" max="7426" width="6.5703125" customWidth="1"/>
    <col min="7428" max="7428" width="8.85546875" customWidth="1"/>
    <col min="7429" max="7429" width="44.5703125" customWidth="1"/>
    <col min="7431" max="7431" width="17.5703125" customWidth="1"/>
    <col min="7681" max="7681" width="8.42578125" customWidth="1"/>
    <col min="7682" max="7682" width="6.5703125" customWidth="1"/>
    <col min="7684" max="7684" width="8.85546875" customWidth="1"/>
    <col min="7685" max="7685" width="44.5703125" customWidth="1"/>
    <col min="7687" max="7687" width="17.5703125" customWidth="1"/>
    <col min="7937" max="7937" width="8.42578125" customWidth="1"/>
    <col min="7938" max="7938" width="6.5703125" customWidth="1"/>
    <col min="7940" max="7940" width="8.85546875" customWidth="1"/>
    <col min="7941" max="7941" width="44.5703125" customWidth="1"/>
    <col min="7943" max="7943" width="17.5703125" customWidth="1"/>
    <col min="8193" max="8193" width="8.42578125" customWidth="1"/>
    <col min="8194" max="8194" width="6.5703125" customWidth="1"/>
    <col min="8196" max="8196" width="8.85546875" customWidth="1"/>
    <col min="8197" max="8197" width="44.5703125" customWidth="1"/>
    <col min="8199" max="8199" width="17.5703125" customWidth="1"/>
    <col min="8449" max="8449" width="8.42578125" customWidth="1"/>
    <col min="8450" max="8450" width="6.5703125" customWidth="1"/>
    <col min="8452" max="8452" width="8.85546875" customWidth="1"/>
    <col min="8453" max="8453" width="44.5703125" customWidth="1"/>
    <col min="8455" max="8455" width="17.5703125" customWidth="1"/>
    <col min="8705" max="8705" width="8.42578125" customWidth="1"/>
    <col min="8706" max="8706" width="6.5703125" customWidth="1"/>
    <col min="8708" max="8708" width="8.85546875" customWidth="1"/>
    <col min="8709" max="8709" width="44.5703125" customWidth="1"/>
    <col min="8711" max="8711" width="17.5703125" customWidth="1"/>
    <col min="8961" max="8961" width="8.42578125" customWidth="1"/>
    <col min="8962" max="8962" width="6.5703125" customWidth="1"/>
    <col min="8964" max="8964" width="8.85546875" customWidth="1"/>
    <col min="8965" max="8965" width="44.5703125" customWidth="1"/>
    <col min="8967" max="8967" width="17.5703125" customWidth="1"/>
    <col min="9217" max="9217" width="8.42578125" customWidth="1"/>
    <col min="9218" max="9218" width="6.5703125" customWidth="1"/>
    <col min="9220" max="9220" width="8.85546875" customWidth="1"/>
    <col min="9221" max="9221" width="44.5703125" customWidth="1"/>
    <col min="9223" max="9223" width="17.5703125" customWidth="1"/>
    <col min="9473" max="9473" width="8.42578125" customWidth="1"/>
    <col min="9474" max="9474" width="6.5703125" customWidth="1"/>
    <col min="9476" max="9476" width="8.85546875" customWidth="1"/>
    <col min="9477" max="9477" width="44.5703125" customWidth="1"/>
    <col min="9479" max="9479" width="17.5703125" customWidth="1"/>
    <col min="9729" max="9729" width="8.42578125" customWidth="1"/>
    <col min="9730" max="9730" width="6.5703125" customWidth="1"/>
    <col min="9732" max="9732" width="8.85546875" customWidth="1"/>
    <col min="9733" max="9733" width="44.5703125" customWidth="1"/>
    <col min="9735" max="9735" width="17.5703125" customWidth="1"/>
    <col min="9985" max="9985" width="8.42578125" customWidth="1"/>
    <col min="9986" max="9986" width="6.5703125" customWidth="1"/>
    <col min="9988" max="9988" width="8.85546875" customWidth="1"/>
    <col min="9989" max="9989" width="44.5703125" customWidth="1"/>
    <col min="9991" max="9991" width="17.5703125" customWidth="1"/>
    <col min="10241" max="10241" width="8.42578125" customWidth="1"/>
    <col min="10242" max="10242" width="6.5703125" customWidth="1"/>
    <col min="10244" max="10244" width="8.85546875" customWidth="1"/>
    <col min="10245" max="10245" width="44.5703125" customWidth="1"/>
    <col min="10247" max="10247" width="17.5703125" customWidth="1"/>
    <col min="10497" max="10497" width="8.42578125" customWidth="1"/>
    <col min="10498" max="10498" width="6.5703125" customWidth="1"/>
    <col min="10500" max="10500" width="8.85546875" customWidth="1"/>
    <col min="10501" max="10501" width="44.5703125" customWidth="1"/>
    <col min="10503" max="10503" width="17.5703125" customWidth="1"/>
    <col min="10753" max="10753" width="8.42578125" customWidth="1"/>
    <col min="10754" max="10754" width="6.5703125" customWidth="1"/>
    <col min="10756" max="10756" width="8.85546875" customWidth="1"/>
    <col min="10757" max="10757" width="44.5703125" customWidth="1"/>
    <col min="10759" max="10759" width="17.5703125" customWidth="1"/>
    <col min="11009" max="11009" width="8.42578125" customWidth="1"/>
    <col min="11010" max="11010" width="6.5703125" customWidth="1"/>
    <col min="11012" max="11012" width="8.85546875" customWidth="1"/>
    <col min="11013" max="11013" width="44.5703125" customWidth="1"/>
    <col min="11015" max="11015" width="17.5703125" customWidth="1"/>
    <col min="11265" max="11265" width="8.42578125" customWidth="1"/>
    <col min="11266" max="11266" width="6.5703125" customWidth="1"/>
    <col min="11268" max="11268" width="8.85546875" customWidth="1"/>
    <col min="11269" max="11269" width="44.5703125" customWidth="1"/>
    <col min="11271" max="11271" width="17.5703125" customWidth="1"/>
    <col min="11521" max="11521" width="8.42578125" customWidth="1"/>
    <col min="11522" max="11522" width="6.5703125" customWidth="1"/>
    <col min="11524" max="11524" width="8.85546875" customWidth="1"/>
    <col min="11525" max="11525" width="44.5703125" customWidth="1"/>
    <col min="11527" max="11527" width="17.5703125" customWidth="1"/>
    <col min="11777" max="11777" width="8.42578125" customWidth="1"/>
    <col min="11778" max="11778" width="6.5703125" customWidth="1"/>
    <col min="11780" max="11780" width="8.85546875" customWidth="1"/>
    <col min="11781" max="11781" width="44.5703125" customWidth="1"/>
    <col min="11783" max="11783" width="17.5703125" customWidth="1"/>
    <col min="12033" max="12033" width="8.42578125" customWidth="1"/>
    <col min="12034" max="12034" width="6.5703125" customWidth="1"/>
    <col min="12036" max="12036" width="8.85546875" customWidth="1"/>
    <col min="12037" max="12037" width="44.5703125" customWidth="1"/>
    <col min="12039" max="12039" width="17.5703125" customWidth="1"/>
    <col min="12289" max="12289" width="8.42578125" customWidth="1"/>
    <col min="12290" max="12290" width="6.5703125" customWidth="1"/>
    <col min="12292" max="12292" width="8.85546875" customWidth="1"/>
    <col min="12293" max="12293" width="44.5703125" customWidth="1"/>
    <col min="12295" max="12295" width="17.5703125" customWidth="1"/>
    <col min="12545" max="12545" width="8.42578125" customWidth="1"/>
    <col min="12546" max="12546" width="6.5703125" customWidth="1"/>
    <col min="12548" max="12548" width="8.85546875" customWidth="1"/>
    <col min="12549" max="12549" width="44.5703125" customWidth="1"/>
    <col min="12551" max="12551" width="17.5703125" customWidth="1"/>
    <col min="12801" max="12801" width="8.42578125" customWidth="1"/>
    <col min="12802" max="12802" width="6.5703125" customWidth="1"/>
    <col min="12804" max="12804" width="8.85546875" customWidth="1"/>
    <col min="12805" max="12805" width="44.5703125" customWidth="1"/>
    <col min="12807" max="12807" width="17.5703125" customWidth="1"/>
    <col min="13057" max="13057" width="8.42578125" customWidth="1"/>
    <col min="13058" max="13058" width="6.5703125" customWidth="1"/>
    <col min="13060" max="13060" width="8.85546875" customWidth="1"/>
    <col min="13061" max="13061" width="44.5703125" customWidth="1"/>
    <col min="13063" max="13063" width="17.5703125" customWidth="1"/>
    <col min="13313" max="13313" width="8.42578125" customWidth="1"/>
    <col min="13314" max="13314" width="6.5703125" customWidth="1"/>
    <col min="13316" max="13316" width="8.85546875" customWidth="1"/>
    <col min="13317" max="13317" width="44.5703125" customWidth="1"/>
    <col min="13319" max="13319" width="17.5703125" customWidth="1"/>
    <col min="13569" max="13569" width="8.42578125" customWidth="1"/>
    <col min="13570" max="13570" width="6.5703125" customWidth="1"/>
    <col min="13572" max="13572" width="8.85546875" customWidth="1"/>
    <col min="13573" max="13573" width="44.5703125" customWidth="1"/>
    <col min="13575" max="13575" width="17.5703125" customWidth="1"/>
    <col min="13825" max="13825" width="8.42578125" customWidth="1"/>
    <col min="13826" max="13826" width="6.5703125" customWidth="1"/>
    <col min="13828" max="13828" width="8.85546875" customWidth="1"/>
    <col min="13829" max="13829" width="44.5703125" customWidth="1"/>
    <col min="13831" max="13831" width="17.5703125" customWidth="1"/>
    <col min="14081" max="14081" width="8.42578125" customWidth="1"/>
    <col min="14082" max="14082" width="6.5703125" customWidth="1"/>
    <col min="14084" max="14084" width="8.85546875" customWidth="1"/>
    <col min="14085" max="14085" width="44.5703125" customWidth="1"/>
    <col min="14087" max="14087" width="17.5703125" customWidth="1"/>
    <col min="14337" max="14337" width="8.42578125" customWidth="1"/>
    <col min="14338" max="14338" width="6.5703125" customWidth="1"/>
    <col min="14340" max="14340" width="8.85546875" customWidth="1"/>
    <col min="14341" max="14341" width="44.5703125" customWidth="1"/>
    <col min="14343" max="14343" width="17.5703125" customWidth="1"/>
    <col min="14593" max="14593" width="8.42578125" customWidth="1"/>
    <col min="14594" max="14594" width="6.5703125" customWidth="1"/>
    <col min="14596" max="14596" width="8.85546875" customWidth="1"/>
    <col min="14597" max="14597" width="44.5703125" customWidth="1"/>
    <col min="14599" max="14599" width="17.5703125" customWidth="1"/>
    <col min="14849" max="14849" width="8.42578125" customWidth="1"/>
    <col min="14850" max="14850" width="6.5703125" customWidth="1"/>
    <col min="14852" max="14852" width="8.85546875" customWidth="1"/>
    <col min="14853" max="14853" width="44.5703125" customWidth="1"/>
    <col min="14855" max="14855" width="17.5703125" customWidth="1"/>
    <col min="15105" max="15105" width="8.42578125" customWidth="1"/>
    <col min="15106" max="15106" width="6.5703125" customWidth="1"/>
    <col min="15108" max="15108" width="8.85546875" customWidth="1"/>
    <col min="15109" max="15109" width="44.5703125" customWidth="1"/>
    <col min="15111" max="15111" width="17.5703125" customWidth="1"/>
    <col min="15361" max="15361" width="8.42578125" customWidth="1"/>
    <col min="15362" max="15362" width="6.5703125" customWidth="1"/>
    <col min="15364" max="15364" width="8.85546875" customWidth="1"/>
    <col min="15365" max="15365" width="44.5703125" customWidth="1"/>
    <col min="15367" max="15367" width="17.5703125" customWidth="1"/>
    <col min="15617" max="15617" width="8.42578125" customWidth="1"/>
    <col min="15618" max="15618" width="6.5703125" customWidth="1"/>
    <col min="15620" max="15620" width="8.85546875" customWidth="1"/>
    <col min="15621" max="15621" width="44.5703125" customWidth="1"/>
    <col min="15623" max="15623" width="17.5703125" customWidth="1"/>
    <col min="15873" max="15873" width="8.42578125" customWidth="1"/>
    <col min="15874" max="15874" width="6.5703125" customWidth="1"/>
    <col min="15876" max="15876" width="8.85546875" customWidth="1"/>
    <col min="15877" max="15877" width="44.5703125" customWidth="1"/>
    <col min="15879" max="15879" width="17.5703125" customWidth="1"/>
    <col min="16129" max="16129" width="8.42578125" customWidth="1"/>
    <col min="16130" max="16130" width="6.5703125" customWidth="1"/>
    <col min="16132" max="16132" width="8.85546875" customWidth="1"/>
    <col min="16133" max="16133" width="44.5703125" customWidth="1"/>
    <col min="16135" max="16135" width="17.5703125" customWidth="1"/>
  </cols>
  <sheetData>
    <row r="1" spans="1:7" ht="15.75" customHeight="1" x14ac:dyDescent="0.25">
      <c r="A1" s="1" t="s">
        <v>175</v>
      </c>
      <c r="B1" s="1"/>
      <c r="C1" s="1"/>
      <c r="D1" s="1"/>
      <c r="E1" s="1"/>
      <c r="F1" s="1"/>
      <c r="G1" s="1"/>
    </row>
    <row r="2" spans="1:7" ht="15.7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15.75" customHeight="1" x14ac:dyDescent="0.25">
      <c r="A3" s="2" t="s">
        <v>1</v>
      </c>
      <c r="B3" s="2"/>
      <c r="C3" s="2"/>
      <c r="D3" s="2"/>
      <c r="E3" s="2"/>
      <c r="F3" s="2"/>
      <c r="G3" s="2"/>
    </row>
    <row r="4" spans="1:7" ht="15.75" customHeight="1" x14ac:dyDescent="0.25">
      <c r="A4" s="2" t="s">
        <v>2</v>
      </c>
      <c r="B4" s="2"/>
      <c r="C4" s="2"/>
      <c r="D4" s="2"/>
      <c r="E4" s="2"/>
      <c r="F4" s="2"/>
      <c r="G4" s="2"/>
    </row>
    <row r="5" spans="1:7" ht="15.75" customHeight="1" x14ac:dyDescent="0.25">
      <c r="A5" s="3"/>
      <c r="B5" s="3"/>
      <c r="C5" s="3"/>
      <c r="D5" s="3"/>
      <c r="E5" s="3"/>
      <c r="F5" s="4" t="s">
        <v>3</v>
      </c>
      <c r="G5" s="4"/>
    </row>
    <row r="6" spans="1:7" ht="15" customHeight="1" x14ac:dyDescent="0.25">
      <c r="A6" s="5" t="s">
        <v>4</v>
      </c>
      <c r="B6" s="5"/>
      <c r="C6" s="5"/>
      <c r="D6" s="5"/>
      <c r="E6" s="5"/>
      <c r="F6" s="6" t="s">
        <v>5</v>
      </c>
      <c r="G6" s="7" t="s">
        <v>6</v>
      </c>
    </row>
    <row r="7" spans="1:7" ht="15" customHeight="1" x14ac:dyDescent="0.25">
      <c r="A7" s="5"/>
      <c r="B7" s="5"/>
      <c r="C7" s="5"/>
      <c r="D7" s="5"/>
      <c r="E7" s="5"/>
      <c r="F7" s="6"/>
      <c r="G7" s="7"/>
    </row>
    <row r="8" spans="1:7" ht="15.75" customHeight="1" x14ac:dyDescent="0.25">
      <c r="A8" s="8" t="s">
        <v>7</v>
      </c>
      <c r="B8" s="9"/>
      <c r="C8" s="9"/>
      <c r="D8" s="9"/>
      <c r="E8" s="9"/>
      <c r="F8" s="9"/>
      <c r="G8" s="10">
        <f>SUM(G9+G12+G15+G22)</f>
        <v>28824778</v>
      </c>
    </row>
    <row r="9" spans="1:7" ht="15.75" customHeight="1" x14ac:dyDescent="0.25">
      <c r="A9" s="11" t="s">
        <v>8</v>
      </c>
      <c r="B9" s="12"/>
      <c r="C9" s="12" t="s">
        <v>9</v>
      </c>
      <c r="D9" s="12"/>
      <c r="E9" s="12"/>
      <c r="F9" s="12"/>
      <c r="G9" s="13">
        <v>4500000</v>
      </c>
    </row>
    <row r="10" spans="1:7" ht="15.75" customHeight="1" x14ac:dyDescent="0.25">
      <c r="A10" s="14"/>
      <c r="B10" s="15" t="s">
        <v>10</v>
      </c>
      <c r="C10" s="15"/>
      <c r="D10" s="15" t="s">
        <v>11</v>
      </c>
      <c r="E10" s="15"/>
      <c r="F10" s="16"/>
      <c r="G10" s="17">
        <f>SUM(G11)</f>
        <v>4500000</v>
      </c>
    </row>
    <row r="11" spans="1:7" ht="15.75" customHeight="1" x14ac:dyDescent="0.25">
      <c r="A11" s="14"/>
      <c r="B11" s="16"/>
      <c r="C11" s="16" t="s">
        <v>12</v>
      </c>
      <c r="D11" s="16" t="s">
        <v>13</v>
      </c>
      <c r="E11" s="16"/>
      <c r="F11" s="16"/>
      <c r="G11" s="18">
        <v>4500000</v>
      </c>
    </row>
    <row r="12" spans="1:7" ht="15.75" customHeight="1" x14ac:dyDescent="0.25">
      <c r="A12" s="19" t="s">
        <v>14</v>
      </c>
      <c r="B12" s="15"/>
      <c r="C12" s="15" t="s">
        <v>15</v>
      </c>
      <c r="D12" s="20"/>
      <c r="E12" s="20"/>
      <c r="F12" s="21"/>
      <c r="G12" s="17">
        <f>SUM(G13:G14)</f>
        <v>703000</v>
      </c>
    </row>
    <row r="13" spans="1:7" ht="15.75" customHeight="1" x14ac:dyDescent="0.25">
      <c r="A13" s="14"/>
      <c r="B13" s="16"/>
      <c r="C13" s="16"/>
      <c r="D13" s="22" t="s">
        <v>16</v>
      </c>
      <c r="E13" s="16"/>
      <c r="F13" s="16"/>
      <c r="G13" s="18">
        <v>698000</v>
      </c>
    </row>
    <row r="14" spans="1:7" ht="15.75" customHeight="1" x14ac:dyDescent="0.25">
      <c r="A14" s="14"/>
      <c r="B14" s="16"/>
      <c r="C14" s="16"/>
      <c r="D14" s="22" t="s">
        <v>17</v>
      </c>
      <c r="E14" s="16"/>
      <c r="F14" s="16"/>
      <c r="G14" s="18">
        <v>5000</v>
      </c>
    </row>
    <row r="15" spans="1:7" ht="15.75" customHeight="1" x14ac:dyDescent="0.25">
      <c r="A15" s="19" t="s">
        <v>18</v>
      </c>
      <c r="B15" s="15"/>
      <c r="C15" s="15" t="s">
        <v>19</v>
      </c>
      <c r="D15" s="15"/>
      <c r="E15" s="15"/>
      <c r="F15" s="16"/>
      <c r="G15" s="17">
        <f>G16+G20</f>
        <v>197000</v>
      </c>
    </row>
    <row r="16" spans="1:7" ht="15.75" customHeight="1" x14ac:dyDescent="0.25">
      <c r="A16" s="23"/>
      <c r="B16" s="15" t="s">
        <v>20</v>
      </c>
      <c r="C16" s="24"/>
      <c r="D16" s="15" t="s">
        <v>21</v>
      </c>
      <c r="E16" s="24"/>
      <c r="F16" s="22"/>
      <c r="G16" s="17">
        <f>SUM(G17:G18)</f>
        <v>155000</v>
      </c>
    </row>
    <row r="17" spans="1:7" ht="15.75" customHeight="1" x14ac:dyDescent="0.25">
      <c r="A17" s="23"/>
      <c r="B17" s="15"/>
      <c r="C17" s="16" t="s">
        <v>22</v>
      </c>
      <c r="D17" s="16" t="s">
        <v>23</v>
      </c>
      <c r="E17" s="24"/>
      <c r="F17" s="22"/>
      <c r="G17" s="18">
        <v>35000</v>
      </c>
    </row>
    <row r="18" spans="1:7" ht="15.75" customHeight="1" x14ac:dyDescent="0.25">
      <c r="A18" s="14"/>
      <c r="B18" s="16"/>
      <c r="C18" s="16" t="s">
        <v>24</v>
      </c>
      <c r="D18" s="16" t="s">
        <v>25</v>
      </c>
      <c r="E18" s="16"/>
      <c r="F18" s="16"/>
      <c r="G18" s="18">
        <f>SUM(G19)</f>
        <v>120000</v>
      </c>
    </row>
    <row r="19" spans="1:7" ht="15.75" customHeight="1" x14ac:dyDescent="0.25">
      <c r="A19" s="14"/>
      <c r="B19" s="16"/>
      <c r="C19" s="16"/>
      <c r="D19" s="16"/>
      <c r="E19" s="22" t="s">
        <v>26</v>
      </c>
      <c r="F19" s="16"/>
      <c r="G19" s="18">
        <v>120000</v>
      </c>
    </row>
    <row r="20" spans="1:7" ht="15.75" customHeight="1" x14ac:dyDescent="0.25">
      <c r="A20" s="23"/>
      <c r="B20" s="15" t="s">
        <v>27</v>
      </c>
      <c r="C20" s="24"/>
      <c r="D20" s="15" t="s">
        <v>28</v>
      </c>
      <c r="E20" s="24"/>
      <c r="F20" s="22"/>
      <c r="G20" s="17">
        <f>SUM(G21)</f>
        <v>42000</v>
      </c>
    </row>
    <row r="21" spans="1:7" ht="15.75" customHeight="1" x14ac:dyDescent="0.25">
      <c r="A21" s="14"/>
      <c r="B21" s="16"/>
      <c r="C21" s="16" t="s">
        <v>29</v>
      </c>
      <c r="D21" s="16" t="s">
        <v>30</v>
      </c>
      <c r="E21" s="16"/>
      <c r="F21" s="16"/>
      <c r="G21" s="18">
        <v>42000</v>
      </c>
    </row>
    <row r="22" spans="1:7" ht="15.75" customHeight="1" x14ac:dyDescent="0.25">
      <c r="A22" s="19" t="s">
        <v>31</v>
      </c>
      <c r="B22" s="16"/>
      <c r="C22" s="15" t="s">
        <v>32</v>
      </c>
      <c r="D22" s="16"/>
      <c r="E22" s="16"/>
      <c r="F22" s="16"/>
      <c r="G22" s="17">
        <f>SUM(G23)</f>
        <v>23424778</v>
      </c>
    </row>
    <row r="23" spans="1:7" ht="15.75" customHeight="1" x14ac:dyDescent="0.25">
      <c r="A23" s="19"/>
      <c r="B23" s="15"/>
      <c r="C23" s="16" t="s">
        <v>33</v>
      </c>
      <c r="D23" s="16" t="s">
        <v>34</v>
      </c>
      <c r="E23" s="22"/>
      <c r="F23" s="16"/>
      <c r="G23" s="25">
        <v>23424778</v>
      </c>
    </row>
    <row r="24" spans="1:7" ht="15.75" customHeight="1" x14ac:dyDescent="0.25">
      <c r="A24" s="14"/>
      <c r="B24" s="16"/>
      <c r="C24" s="16"/>
      <c r="D24" s="16"/>
      <c r="E24" s="23"/>
      <c r="F24" s="23"/>
      <c r="G24" s="26"/>
    </row>
    <row r="25" spans="1:7" ht="15.75" customHeight="1" x14ac:dyDescent="0.25">
      <c r="A25" s="8" t="s">
        <v>35</v>
      </c>
      <c r="B25" s="27"/>
      <c r="C25" s="27"/>
      <c r="D25" s="27"/>
      <c r="E25" s="28"/>
      <c r="F25" s="29"/>
      <c r="G25" s="10">
        <f>SUM(G26+G39+G42)</f>
        <v>4101000</v>
      </c>
    </row>
    <row r="26" spans="1:7" ht="15.75" customHeight="1" x14ac:dyDescent="0.25">
      <c r="A26" s="19" t="s">
        <v>18</v>
      </c>
      <c r="B26" s="15"/>
      <c r="C26" s="15" t="s">
        <v>19</v>
      </c>
      <c r="D26" s="15"/>
      <c r="E26" s="15"/>
      <c r="F26" s="16"/>
      <c r="G26" s="17">
        <f>SUM(G27+G29+G37)</f>
        <v>2300000</v>
      </c>
    </row>
    <row r="27" spans="1:7" ht="15.75" customHeight="1" x14ac:dyDescent="0.25">
      <c r="A27" s="23"/>
      <c r="B27" s="15" t="s">
        <v>36</v>
      </c>
      <c r="C27" s="24"/>
      <c r="D27" s="15" t="s">
        <v>37</v>
      </c>
      <c r="E27" s="30"/>
      <c r="F27" s="23"/>
      <c r="G27" s="17">
        <f>SUM(G28)</f>
        <v>120000</v>
      </c>
    </row>
    <row r="28" spans="1:7" ht="15.75" customHeight="1" x14ac:dyDescent="0.25">
      <c r="A28" s="14"/>
      <c r="B28" s="16"/>
      <c r="C28" s="16" t="s">
        <v>38</v>
      </c>
      <c r="D28" s="16" t="s">
        <v>39</v>
      </c>
      <c r="E28" s="16"/>
      <c r="F28" s="16"/>
      <c r="G28" s="18">
        <v>120000</v>
      </c>
    </row>
    <row r="29" spans="1:7" ht="15.75" customHeight="1" x14ac:dyDescent="0.25">
      <c r="A29" s="23"/>
      <c r="B29" s="15" t="s">
        <v>40</v>
      </c>
      <c r="C29" s="24"/>
      <c r="D29" s="15" t="s">
        <v>41</v>
      </c>
      <c r="E29" s="24"/>
      <c r="F29" s="22"/>
      <c r="G29" s="17">
        <f>SUM(G30+G34+G35+G36)</f>
        <v>1690000</v>
      </c>
    </row>
    <row r="30" spans="1:7" ht="15.75" customHeight="1" x14ac:dyDescent="0.25">
      <c r="A30" s="14"/>
      <c r="B30" s="16"/>
      <c r="C30" s="16" t="s">
        <v>42</v>
      </c>
      <c r="D30" s="16" t="s">
        <v>43</v>
      </c>
      <c r="E30" s="16"/>
      <c r="F30" s="16"/>
      <c r="G30" s="18">
        <f>SUM(G31:G33)</f>
        <v>1340000</v>
      </c>
    </row>
    <row r="31" spans="1:7" ht="15.75" customHeight="1" x14ac:dyDescent="0.25">
      <c r="A31" s="14"/>
      <c r="B31" s="16"/>
      <c r="C31" s="16"/>
      <c r="D31" s="16"/>
      <c r="E31" s="22" t="s">
        <v>44</v>
      </c>
      <c r="F31" s="16"/>
      <c r="G31" s="18">
        <v>655000</v>
      </c>
    </row>
    <row r="32" spans="1:7" ht="15.75" customHeight="1" x14ac:dyDescent="0.25">
      <c r="A32" s="14"/>
      <c r="B32" s="16"/>
      <c r="C32" s="16"/>
      <c r="D32" s="16"/>
      <c r="E32" s="22" t="s">
        <v>45</v>
      </c>
      <c r="F32" s="16"/>
      <c r="G32" s="18">
        <v>555000</v>
      </c>
    </row>
    <row r="33" spans="1:7" ht="15.75" customHeight="1" x14ac:dyDescent="0.25">
      <c r="A33" s="14"/>
      <c r="B33" s="16"/>
      <c r="C33" s="16"/>
      <c r="D33" s="16"/>
      <c r="E33" s="22" t="s">
        <v>46</v>
      </c>
      <c r="F33" s="16"/>
      <c r="G33" s="18">
        <v>130000</v>
      </c>
    </row>
    <row r="34" spans="1:7" ht="15.75" customHeight="1" x14ac:dyDescent="0.25">
      <c r="A34" s="14"/>
      <c r="B34" s="16"/>
      <c r="C34" s="16" t="s">
        <v>47</v>
      </c>
      <c r="D34" s="16" t="s">
        <v>48</v>
      </c>
      <c r="E34" s="16"/>
      <c r="F34" s="16"/>
      <c r="G34" s="18"/>
    </row>
    <row r="35" spans="1:7" ht="15.75" customHeight="1" x14ac:dyDescent="0.25">
      <c r="A35" s="14"/>
      <c r="B35" s="16"/>
      <c r="C35" s="16" t="s">
        <v>49</v>
      </c>
      <c r="D35" s="16" t="s">
        <v>50</v>
      </c>
      <c r="E35" s="16"/>
      <c r="F35" s="16"/>
      <c r="G35" s="18">
        <v>190000</v>
      </c>
    </row>
    <row r="36" spans="1:7" ht="15.75" customHeight="1" x14ac:dyDescent="0.25">
      <c r="A36" s="14"/>
      <c r="B36" s="16"/>
      <c r="C36" s="16" t="s">
        <v>51</v>
      </c>
      <c r="D36" s="16" t="s">
        <v>52</v>
      </c>
      <c r="E36" s="16"/>
      <c r="F36" s="16"/>
      <c r="G36" s="18">
        <v>160000</v>
      </c>
    </row>
    <row r="37" spans="1:7" ht="15.75" customHeight="1" x14ac:dyDescent="0.25">
      <c r="A37" s="23"/>
      <c r="B37" s="15" t="s">
        <v>27</v>
      </c>
      <c r="C37" s="24"/>
      <c r="D37" s="15" t="s">
        <v>28</v>
      </c>
      <c r="E37" s="24"/>
      <c r="F37" s="22"/>
      <c r="G37" s="17">
        <f>SUM(G38)</f>
        <v>490000</v>
      </c>
    </row>
    <row r="38" spans="1:7" ht="15.75" customHeight="1" x14ac:dyDescent="0.25">
      <c r="A38" s="14"/>
      <c r="B38" s="16"/>
      <c r="C38" s="16" t="s">
        <v>29</v>
      </c>
      <c r="D38" s="16" t="s">
        <v>30</v>
      </c>
      <c r="E38" s="16"/>
      <c r="F38" s="16"/>
      <c r="G38" s="18">
        <v>490000</v>
      </c>
    </row>
    <row r="39" spans="1:7" ht="15.75" customHeight="1" x14ac:dyDescent="0.25">
      <c r="A39" s="19" t="s">
        <v>53</v>
      </c>
      <c r="B39" s="14"/>
      <c r="C39" s="19" t="s">
        <v>54</v>
      </c>
      <c r="D39" s="14"/>
      <c r="E39" s="14"/>
      <c r="F39" s="16"/>
      <c r="G39" s="17">
        <f>SUM(G40:G41)</f>
        <v>1701000</v>
      </c>
    </row>
    <row r="40" spans="1:7" ht="15.75" customHeight="1" x14ac:dyDescent="0.25">
      <c r="A40" s="14"/>
      <c r="B40" s="14" t="s">
        <v>55</v>
      </c>
      <c r="C40" s="14"/>
      <c r="D40" s="14" t="s">
        <v>56</v>
      </c>
      <c r="E40" s="14"/>
      <c r="F40" s="16"/>
      <c r="G40" s="18">
        <v>1339000</v>
      </c>
    </row>
    <row r="41" spans="1:7" ht="15.75" customHeight="1" x14ac:dyDescent="0.25">
      <c r="A41" s="14"/>
      <c r="B41" s="14" t="s">
        <v>57</v>
      </c>
      <c r="C41" s="14"/>
      <c r="D41" s="14" t="s">
        <v>58</v>
      </c>
      <c r="E41" s="14"/>
      <c r="F41" s="16"/>
      <c r="G41" s="18">
        <v>362000</v>
      </c>
    </row>
    <row r="42" spans="1:7" ht="15.75" customHeight="1" x14ac:dyDescent="0.25">
      <c r="A42" s="19" t="s">
        <v>59</v>
      </c>
      <c r="B42" s="14"/>
      <c r="C42" s="19" t="s">
        <v>60</v>
      </c>
      <c r="D42" s="14"/>
      <c r="E42" s="14"/>
      <c r="F42" s="16"/>
      <c r="G42" s="17">
        <f>SUM(G43:G44)</f>
        <v>100000</v>
      </c>
    </row>
    <row r="43" spans="1:7" ht="15.75" customHeight="1" x14ac:dyDescent="0.25">
      <c r="A43" s="14"/>
      <c r="B43" s="14" t="s">
        <v>61</v>
      </c>
      <c r="C43" s="14"/>
      <c r="D43" s="14" t="s">
        <v>62</v>
      </c>
      <c r="E43" s="14"/>
      <c r="F43" s="16"/>
      <c r="G43" s="18">
        <v>79000</v>
      </c>
    </row>
    <row r="44" spans="1:7" ht="15.75" customHeight="1" x14ac:dyDescent="0.25">
      <c r="A44" s="14"/>
      <c r="B44" s="14" t="s">
        <v>63</v>
      </c>
      <c r="C44" s="14"/>
      <c r="D44" s="14" t="s">
        <v>64</v>
      </c>
      <c r="E44" s="14"/>
      <c r="F44" s="16"/>
      <c r="G44" s="18">
        <v>21000</v>
      </c>
    </row>
    <row r="45" spans="1:7" ht="15.75" customHeight="1" x14ac:dyDescent="0.25">
      <c r="A45" s="14"/>
      <c r="B45" s="16"/>
      <c r="C45" s="16"/>
      <c r="D45" s="16"/>
      <c r="E45" s="23"/>
      <c r="F45" s="23"/>
      <c r="G45" s="18"/>
    </row>
    <row r="46" spans="1:7" ht="15.75" customHeight="1" x14ac:dyDescent="0.25">
      <c r="A46" s="8" t="s">
        <v>65</v>
      </c>
      <c r="B46" s="27"/>
      <c r="C46" s="27"/>
      <c r="D46" s="8"/>
      <c r="E46" s="31"/>
      <c r="F46" s="32">
        <v>1</v>
      </c>
      <c r="G46" s="10">
        <f>SUM(G47+G51+G53)</f>
        <v>1169000</v>
      </c>
    </row>
    <row r="47" spans="1:7" ht="15.75" customHeight="1" x14ac:dyDescent="0.25">
      <c r="A47" s="19" t="s">
        <v>8</v>
      </c>
      <c r="B47" s="15"/>
      <c r="C47" s="15" t="s">
        <v>9</v>
      </c>
      <c r="D47" s="15"/>
      <c r="E47" s="15"/>
      <c r="F47" s="22"/>
      <c r="G47" s="17">
        <f>SUM(G48)</f>
        <v>1085000</v>
      </c>
    </row>
    <row r="48" spans="1:7" ht="15.75" customHeight="1" x14ac:dyDescent="0.25">
      <c r="A48" s="14"/>
      <c r="B48" s="15" t="s">
        <v>66</v>
      </c>
      <c r="C48" s="15"/>
      <c r="D48" s="15" t="s">
        <v>67</v>
      </c>
      <c r="E48" s="15"/>
      <c r="F48" s="24"/>
      <c r="G48" s="17">
        <f>SUM(G49:G50)</f>
        <v>1085000</v>
      </c>
    </row>
    <row r="49" spans="1:7" ht="15.75" customHeight="1" x14ac:dyDescent="0.25">
      <c r="A49" s="14"/>
      <c r="B49" s="16"/>
      <c r="C49" s="16" t="s">
        <v>68</v>
      </c>
      <c r="D49" s="16" t="s">
        <v>69</v>
      </c>
      <c r="E49" s="16"/>
      <c r="F49" s="23"/>
      <c r="G49" s="18">
        <v>1005000</v>
      </c>
    </row>
    <row r="50" spans="1:7" ht="15.75" customHeight="1" x14ac:dyDescent="0.25">
      <c r="A50" s="14"/>
      <c r="B50" s="16"/>
      <c r="C50" s="16" t="s">
        <v>70</v>
      </c>
      <c r="D50" s="16" t="s">
        <v>71</v>
      </c>
      <c r="E50" s="16"/>
      <c r="F50" s="23"/>
      <c r="G50" s="18">
        <v>80000</v>
      </c>
    </row>
    <row r="51" spans="1:7" ht="15.75" customHeight="1" x14ac:dyDescent="0.25">
      <c r="A51" s="19" t="s">
        <v>14</v>
      </c>
      <c r="B51" s="15"/>
      <c r="C51" s="15" t="s">
        <v>15</v>
      </c>
      <c r="D51" s="20"/>
      <c r="E51" s="20"/>
      <c r="F51" s="21"/>
      <c r="G51" s="17">
        <f>SUM(G52)</f>
        <v>84000</v>
      </c>
    </row>
    <row r="52" spans="1:7" ht="15.75" customHeight="1" x14ac:dyDescent="0.25">
      <c r="A52" s="14"/>
      <c r="B52" s="16"/>
      <c r="C52" s="16"/>
      <c r="D52" s="22" t="s">
        <v>16</v>
      </c>
      <c r="E52" s="16"/>
      <c r="F52" s="16"/>
      <c r="G52" s="18">
        <v>84000</v>
      </c>
    </row>
    <row r="53" spans="1:7" ht="15.75" customHeight="1" x14ac:dyDescent="0.25">
      <c r="A53" s="19" t="s">
        <v>18</v>
      </c>
      <c r="B53" s="15"/>
      <c r="C53" s="15" t="s">
        <v>19</v>
      </c>
      <c r="D53" s="15"/>
      <c r="E53" s="15"/>
      <c r="F53" s="16"/>
      <c r="G53" s="17">
        <f>SUM(G54+G56)</f>
        <v>0</v>
      </c>
    </row>
    <row r="54" spans="1:7" ht="15.75" customHeight="1" x14ac:dyDescent="0.25">
      <c r="A54" s="23"/>
      <c r="B54" s="15" t="s">
        <v>36</v>
      </c>
      <c r="C54" s="24"/>
      <c r="D54" s="15" t="s">
        <v>37</v>
      </c>
      <c r="E54" s="30"/>
      <c r="F54" s="16"/>
      <c r="G54" s="17">
        <f>SUM(G55)</f>
        <v>0</v>
      </c>
    </row>
    <row r="55" spans="1:7" ht="15.75" customHeight="1" x14ac:dyDescent="0.25">
      <c r="A55" s="14"/>
      <c r="B55" s="16"/>
      <c r="C55" s="16" t="s">
        <v>38</v>
      </c>
      <c r="D55" s="16" t="s">
        <v>39</v>
      </c>
      <c r="E55" s="16"/>
      <c r="F55" s="16"/>
      <c r="G55" s="18"/>
    </row>
    <row r="56" spans="1:7" ht="15.75" customHeight="1" x14ac:dyDescent="0.25">
      <c r="A56" s="23"/>
      <c r="B56" s="15" t="s">
        <v>27</v>
      </c>
      <c r="C56" s="24"/>
      <c r="D56" s="15" t="s">
        <v>28</v>
      </c>
      <c r="E56" s="24"/>
      <c r="F56" s="30"/>
      <c r="G56" s="17">
        <f>SUM(G57)</f>
        <v>0</v>
      </c>
    </row>
    <row r="57" spans="1:7" ht="15.75" customHeight="1" x14ac:dyDescent="0.25">
      <c r="A57" s="14"/>
      <c r="B57" s="16"/>
      <c r="C57" s="16" t="s">
        <v>29</v>
      </c>
      <c r="D57" s="16" t="s">
        <v>30</v>
      </c>
      <c r="E57" s="16"/>
      <c r="F57" s="23"/>
      <c r="G57" s="18"/>
    </row>
    <row r="58" spans="1:7" ht="15.75" customHeight="1" x14ac:dyDescent="0.25">
      <c r="A58" s="19"/>
      <c r="B58" s="15"/>
      <c r="C58" s="15"/>
      <c r="D58" s="15"/>
      <c r="E58" s="22"/>
      <c r="F58" s="21"/>
      <c r="G58" s="33"/>
    </row>
    <row r="59" spans="1:7" ht="15.75" customHeight="1" x14ac:dyDescent="0.25">
      <c r="A59" s="8" t="s">
        <v>72</v>
      </c>
      <c r="B59" s="34"/>
      <c r="C59" s="34"/>
      <c r="D59" s="34"/>
      <c r="E59" s="34"/>
      <c r="F59" s="34"/>
      <c r="G59" s="10">
        <f>SUM(G60+G68+G71)</f>
        <v>2702000</v>
      </c>
    </row>
    <row r="60" spans="1:7" ht="15.75" customHeight="1" x14ac:dyDescent="0.25">
      <c r="A60" s="19" t="s">
        <v>18</v>
      </c>
      <c r="B60" s="15"/>
      <c r="C60" s="15" t="s">
        <v>19</v>
      </c>
      <c r="D60" s="15"/>
      <c r="E60" s="15"/>
      <c r="F60" s="16"/>
      <c r="G60" s="17">
        <f>SUM(G61+G63+G66)</f>
        <v>0</v>
      </c>
    </row>
    <row r="61" spans="1:7" ht="15.75" customHeight="1" x14ac:dyDescent="0.25">
      <c r="A61" s="23"/>
      <c r="B61" s="15" t="s">
        <v>36</v>
      </c>
      <c r="C61" s="24"/>
      <c r="D61" s="15" t="s">
        <v>37</v>
      </c>
      <c r="E61" s="30"/>
      <c r="F61" s="15"/>
      <c r="G61" s="17">
        <f>SUM(G62)</f>
        <v>0</v>
      </c>
    </row>
    <row r="62" spans="1:7" ht="15.75" customHeight="1" x14ac:dyDescent="0.25">
      <c r="A62" s="14"/>
      <c r="B62" s="16"/>
      <c r="C62" s="16" t="s">
        <v>38</v>
      </c>
      <c r="D62" s="16" t="s">
        <v>39</v>
      </c>
      <c r="E62" s="16"/>
      <c r="F62" s="16"/>
      <c r="G62" s="18"/>
    </row>
    <row r="63" spans="1:7" ht="15.75" customHeight="1" x14ac:dyDescent="0.25">
      <c r="A63" s="23"/>
      <c r="B63" s="15" t="s">
        <v>40</v>
      </c>
      <c r="C63" s="24"/>
      <c r="D63" s="15" t="s">
        <v>41</v>
      </c>
      <c r="E63" s="24"/>
      <c r="F63" s="15"/>
      <c r="G63" s="17">
        <f>SUM(G64:G65)</f>
        <v>0</v>
      </c>
    </row>
    <row r="64" spans="1:7" ht="15.75" customHeight="1" x14ac:dyDescent="0.25">
      <c r="A64" s="14"/>
      <c r="B64" s="16"/>
      <c r="C64" s="16" t="s">
        <v>49</v>
      </c>
      <c r="D64" s="16" t="s">
        <v>50</v>
      </c>
      <c r="E64" s="16"/>
      <c r="F64" s="23"/>
      <c r="G64" s="18"/>
    </row>
    <row r="65" spans="1:7" ht="15.75" customHeight="1" x14ac:dyDescent="0.25">
      <c r="A65" s="16"/>
      <c r="B65" s="16"/>
      <c r="C65" s="16" t="s">
        <v>51</v>
      </c>
      <c r="D65" s="16" t="s">
        <v>73</v>
      </c>
      <c r="E65" s="16"/>
      <c r="F65" s="16"/>
      <c r="G65" s="18"/>
    </row>
    <row r="66" spans="1:7" ht="15.75" customHeight="1" x14ac:dyDescent="0.25">
      <c r="A66" s="23"/>
      <c r="B66" s="15" t="s">
        <v>27</v>
      </c>
      <c r="C66" s="24"/>
      <c r="D66" s="15" t="s">
        <v>28</v>
      </c>
      <c r="E66" s="24"/>
      <c r="F66" s="30"/>
      <c r="G66" s="17">
        <f>SUM(G67)</f>
        <v>0</v>
      </c>
    </row>
    <row r="67" spans="1:7" ht="15.75" customHeight="1" x14ac:dyDescent="0.25">
      <c r="A67" s="14"/>
      <c r="B67" s="16"/>
      <c r="C67" s="16" t="s">
        <v>29</v>
      </c>
      <c r="D67" s="16" t="s">
        <v>30</v>
      </c>
      <c r="E67" s="16"/>
      <c r="F67" s="23"/>
      <c r="G67" s="18"/>
    </row>
    <row r="68" spans="1:7" ht="15.75" customHeight="1" x14ac:dyDescent="0.25">
      <c r="A68" s="19" t="s">
        <v>53</v>
      </c>
      <c r="B68" s="16"/>
      <c r="C68" s="15" t="s">
        <v>54</v>
      </c>
      <c r="D68" s="16"/>
      <c r="E68" s="16"/>
      <c r="F68" s="23"/>
      <c r="G68" s="17">
        <f>SUM(G69:G70)</f>
        <v>201000</v>
      </c>
    </row>
    <row r="69" spans="1:7" ht="15.75" customHeight="1" x14ac:dyDescent="0.25">
      <c r="A69" s="14"/>
      <c r="B69" s="16" t="s">
        <v>55</v>
      </c>
      <c r="C69" s="16"/>
      <c r="D69" s="16" t="s">
        <v>74</v>
      </c>
      <c r="E69" s="16"/>
      <c r="F69" s="23"/>
      <c r="G69" s="18">
        <v>158000</v>
      </c>
    </row>
    <row r="70" spans="1:7" ht="15.75" customHeight="1" x14ac:dyDescent="0.25">
      <c r="A70" s="14"/>
      <c r="B70" s="16" t="s">
        <v>57</v>
      </c>
      <c r="C70" s="16"/>
      <c r="D70" s="16" t="s">
        <v>75</v>
      </c>
      <c r="E70" s="16"/>
      <c r="F70" s="23"/>
      <c r="G70" s="18">
        <v>43000</v>
      </c>
    </row>
    <row r="71" spans="1:7" ht="15.75" customHeight="1" x14ac:dyDescent="0.25">
      <c r="A71" s="19" t="s">
        <v>59</v>
      </c>
      <c r="B71" s="14"/>
      <c r="C71" s="19" t="s">
        <v>60</v>
      </c>
      <c r="D71" s="14"/>
      <c r="E71" s="14"/>
      <c r="F71" s="23"/>
      <c r="G71" s="17">
        <f>SUM(G72:G73)</f>
        <v>2501000</v>
      </c>
    </row>
    <row r="72" spans="1:7" ht="15.75" customHeight="1" x14ac:dyDescent="0.25">
      <c r="A72" s="14"/>
      <c r="B72" s="14" t="s">
        <v>61</v>
      </c>
      <c r="C72" s="14"/>
      <c r="D72" s="14" t="s">
        <v>76</v>
      </c>
      <c r="E72" s="14"/>
      <c r="F72" s="23"/>
      <c r="G72" s="18">
        <v>1969000</v>
      </c>
    </row>
    <row r="73" spans="1:7" ht="15.75" customHeight="1" x14ac:dyDescent="0.25">
      <c r="A73" s="14"/>
      <c r="B73" s="14" t="s">
        <v>63</v>
      </c>
      <c r="C73" s="14"/>
      <c r="D73" s="14" t="s">
        <v>64</v>
      </c>
      <c r="E73" s="14"/>
      <c r="F73" s="23"/>
      <c r="G73" s="18">
        <v>532000</v>
      </c>
    </row>
    <row r="74" spans="1:7" ht="15.75" customHeight="1" x14ac:dyDescent="0.25">
      <c r="A74" s="14"/>
      <c r="B74" s="16"/>
      <c r="C74" s="16"/>
      <c r="D74" s="16"/>
      <c r="E74" s="23"/>
      <c r="F74" s="23"/>
      <c r="G74" s="18"/>
    </row>
    <row r="75" spans="1:7" ht="15.75" customHeight="1" x14ac:dyDescent="0.25">
      <c r="A75" s="8" t="s">
        <v>77</v>
      </c>
      <c r="B75" s="27"/>
      <c r="C75" s="27"/>
      <c r="D75" s="27"/>
      <c r="E75" s="27"/>
      <c r="F75" s="27"/>
      <c r="G75" s="10">
        <f>SUM(G76+G82)</f>
        <v>1270000</v>
      </c>
    </row>
    <row r="76" spans="1:7" ht="15.75" customHeight="1" x14ac:dyDescent="0.25">
      <c r="A76" s="19" t="s">
        <v>18</v>
      </c>
      <c r="B76" s="15"/>
      <c r="C76" s="15" t="s">
        <v>19</v>
      </c>
      <c r="D76" s="15"/>
      <c r="E76" s="15"/>
      <c r="F76" s="23"/>
      <c r="G76" s="35">
        <f>SUM(G77+G80)</f>
        <v>1270000</v>
      </c>
    </row>
    <row r="77" spans="1:7" ht="15.75" customHeight="1" x14ac:dyDescent="0.25">
      <c r="A77" s="23"/>
      <c r="B77" s="15" t="s">
        <v>40</v>
      </c>
      <c r="C77" s="24"/>
      <c r="D77" s="15" t="s">
        <v>41</v>
      </c>
      <c r="E77" s="24"/>
      <c r="F77" s="23"/>
      <c r="G77" s="17">
        <f>SUM(G78)</f>
        <v>1000000</v>
      </c>
    </row>
    <row r="78" spans="1:7" ht="15.75" customHeight="1" x14ac:dyDescent="0.25">
      <c r="A78" s="14"/>
      <c r="B78" s="16"/>
      <c r="C78" s="16" t="s">
        <v>42</v>
      </c>
      <c r="D78" s="16" t="s">
        <v>43</v>
      </c>
      <c r="E78" s="16"/>
      <c r="F78" s="23"/>
      <c r="G78" s="36">
        <f>SUM(G79)</f>
        <v>1000000</v>
      </c>
    </row>
    <row r="79" spans="1:7" ht="15.75" customHeight="1" x14ac:dyDescent="0.25">
      <c r="A79" s="14"/>
      <c r="B79" s="16"/>
      <c r="C79" s="16"/>
      <c r="D79" s="16"/>
      <c r="E79" s="22" t="s">
        <v>45</v>
      </c>
      <c r="F79" s="16"/>
      <c r="G79" s="37">
        <v>1000000</v>
      </c>
    </row>
    <row r="80" spans="1:7" ht="15.75" customHeight="1" x14ac:dyDescent="0.25">
      <c r="A80" s="23"/>
      <c r="B80" s="15" t="s">
        <v>27</v>
      </c>
      <c r="C80" s="24"/>
      <c r="D80" s="15" t="s">
        <v>28</v>
      </c>
      <c r="E80" s="24"/>
      <c r="F80" s="16"/>
      <c r="G80" s="38">
        <f>SUM(G81)</f>
        <v>270000</v>
      </c>
    </row>
    <row r="81" spans="1:7" ht="15.75" customHeight="1" x14ac:dyDescent="0.25">
      <c r="A81" s="14"/>
      <c r="B81" s="16"/>
      <c r="C81" s="16" t="s">
        <v>29</v>
      </c>
      <c r="D81" s="16" t="s">
        <v>30</v>
      </c>
      <c r="E81" s="16"/>
      <c r="F81" s="16"/>
      <c r="G81" s="37">
        <v>270000</v>
      </c>
    </row>
    <row r="82" spans="1:7" ht="15.75" customHeight="1" x14ac:dyDescent="0.25">
      <c r="A82" s="19" t="s">
        <v>53</v>
      </c>
      <c r="B82" s="14"/>
      <c r="C82" s="19" t="s">
        <v>54</v>
      </c>
      <c r="D82" s="14"/>
      <c r="E82" s="14"/>
      <c r="F82" s="23"/>
      <c r="G82" s="17">
        <f>SUM(G83:G84)</f>
        <v>0</v>
      </c>
    </row>
    <row r="83" spans="1:7" ht="15.75" customHeight="1" x14ac:dyDescent="0.25">
      <c r="A83" s="14"/>
      <c r="B83" s="14" t="s">
        <v>55</v>
      </c>
      <c r="C83" s="14"/>
      <c r="D83" s="14" t="s">
        <v>78</v>
      </c>
      <c r="E83" s="14"/>
      <c r="F83" s="23"/>
      <c r="G83" s="18"/>
    </row>
    <row r="84" spans="1:7" ht="15.75" customHeight="1" x14ac:dyDescent="0.25">
      <c r="A84" s="14"/>
      <c r="B84" s="14" t="s">
        <v>57</v>
      </c>
      <c r="C84" s="14"/>
      <c r="D84" s="14" t="s">
        <v>79</v>
      </c>
      <c r="E84" s="14"/>
      <c r="F84" s="23"/>
      <c r="G84" s="18"/>
    </row>
    <row r="85" spans="1:7" ht="15.75" customHeight="1" x14ac:dyDescent="0.25">
      <c r="A85" s="14"/>
      <c r="B85" s="16"/>
      <c r="C85" s="16"/>
      <c r="D85" s="16"/>
      <c r="E85" s="16"/>
      <c r="F85" s="16"/>
      <c r="G85" s="39"/>
    </row>
    <row r="86" spans="1:7" ht="15.75" customHeight="1" x14ac:dyDescent="0.25">
      <c r="A86" s="8" t="s">
        <v>80</v>
      </c>
      <c r="B86" s="27"/>
      <c r="C86" s="27"/>
      <c r="D86" s="27"/>
      <c r="E86" s="27"/>
      <c r="F86" s="32"/>
      <c r="G86" s="40">
        <f>SUM(G87)</f>
        <v>689000</v>
      </c>
    </row>
    <row r="87" spans="1:7" ht="15.75" customHeight="1" x14ac:dyDescent="0.25">
      <c r="A87" s="19" t="s">
        <v>18</v>
      </c>
      <c r="B87" s="15"/>
      <c r="C87" s="15" t="s">
        <v>19</v>
      </c>
      <c r="D87" s="15"/>
      <c r="E87" s="15"/>
      <c r="F87" s="16"/>
      <c r="G87" s="41">
        <f>SUM(G88+G90+G93)</f>
        <v>689000</v>
      </c>
    </row>
    <row r="88" spans="1:7" ht="15.75" customHeight="1" x14ac:dyDescent="0.25">
      <c r="A88" s="23"/>
      <c r="B88" s="15" t="s">
        <v>36</v>
      </c>
      <c r="C88" s="24"/>
      <c r="D88" s="15" t="s">
        <v>37</v>
      </c>
      <c r="E88" s="30"/>
      <c r="F88" s="16"/>
      <c r="G88" s="17">
        <f>SUM(G89)</f>
        <v>150000</v>
      </c>
    </row>
    <row r="89" spans="1:7" ht="15.75" customHeight="1" x14ac:dyDescent="0.25">
      <c r="A89" s="14"/>
      <c r="B89" s="16"/>
      <c r="C89" s="16" t="s">
        <v>38</v>
      </c>
      <c r="D89" s="16" t="s">
        <v>39</v>
      </c>
      <c r="E89" s="16"/>
      <c r="F89" s="16"/>
      <c r="G89" s="36">
        <v>150000</v>
      </c>
    </row>
    <row r="90" spans="1:7" ht="15.75" customHeight="1" x14ac:dyDescent="0.25">
      <c r="A90" s="23"/>
      <c r="B90" s="15" t="s">
        <v>40</v>
      </c>
      <c r="C90" s="24"/>
      <c r="D90" s="15" t="s">
        <v>41</v>
      </c>
      <c r="E90" s="24"/>
      <c r="F90" s="16"/>
      <c r="G90" s="41">
        <f>SUM(G91+G92)</f>
        <v>155000</v>
      </c>
    </row>
    <row r="91" spans="1:7" ht="15.75" customHeight="1" x14ac:dyDescent="0.25">
      <c r="A91" s="23"/>
      <c r="B91" s="15"/>
      <c r="C91" s="16" t="s">
        <v>49</v>
      </c>
      <c r="D91" s="16" t="s">
        <v>50</v>
      </c>
      <c r="E91" s="24"/>
      <c r="F91" s="16"/>
      <c r="G91" s="36">
        <v>5000</v>
      </c>
    </row>
    <row r="92" spans="1:7" ht="15.75" customHeight="1" x14ac:dyDescent="0.25">
      <c r="A92" s="14"/>
      <c r="B92" s="16"/>
      <c r="C92" s="16" t="s">
        <v>51</v>
      </c>
      <c r="D92" s="16" t="s">
        <v>52</v>
      </c>
      <c r="E92" s="16"/>
      <c r="F92" s="16"/>
      <c r="G92" s="36">
        <v>150000</v>
      </c>
    </row>
    <row r="93" spans="1:7" ht="15.75" customHeight="1" x14ac:dyDescent="0.25">
      <c r="A93" s="23"/>
      <c r="B93" s="15" t="s">
        <v>27</v>
      </c>
      <c r="C93" s="24"/>
      <c r="D93" s="15" t="s">
        <v>28</v>
      </c>
      <c r="E93" s="24"/>
      <c r="F93" s="16"/>
      <c r="G93" s="17">
        <f>SUM(G94:G95)</f>
        <v>384000</v>
      </c>
    </row>
    <row r="94" spans="1:7" ht="15.75" customHeight="1" x14ac:dyDescent="0.25">
      <c r="A94" s="14"/>
      <c r="B94" s="16"/>
      <c r="C94" s="16" t="s">
        <v>29</v>
      </c>
      <c r="D94" s="16" t="s">
        <v>30</v>
      </c>
      <c r="E94" s="16"/>
      <c r="F94" s="16"/>
      <c r="G94" s="18">
        <v>147000</v>
      </c>
    </row>
    <row r="95" spans="1:7" ht="15.75" customHeight="1" x14ac:dyDescent="0.25">
      <c r="A95" s="14"/>
      <c r="B95" s="16"/>
      <c r="C95" s="16" t="s">
        <v>81</v>
      </c>
      <c r="D95" s="16" t="s">
        <v>82</v>
      </c>
      <c r="E95" s="16"/>
      <c r="F95" s="16"/>
      <c r="G95" s="18">
        <v>237000</v>
      </c>
    </row>
    <row r="96" spans="1:7" ht="15.75" customHeight="1" x14ac:dyDescent="0.25">
      <c r="A96" s="14"/>
      <c r="B96" s="16"/>
      <c r="C96" s="16"/>
      <c r="D96" s="16"/>
      <c r="E96" s="16"/>
      <c r="F96" s="16"/>
      <c r="G96" s="18"/>
    </row>
    <row r="97" spans="1:7" ht="15.75" customHeight="1" x14ac:dyDescent="0.25">
      <c r="A97" s="42" t="s">
        <v>83</v>
      </c>
      <c r="B97" s="43" t="s">
        <v>84</v>
      </c>
      <c r="C97" s="43"/>
      <c r="D97" s="44"/>
      <c r="E97" s="34"/>
      <c r="F97" s="34"/>
      <c r="G97" s="10">
        <f>SUM(G98+G111)</f>
        <v>792000</v>
      </c>
    </row>
    <row r="98" spans="1:7" ht="15.75" customHeight="1" x14ac:dyDescent="0.25">
      <c r="A98" s="19" t="s">
        <v>18</v>
      </c>
      <c r="B98" s="15"/>
      <c r="C98" s="15" t="s">
        <v>19</v>
      </c>
      <c r="D98" s="15"/>
      <c r="E98" s="15"/>
      <c r="F98" s="23"/>
      <c r="G98" s="35">
        <f>SUM(G99+G101+G103+G108)</f>
        <v>292000</v>
      </c>
    </row>
    <row r="99" spans="1:7" ht="15.75" customHeight="1" x14ac:dyDescent="0.25">
      <c r="A99" s="19"/>
      <c r="B99" s="15" t="s">
        <v>36</v>
      </c>
      <c r="C99" s="15"/>
      <c r="D99" s="15" t="s">
        <v>37</v>
      </c>
      <c r="E99" s="15"/>
      <c r="F99" s="23"/>
      <c r="G99" s="35">
        <f>SUM(G100)</f>
        <v>20000</v>
      </c>
    </row>
    <row r="100" spans="1:7" ht="15.75" customHeight="1" x14ac:dyDescent="0.25">
      <c r="A100" s="19"/>
      <c r="B100" s="15"/>
      <c r="C100" s="16" t="s">
        <v>38</v>
      </c>
      <c r="D100" s="16" t="s">
        <v>39</v>
      </c>
      <c r="E100" s="16"/>
      <c r="F100" s="23"/>
      <c r="G100" s="45">
        <v>20000</v>
      </c>
    </row>
    <row r="101" spans="1:7" ht="15.75" customHeight="1" x14ac:dyDescent="0.25">
      <c r="A101" s="19"/>
      <c r="B101" s="15" t="s">
        <v>20</v>
      </c>
      <c r="C101" s="15"/>
      <c r="D101" s="15" t="s">
        <v>21</v>
      </c>
      <c r="E101" s="15"/>
      <c r="F101" s="23"/>
      <c r="G101" s="35"/>
    </row>
    <row r="102" spans="1:7" ht="15.75" customHeight="1" x14ac:dyDescent="0.25">
      <c r="A102" s="19"/>
      <c r="B102" s="15"/>
      <c r="C102" s="16" t="s">
        <v>22</v>
      </c>
      <c r="D102" s="16" t="s">
        <v>85</v>
      </c>
      <c r="E102" s="15"/>
      <c r="F102" s="23"/>
      <c r="G102" s="45"/>
    </row>
    <row r="103" spans="1:7" ht="15.75" customHeight="1" x14ac:dyDescent="0.25">
      <c r="A103" s="23"/>
      <c r="B103" s="15" t="s">
        <v>40</v>
      </c>
      <c r="C103" s="24"/>
      <c r="D103" s="15" t="s">
        <v>41</v>
      </c>
      <c r="E103" s="24"/>
      <c r="F103" s="23"/>
      <c r="G103" s="17">
        <f>SUM(G104+G107)</f>
        <v>90000</v>
      </c>
    </row>
    <row r="104" spans="1:7" ht="15.75" customHeight="1" x14ac:dyDescent="0.25">
      <c r="A104" s="14"/>
      <c r="B104" s="16"/>
      <c r="C104" s="16" t="s">
        <v>42</v>
      </c>
      <c r="D104" s="16" t="s">
        <v>43</v>
      </c>
      <c r="E104" s="16"/>
      <c r="F104" s="23"/>
      <c r="G104" s="36">
        <f>SUM(G105:G106)</f>
        <v>40000</v>
      </c>
    </row>
    <row r="105" spans="1:7" ht="15.75" customHeight="1" x14ac:dyDescent="0.25">
      <c r="A105" s="14"/>
      <c r="B105" s="16"/>
      <c r="C105" s="16"/>
      <c r="D105" s="16"/>
      <c r="E105" s="22" t="s">
        <v>45</v>
      </c>
      <c r="F105" s="16"/>
      <c r="G105" s="37">
        <v>20000</v>
      </c>
    </row>
    <row r="106" spans="1:7" ht="15.75" customHeight="1" x14ac:dyDescent="0.25">
      <c r="A106" s="14"/>
      <c r="B106" s="16"/>
      <c r="C106" s="16"/>
      <c r="D106" s="16"/>
      <c r="E106" s="22" t="s">
        <v>86</v>
      </c>
      <c r="F106" s="16"/>
      <c r="G106" s="37">
        <v>20000</v>
      </c>
    </row>
    <row r="107" spans="1:7" ht="15.75" customHeight="1" x14ac:dyDescent="0.25">
      <c r="A107" s="14"/>
      <c r="B107" s="16"/>
      <c r="C107" s="16" t="s">
        <v>49</v>
      </c>
      <c r="D107" s="16" t="s">
        <v>50</v>
      </c>
      <c r="E107" s="16"/>
      <c r="F107" s="16"/>
      <c r="G107" s="37">
        <v>50000</v>
      </c>
    </row>
    <row r="108" spans="1:7" ht="15.75" customHeight="1" x14ac:dyDescent="0.25">
      <c r="A108" s="23"/>
      <c r="B108" s="15" t="s">
        <v>27</v>
      </c>
      <c r="C108" s="24"/>
      <c r="D108" s="15" t="s">
        <v>28</v>
      </c>
      <c r="E108" s="24"/>
      <c r="F108" s="16"/>
      <c r="G108" s="38">
        <f>SUM(G109+G110)</f>
        <v>182000</v>
      </c>
    </row>
    <row r="109" spans="1:7" ht="15.75" customHeight="1" x14ac:dyDescent="0.25">
      <c r="A109" s="14"/>
      <c r="B109" s="16"/>
      <c r="C109" s="16" t="s">
        <v>29</v>
      </c>
      <c r="D109" s="16" t="s">
        <v>30</v>
      </c>
      <c r="E109" s="16"/>
      <c r="F109" s="16"/>
      <c r="G109" s="37">
        <v>62000</v>
      </c>
    </row>
    <row r="110" spans="1:7" ht="15.75" customHeight="1" x14ac:dyDescent="0.25">
      <c r="A110" s="14"/>
      <c r="B110" s="16"/>
      <c r="C110" s="16" t="s">
        <v>81</v>
      </c>
      <c r="D110" s="16" t="s">
        <v>87</v>
      </c>
      <c r="E110" s="16"/>
      <c r="F110" s="16"/>
      <c r="G110" s="37">
        <v>120000</v>
      </c>
    </row>
    <row r="111" spans="1:7" ht="15.75" customHeight="1" x14ac:dyDescent="0.25">
      <c r="A111" s="19" t="s">
        <v>59</v>
      </c>
      <c r="B111" s="15"/>
      <c r="C111" s="15" t="s">
        <v>60</v>
      </c>
      <c r="D111" s="15"/>
      <c r="E111" s="15"/>
      <c r="F111" s="15"/>
      <c r="G111" s="38">
        <f>SUM(G112:G113)</f>
        <v>500000</v>
      </c>
    </row>
    <row r="112" spans="1:7" ht="15.75" customHeight="1" x14ac:dyDescent="0.25">
      <c r="A112" s="14"/>
      <c r="B112" s="16" t="s">
        <v>61</v>
      </c>
      <c r="C112" s="16"/>
      <c r="D112" s="16" t="s">
        <v>88</v>
      </c>
      <c r="E112" s="16"/>
      <c r="F112" s="16"/>
      <c r="G112" s="37">
        <v>394000</v>
      </c>
    </row>
    <row r="113" spans="1:7" ht="15.75" customHeight="1" x14ac:dyDescent="0.25">
      <c r="A113" s="14"/>
      <c r="B113" s="16" t="s">
        <v>89</v>
      </c>
      <c r="C113" s="16"/>
      <c r="D113" s="16" t="s">
        <v>90</v>
      </c>
      <c r="E113" s="16"/>
      <c r="F113" s="16"/>
      <c r="G113" s="37">
        <v>106000</v>
      </c>
    </row>
    <row r="114" spans="1:7" ht="15.75" customHeight="1" x14ac:dyDescent="0.25">
      <c r="A114" s="14"/>
      <c r="B114" s="16"/>
      <c r="C114" s="16"/>
      <c r="D114" s="16"/>
      <c r="E114" s="16"/>
      <c r="F114" s="16"/>
      <c r="G114" s="37"/>
    </row>
    <row r="115" spans="1:7" ht="15.75" customHeight="1" x14ac:dyDescent="0.25">
      <c r="A115" s="14"/>
      <c r="B115" s="16"/>
      <c r="C115" s="16"/>
      <c r="D115" s="22"/>
      <c r="E115" s="22"/>
      <c r="F115" s="16"/>
      <c r="G115" s="18"/>
    </row>
    <row r="116" spans="1:7" ht="15.75" customHeight="1" x14ac:dyDescent="0.25">
      <c r="A116" s="8" t="s">
        <v>91</v>
      </c>
      <c r="B116" s="27"/>
      <c r="C116" s="27"/>
      <c r="D116" s="27"/>
      <c r="E116" s="27"/>
      <c r="F116" s="32">
        <v>1</v>
      </c>
      <c r="G116" s="10">
        <f>SUM(G117+G126+G129+G151+G154+G157)</f>
        <v>19977354</v>
      </c>
    </row>
    <row r="117" spans="1:7" ht="15.75" customHeight="1" x14ac:dyDescent="0.25">
      <c r="A117" s="19" t="s">
        <v>8</v>
      </c>
      <c r="B117" s="15"/>
      <c r="C117" s="15" t="s">
        <v>9</v>
      </c>
      <c r="D117" s="15"/>
      <c r="E117" s="15"/>
      <c r="F117" s="46"/>
      <c r="G117" s="17">
        <f>SUM(G118+G123)</f>
        <v>5709000</v>
      </c>
    </row>
    <row r="118" spans="1:7" ht="15.75" customHeight="1" x14ac:dyDescent="0.25">
      <c r="A118" s="14"/>
      <c r="B118" s="15" t="s">
        <v>66</v>
      </c>
      <c r="C118" s="15"/>
      <c r="D118" s="15" t="s">
        <v>67</v>
      </c>
      <c r="E118" s="15"/>
      <c r="F118" s="16"/>
      <c r="G118" s="17">
        <f>SUM(G119:G122)</f>
        <v>4104000</v>
      </c>
    </row>
    <row r="119" spans="1:7" ht="15.75" customHeight="1" x14ac:dyDescent="0.25">
      <c r="A119" s="14"/>
      <c r="B119" s="16"/>
      <c r="C119" s="16" t="s">
        <v>68</v>
      </c>
      <c r="D119" s="16" t="s">
        <v>69</v>
      </c>
      <c r="E119" s="16"/>
      <c r="F119" s="16"/>
      <c r="G119" s="18">
        <v>3614000</v>
      </c>
    </row>
    <row r="120" spans="1:7" ht="15.75" customHeight="1" x14ac:dyDescent="0.25">
      <c r="A120" s="14"/>
      <c r="B120" s="16"/>
      <c r="C120" s="16" t="s">
        <v>92</v>
      </c>
      <c r="D120" s="16" t="s">
        <v>93</v>
      </c>
      <c r="E120" s="16"/>
      <c r="F120" s="16"/>
      <c r="G120" s="18">
        <v>238000</v>
      </c>
    </row>
    <row r="121" spans="1:7" ht="15.75" customHeight="1" x14ac:dyDescent="0.25">
      <c r="A121" s="14"/>
      <c r="B121" s="16"/>
      <c r="C121" s="16" t="s">
        <v>94</v>
      </c>
      <c r="D121" s="16" t="s">
        <v>95</v>
      </c>
      <c r="E121" s="16"/>
      <c r="F121" s="16"/>
      <c r="G121" s="18">
        <v>152000</v>
      </c>
    </row>
    <row r="122" spans="1:7" ht="15.75" customHeight="1" x14ac:dyDescent="0.25">
      <c r="A122" s="14"/>
      <c r="B122" s="16"/>
      <c r="C122" s="16" t="s">
        <v>70</v>
      </c>
      <c r="D122" s="16" t="s">
        <v>96</v>
      </c>
      <c r="E122" s="16"/>
      <c r="F122" s="16"/>
      <c r="G122" s="18">
        <v>100000</v>
      </c>
    </row>
    <row r="123" spans="1:7" ht="15.75" customHeight="1" x14ac:dyDescent="0.25">
      <c r="A123" s="14"/>
      <c r="B123" s="15" t="s">
        <v>10</v>
      </c>
      <c r="C123" s="15"/>
      <c r="D123" s="15" t="s">
        <v>11</v>
      </c>
      <c r="E123" s="15"/>
      <c r="F123" s="16"/>
      <c r="G123" s="17">
        <f>SUM(G124:G125)</f>
        <v>1605000</v>
      </c>
    </row>
    <row r="124" spans="1:7" ht="15.75" customHeight="1" x14ac:dyDescent="0.25">
      <c r="A124" s="14"/>
      <c r="B124" s="15"/>
      <c r="C124" s="16" t="s">
        <v>97</v>
      </c>
      <c r="D124" s="16" t="s">
        <v>98</v>
      </c>
      <c r="E124" s="15"/>
      <c r="F124" s="16"/>
      <c r="G124" s="18">
        <v>305000</v>
      </c>
    </row>
    <row r="125" spans="1:7" ht="15.75" customHeight="1" x14ac:dyDescent="0.25">
      <c r="A125" s="14"/>
      <c r="B125" s="16"/>
      <c r="C125" s="16" t="s">
        <v>99</v>
      </c>
      <c r="D125" s="16" t="s">
        <v>100</v>
      </c>
      <c r="E125" s="16"/>
      <c r="F125" s="16"/>
      <c r="G125" s="18">
        <v>1300000</v>
      </c>
    </row>
    <row r="126" spans="1:7" ht="15.75" customHeight="1" x14ac:dyDescent="0.25">
      <c r="A126" s="19" t="s">
        <v>14</v>
      </c>
      <c r="B126" s="15"/>
      <c r="C126" s="15" t="s">
        <v>15</v>
      </c>
      <c r="D126" s="20"/>
      <c r="E126" s="20"/>
      <c r="F126" s="23"/>
      <c r="G126" s="17">
        <f>SUM(G127:G128)</f>
        <v>1153000</v>
      </c>
    </row>
    <row r="127" spans="1:7" ht="15.75" customHeight="1" x14ac:dyDescent="0.25">
      <c r="A127" s="14"/>
      <c r="B127" s="16"/>
      <c r="C127" s="16"/>
      <c r="D127" s="22" t="s">
        <v>16</v>
      </c>
      <c r="E127" s="16"/>
      <c r="F127" s="23"/>
      <c r="G127" s="18">
        <v>918000</v>
      </c>
    </row>
    <row r="128" spans="1:7" ht="15.75" customHeight="1" x14ac:dyDescent="0.25">
      <c r="A128" s="14"/>
      <c r="B128" s="16"/>
      <c r="C128" s="16"/>
      <c r="D128" s="22" t="s">
        <v>17</v>
      </c>
      <c r="E128" s="16"/>
      <c r="F128" s="23"/>
      <c r="G128" s="18">
        <v>235000</v>
      </c>
    </row>
    <row r="129" spans="1:7" ht="15.75" customHeight="1" x14ac:dyDescent="0.25">
      <c r="A129" s="19" t="s">
        <v>18</v>
      </c>
      <c r="B129" s="15"/>
      <c r="C129" s="15" t="s">
        <v>19</v>
      </c>
      <c r="D129" s="15"/>
      <c r="E129" s="15"/>
      <c r="F129" s="16"/>
      <c r="G129" s="35">
        <f>SUM(G130+G133+G138+G145+G147)</f>
        <v>11364354</v>
      </c>
    </row>
    <row r="130" spans="1:7" ht="15.75" customHeight="1" x14ac:dyDescent="0.25">
      <c r="A130" s="23"/>
      <c r="B130" s="15" t="s">
        <v>36</v>
      </c>
      <c r="C130" s="24"/>
      <c r="D130" s="15" t="s">
        <v>37</v>
      </c>
      <c r="E130" s="30"/>
      <c r="F130" s="16"/>
      <c r="G130" s="35">
        <f>SUM(G131:G132)</f>
        <v>630000</v>
      </c>
    </row>
    <row r="131" spans="1:7" ht="15.75" customHeight="1" x14ac:dyDescent="0.25">
      <c r="A131" s="23"/>
      <c r="B131" s="15"/>
      <c r="C131" s="16" t="s">
        <v>101</v>
      </c>
      <c r="D131" s="16" t="s">
        <v>102</v>
      </c>
      <c r="E131" s="30"/>
      <c r="F131" s="16"/>
      <c r="G131" s="45"/>
    </row>
    <row r="132" spans="1:7" ht="15.75" customHeight="1" x14ac:dyDescent="0.25">
      <c r="A132" s="14"/>
      <c r="B132" s="16"/>
      <c r="C132" s="16" t="s">
        <v>38</v>
      </c>
      <c r="D132" s="16" t="s">
        <v>39</v>
      </c>
      <c r="E132" s="16"/>
      <c r="F132" s="16"/>
      <c r="G132" s="45">
        <v>630000</v>
      </c>
    </row>
    <row r="133" spans="1:7" ht="15.75" customHeight="1" x14ac:dyDescent="0.25">
      <c r="A133" s="23"/>
      <c r="B133" s="15" t="s">
        <v>20</v>
      </c>
      <c r="C133" s="24"/>
      <c r="D133" s="15" t="s">
        <v>21</v>
      </c>
      <c r="E133" s="24"/>
      <c r="F133" s="16"/>
      <c r="G133" s="35">
        <f>SUM(G134+G136)</f>
        <v>600000</v>
      </c>
    </row>
    <row r="134" spans="1:7" ht="15.75" customHeight="1" x14ac:dyDescent="0.25">
      <c r="A134" s="14"/>
      <c r="B134" s="16"/>
      <c r="C134" s="16" t="s">
        <v>22</v>
      </c>
      <c r="D134" s="16" t="s">
        <v>85</v>
      </c>
      <c r="E134" s="16"/>
      <c r="F134" s="16"/>
      <c r="G134" s="45">
        <f>SUM(G135)</f>
        <v>450000</v>
      </c>
    </row>
    <row r="135" spans="1:7" ht="15.75" customHeight="1" x14ac:dyDescent="0.25">
      <c r="A135" s="14"/>
      <c r="B135" s="16"/>
      <c r="C135" s="16"/>
      <c r="D135" s="16"/>
      <c r="E135" s="22" t="s">
        <v>103</v>
      </c>
      <c r="F135" s="16"/>
      <c r="G135" s="45">
        <v>450000</v>
      </c>
    </row>
    <row r="136" spans="1:7" ht="15.75" customHeight="1" x14ac:dyDescent="0.25">
      <c r="A136" s="14"/>
      <c r="B136" s="16"/>
      <c r="C136" s="16" t="s">
        <v>24</v>
      </c>
      <c r="D136" s="16" t="s">
        <v>25</v>
      </c>
      <c r="E136" s="16"/>
      <c r="F136" s="16"/>
      <c r="G136" s="45">
        <f>SUM(G137)</f>
        <v>150000</v>
      </c>
    </row>
    <row r="137" spans="1:7" ht="15.75" customHeight="1" x14ac:dyDescent="0.25">
      <c r="A137" s="14"/>
      <c r="B137" s="16"/>
      <c r="C137" s="16"/>
      <c r="D137" s="16"/>
      <c r="E137" s="22" t="s">
        <v>26</v>
      </c>
      <c r="F137" s="16"/>
      <c r="G137" s="45">
        <v>150000</v>
      </c>
    </row>
    <row r="138" spans="1:7" ht="15.75" customHeight="1" x14ac:dyDescent="0.25">
      <c r="A138" s="23"/>
      <c r="B138" s="15" t="s">
        <v>40</v>
      </c>
      <c r="C138" s="24"/>
      <c r="D138" s="15" t="s">
        <v>41</v>
      </c>
      <c r="E138" s="24"/>
      <c r="F138" s="16"/>
      <c r="G138" s="35">
        <f>SUM(G139+G142+G143+G144)</f>
        <v>4374000</v>
      </c>
    </row>
    <row r="139" spans="1:7" ht="15.75" customHeight="1" x14ac:dyDescent="0.25">
      <c r="A139" s="14"/>
      <c r="B139" s="16"/>
      <c r="C139" s="16" t="s">
        <v>42</v>
      </c>
      <c r="D139" s="16" t="s">
        <v>43</v>
      </c>
      <c r="E139" s="16"/>
      <c r="F139" s="16"/>
      <c r="G139" s="45">
        <f>SUM(G140:G141)</f>
        <v>315000</v>
      </c>
    </row>
    <row r="140" spans="1:7" ht="15.75" customHeight="1" x14ac:dyDescent="0.25">
      <c r="A140" s="14"/>
      <c r="B140" s="16"/>
      <c r="C140" s="16"/>
      <c r="D140" s="16"/>
      <c r="E140" s="22" t="s">
        <v>45</v>
      </c>
      <c r="F140" s="16"/>
      <c r="G140" s="45">
        <v>300000</v>
      </c>
    </row>
    <row r="141" spans="1:7" ht="15.75" customHeight="1" x14ac:dyDescent="0.25">
      <c r="A141" s="14"/>
      <c r="B141" s="16"/>
      <c r="C141" s="16"/>
      <c r="D141" s="16"/>
      <c r="E141" s="22" t="s">
        <v>46</v>
      </c>
      <c r="F141" s="16"/>
      <c r="G141" s="45">
        <v>15000</v>
      </c>
    </row>
    <row r="142" spans="1:7" ht="15.75" customHeight="1" x14ac:dyDescent="0.25">
      <c r="A142" s="14"/>
      <c r="B142" s="16"/>
      <c r="C142" s="16" t="s">
        <v>49</v>
      </c>
      <c r="D142" s="16" t="s">
        <v>104</v>
      </c>
      <c r="E142" s="16"/>
      <c r="F142" s="16"/>
      <c r="G142" s="45">
        <v>475000</v>
      </c>
    </row>
    <row r="143" spans="1:7" ht="15.75" customHeight="1" x14ac:dyDescent="0.25">
      <c r="A143" s="14"/>
      <c r="B143" s="16"/>
      <c r="C143" s="16" t="s">
        <v>51</v>
      </c>
      <c r="D143" s="16" t="s">
        <v>52</v>
      </c>
      <c r="E143" s="16"/>
      <c r="F143" s="16"/>
      <c r="G143" s="45">
        <v>3350000</v>
      </c>
    </row>
    <row r="144" spans="1:7" ht="15.75" customHeight="1" x14ac:dyDescent="0.25">
      <c r="A144" s="14"/>
      <c r="B144" s="16"/>
      <c r="C144" s="16" t="s">
        <v>51</v>
      </c>
      <c r="D144" s="16" t="s">
        <v>105</v>
      </c>
      <c r="E144" s="22"/>
      <c r="F144" s="16"/>
      <c r="G144" s="45">
        <v>234000</v>
      </c>
    </row>
    <row r="145" spans="1:7" ht="15.75" customHeight="1" x14ac:dyDescent="0.25">
      <c r="A145" s="14"/>
      <c r="B145" s="15" t="s">
        <v>106</v>
      </c>
      <c r="C145" s="16"/>
      <c r="D145" s="15" t="s">
        <v>107</v>
      </c>
      <c r="E145" s="24"/>
      <c r="F145" s="16"/>
      <c r="G145" s="35">
        <f>SUM(G146)</f>
        <v>155000</v>
      </c>
    </row>
    <row r="146" spans="1:7" ht="15.75" customHeight="1" x14ac:dyDescent="0.25">
      <c r="A146" s="14"/>
      <c r="B146" s="16"/>
      <c r="C146" s="16" t="s">
        <v>108</v>
      </c>
      <c r="D146" s="16" t="s">
        <v>109</v>
      </c>
      <c r="E146" s="22"/>
      <c r="F146" s="16"/>
      <c r="G146" s="45">
        <v>155000</v>
      </c>
    </row>
    <row r="147" spans="1:7" ht="15.75" customHeight="1" x14ac:dyDescent="0.25">
      <c r="A147" s="23"/>
      <c r="B147" s="15" t="s">
        <v>27</v>
      </c>
      <c r="C147" s="24"/>
      <c r="D147" s="15" t="s">
        <v>28</v>
      </c>
      <c r="E147" s="24"/>
      <c r="F147" s="16"/>
      <c r="G147" s="35">
        <f>SUM(G148:G150)</f>
        <v>5605354</v>
      </c>
    </row>
    <row r="148" spans="1:7" ht="15.75" customHeight="1" x14ac:dyDescent="0.25">
      <c r="A148" s="14"/>
      <c r="B148" s="16"/>
      <c r="C148" s="16" t="s">
        <v>29</v>
      </c>
      <c r="D148" s="16" t="s">
        <v>30</v>
      </c>
      <c r="E148" s="16"/>
      <c r="F148" s="16"/>
      <c r="G148" s="45">
        <v>2140000</v>
      </c>
    </row>
    <row r="149" spans="1:7" ht="15.75" customHeight="1" x14ac:dyDescent="0.25">
      <c r="A149" s="14"/>
      <c r="B149" s="16"/>
      <c r="C149" s="16" t="s">
        <v>110</v>
      </c>
      <c r="D149" s="16" t="s">
        <v>111</v>
      </c>
      <c r="E149" s="16"/>
      <c r="F149" s="16"/>
      <c r="G149" s="45">
        <v>765354</v>
      </c>
    </row>
    <row r="150" spans="1:7" ht="15.75" customHeight="1" x14ac:dyDescent="0.25">
      <c r="A150" s="47"/>
      <c r="B150" s="16"/>
      <c r="C150" s="16" t="s">
        <v>81</v>
      </c>
      <c r="D150" s="16" t="s">
        <v>87</v>
      </c>
      <c r="E150" s="16"/>
      <c r="F150" s="16"/>
      <c r="G150" s="45">
        <v>2700000</v>
      </c>
    </row>
    <row r="151" spans="1:7" ht="15.75" customHeight="1" x14ac:dyDescent="0.25">
      <c r="A151" s="19" t="s">
        <v>31</v>
      </c>
      <c r="B151" s="15"/>
      <c r="C151" s="15" t="s">
        <v>32</v>
      </c>
      <c r="D151" s="15"/>
      <c r="E151" s="15"/>
      <c r="F151" s="16"/>
      <c r="G151" s="17">
        <f>SUM(G152+G153)</f>
        <v>510000</v>
      </c>
    </row>
    <row r="152" spans="1:7" ht="15.75" customHeight="1" x14ac:dyDescent="0.25">
      <c r="A152" s="19"/>
      <c r="B152" s="15"/>
      <c r="C152" s="16" t="s">
        <v>112</v>
      </c>
      <c r="D152" s="16" t="s">
        <v>113</v>
      </c>
      <c r="E152" s="22"/>
      <c r="F152" s="16"/>
      <c r="G152" s="18"/>
    </row>
    <row r="153" spans="1:7" ht="15.75" customHeight="1" x14ac:dyDescent="0.25">
      <c r="A153" s="14"/>
      <c r="B153" s="16"/>
      <c r="C153" s="16" t="s">
        <v>114</v>
      </c>
      <c r="D153" s="16" t="s">
        <v>115</v>
      </c>
      <c r="E153" s="16"/>
      <c r="F153" s="16"/>
      <c r="G153" s="18">
        <v>510000</v>
      </c>
    </row>
    <row r="154" spans="1:7" ht="15.75" customHeight="1" x14ac:dyDescent="0.25">
      <c r="A154" s="48" t="s">
        <v>53</v>
      </c>
      <c r="B154" s="16"/>
      <c r="C154" s="15" t="s">
        <v>54</v>
      </c>
      <c r="D154" s="16"/>
      <c r="E154" s="16"/>
      <c r="F154" s="16"/>
      <c r="G154" s="17">
        <f>SUM(G155:G156)</f>
        <v>1241000</v>
      </c>
    </row>
    <row r="155" spans="1:7" ht="15.75" customHeight="1" x14ac:dyDescent="0.25">
      <c r="A155" s="14"/>
      <c r="B155" s="16" t="s">
        <v>55</v>
      </c>
      <c r="C155" s="16"/>
      <c r="D155" s="16" t="s">
        <v>116</v>
      </c>
      <c r="E155" s="16"/>
      <c r="F155" s="16"/>
      <c r="G155" s="18">
        <v>977000</v>
      </c>
    </row>
    <row r="156" spans="1:7" ht="15.75" customHeight="1" x14ac:dyDescent="0.25">
      <c r="A156" s="14"/>
      <c r="B156" s="16" t="s">
        <v>57</v>
      </c>
      <c r="C156" s="16"/>
      <c r="D156" s="16" t="s">
        <v>58</v>
      </c>
      <c r="E156" s="16"/>
      <c r="F156" s="16"/>
      <c r="G156" s="18">
        <v>264000</v>
      </c>
    </row>
    <row r="157" spans="1:7" ht="15.75" customHeight="1" x14ac:dyDescent="0.25">
      <c r="A157" s="19" t="s">
        <v>59</v>
      </c>
      <c r="B157" s="16"/>
      <c r="C157" s="15" t="s">
        <v>60</v>
      </c>
      <c r="D157" s="16"/>
      <c r="E157" s="16"/>
      <c r="F157" s="16"/>
      <c r="G157" s="17">
        <f>SUM(G158:G160)</f>
        <v>0</v>
      </c>
    </row>
    <row r="158" spans="1:7" ht="15.75" customHeight="1" x14ac:dyDescent="0.25">
      <c r="A158" s="14"/>
      <c r="B158" s="16" t="s">
        <v>61</v>
      </c>
      <c r="C158" s="16"/>
      <c r="D158" s="16" t="s">
        <v>117</v>
      </c>
      <c r="E158" s="16"/>
      <c r="F158" s="16"/>
      <c r="G158" s="18"/>
    </row>
    <row r="159" spans="1:7" ht="15.75" customHeight="1" x14ac:dyDescent="0.25">
      <c r="A159" s="14"/>
      <c r="B159" s="16" t="s">
        <v>118</v>
      </c>
      <c r="C159" s="16"/>
      <c r="D159" s="16" t="s">
        <v>119</v>
      </c>
      <c r="E159" s="16"/>
      <c r="F159" s="16"/>
      <c r="G159" s="18"/>
    </row>
    <row r="160" spans="1:7" ht="15.75" customHeight="1" x14ac:dyDescent="0.25">
      <c r="A160" s="14"/>
      <c r="B160" s="16" t="s">
        <v>63</v>
      </c>
      <c r="C160" s="16"/>
      <c r="D160" s="16" t="s">
        <v>120</v>
      </c>
      <c r="E160" s="16"/>
      <c r="F160" s="16"/>
      <c r="G160" s="18"/>
    </row>
    <row r="161" spans="1:7" ht="15.75" customHeight="1" x14ac:dyDescent="0.25">
      <c r="A161" s="14"/>
      <c r="B161" s="16"/>
      <c r="C161" s="16"/>
      <c r="D161" s="16"/>
      <c r="E161" s="16"/>
      <c r="F161" s="16"/>
      <c r="G161" s="18"/>
    </row>
    <row r="162" spans="1:7" ht="15.75" customHeight="1" x14ac:dyDescent="0.25">
      <c r="A162" s="8" t="s">
        <v>121</v>
      </c>
      <c r="B162" s="27"/>
      <c r="C162" s="27"/>
      <c r="D162" s="27"/>
      <c r="E162" s="27"/>
      <c r="F162" s="32">
        <v>1</v>
      </c>
      <c r="G162" s="40">
        <f>SUM(G163+G170+G174)</f>
        <v>3872000</v>
      </c>
    </row>
    <row r="163" spans="1:7" ht="15.75" customHeight="1" x14ac:dyDescent="0.25">
      <c r="A163" s="19" t="s">
        <v>8</v>
      </c>
      <c r="B163" s="15"/>
      <c r="C163" s="15" t="s">
        <v>9</v>
      </c>
      <c r="D163" s="15"/>
      <c r="E163" s="15"/>
      <c r="F163" s="16"/>
      <c r="G163" s="17">
        <f>SUM(G164)</f>
        <v>3149000</v>
      </c>
    </row>
    <row r="164" spans="1:7" ht="15.75" customHeight="1" x14ac:dyDescent="0.25">
      <c r="A164" s="14"/>
      <c r="B164" s="15" t="s">
        <v>66</v>
      </c>
      <c r="C164" s="15"/>
      <c r="D164" s="15" t="s">
        <v>67</v>
      </c>
      <c r="E164" s="15"/>
      <c r="F164" s="15"/>
      <c r="G164" s="17">
        <f>SUM(G165:G169)</f>
        <v>3149000</v>
      </c>
    </row>
    <row r="165" spans="1:7" ht="15.75" customHeight="1" x14ac:dyDescent="0.25">
      <c r="A165" s="14"/>
      <c r="B165" s="16"/>
      <c r="C165" s="16" t="s">
        <v>68</v>
      </c>
      <c r="D165" s="16" t="s">
        <v>69</v>
      </c>
      <c r="E165" s="16"/>
      <c r="F165" s="16"/>
      <c r="G165" s="18">
        <v>2628000</v>
      </c>
    </row>
    <row r="166" spans="1:7" ht="15.75" customHeight="1" x14ac:dyDescent="0.25">
      <c r="A166" s="14"/>
      <c r="B166" s="16"/>
      <c r="C166" s="16" t="s">
        <v>92</v>
      </c>
      <c r="D166" s="16" t="s">
        <v>93</v>
      </c>
      <c r="E166" s="16"/>
      <c r="F166" s="16"/>
      <c r="G166" s="18">
        <v>219000</v>
      </c>
    </row>
    <row r="167" spans="1:7" ht="15.75" customHeight="1" x14ac:dyDescent="0.25">
      <c r="A167" s="14"/>
      <c r="B167" s="16"/>
      <c r="C167" s="16" t="s">
        <v>94</v>
      </c>
      <c r="D167" s="16" t="s">
        <v>95</v>
      </c>
      <c r="E167" s="16"/>
      <c r="F167" s="16"/>
      <c r="G167" s="18">
        <v>152000</v>
      </c>
    </row>
    <row r="168" spans="1:7" ht="17.25" customHeight="1" x14ac:dyDescent="0.25">
      <c r="A168" s="14"/>
      <c r="B168" s="16"/>
      <c r="C168" s="16" t="s">
        <v>122</v>
      </c>
      <c r="D168" s="16" t="s">
        <v>123</v>
      </c>
      <c r="E168" s="16"/>
      <c r="F168" s="16"/>
      <c r="G168" s="18">
        <v>100000</v>
      </c>
    </row>
    <row r="169" spans="1:7" ht="15.75" customHeight="1" x14ac:dyDescent="0.25">
      <c r="A169" s="14"/>
      <c r="B169" s="16"/>
      <c r="C169" s="14" t="s">
        <v>70</v>
      </c>
      <c r="D169" s="16" t="s">
        <v>67</v>
      </c>
      <c r="E169" s="16"/>
      <c r="F169" s="16"/>
      <c r="G169" s="18">
        <v>50000</v>
      </c>
    </row>
    <row r="170" spans="1:7" ht="15.75" customHeight="1" x14ac:dyDescent="0.25">
      <c r="A170" s="19" t="s">
        <v>14</v>
      </c>
      <c r="B170" s="15"/>
      <c r="C170" s="15" t="s">
        <v>15</v>
      </c>
      <c r="D170" s="20"/>
      <c r="E170" s="20"/>
      <c r="F170" s="16"/>
      <c r="G170" s="17">
        <f>SUM(G171:G173)</f>
        <v>478000</v>
      </c>
    </row>
    <row r="171" spans="1:7" ht="15.75" customHeight="1" x14ac:dyDescent="0.25">
      <c r="A171" s="14"/>
      <c r="B171" s="16"/>
      <c r="C171" s="16"/>
      <c r="D171" s="22" t="s">
        <v>16</v>
      </c>
      <c r="E171" s="16"/>
      <c r="F171" s="16"/>
      <c r="G171" s="18">
        <v>473000</v>
      </c>
    </row>
    <row r="172" spans="1:7" ht="15.75" customHeight="1" x14ac:dyDescent="0.25">
      <c r="A172" s="14"/>
      <c r="B172" s="16"/>
      <c r="C172" s="16"/>
      <c r="D172" s="22" t="s">
        <v>124</v>
      </c>
      <c r="E172" s="16"/>
      <c r="F172" s="16"/>
      <c r="G172" s="18"/>
    </row>
    <row r="173" spans="1:7" ht="15.75" customHeight="1" x14ac:dyDescent="0.25">
      <c r="A173" s="14"/>
      <c r="B173" s="16"/>
      <c r="C173" s="16"/>
      <c r="D173" s="22" t="s">
        <v>17</v>
      </c>
      <c r="E173" s="16"/>
      <c r="F173" s="16"/>
      <c r="G173" s="18">
        <v>5000</v>
      </c>
    </row>
    <row r="174" spans="1:7" ht="15.75" customHeight="1" x14ac:dyDescent="0.25">
      <c r="A174" s="19" t="s">
        <v>18</v>
      </c>
      <c r="B174" s="15"/>
      <c r="C174" s="15" t="s">
        <v>19</v>
      </c>
      <c r="D174" s="15"/>
      <c r="E174" s="15"/>
      <c r="F174" s="16"/>
      <c r="G174" s="35">
        <f>SUM(G175+G177+G180+G183+G185)</f>
        <v>245000</v>
      </c>
    </row>
    <row r="175" spans="1:7" ht="15.75" customHeight="1" x14ac:dyDescent="0.25">
      <c r="A175" s="23"/>
      <c r="B175" s="15" t="s">
        <v>36</v>
      </c>
      <c r="C175" s="24"/>
      <c r="D175" s="15" t="s">
        <v>37</v>
      </c>
      <c r="E175" s="30"/>
      <c r="F175" s="16"/>
      <c r="G175" s="35">
        <f>SUM(G176)</f>
        <v>100000</v>
      </c>
    </row>
    <row r="176" spans="1:7" ht="15.75" customHeight="1" x14ac:dyDescent="0.25">
      <c r="A176" s="14"/>
      <c r="B176" s="16"/>
      <c r="C176" s="16" t="s">
        <v>38</v>
      </c>
      <c r="D176" s="16" t="s">
        <v>39</v>
      </c>
      <c r="E176" s="16"/>
      <c r="F176" s="16"/>
      <c r="G176" s="45">
        <v>100000</v>
      </c>
    </row>
    <row r="177" spans="1:7" ht="15.75" customHeight="1" x14ac:dyDescent="0.25">
      <c r="A177" s="23"/>
      <c r="B177" s="15" t="s">
        <v>20</v>
      </c>
      <c r="C177" s="24"/>
      <c r="D177" s="15" t="s">
        <v>21</v>
      </c>
      <c r="E177" s="24"/>
      <c r="F177" s="16"/>
      <c r="G177" s="35">
        <f>SUM(G178)</f>
        <v>70000</v>
      </c>
    </row>
    <row r="178" spans="1:7" ht="15.75" customHeight="1" x14ac:dyDescent="0.25">
      <c r="A178" s="14"/>
      <c r="B178" s="16"/>
      <c r="C178" s="16" t="s">
        <v>24</v>
      </c>
      <c r="D178" s="16" t="s">
        <v>25</v>
      </c>
      <c r="E178" s="16"/>
      <c r="F178" s="16"/>
      <c r="G178" s="45">
        <f>SUM(G179)</f>
        <v>70000</v>
      </c>
    </row>
    <row r="179" spans="1:7" ht="15.75" customHeight="1" x14ac:dyDescent="0.25">
      <c r="A179" s="14"/>
      <c r="B179" s="16"/>
      <c r="C179" s="16"/>
      <c r="D179" s="16"/>
      <c r="E179" s="22" t="s">
        <v>26</v>
      </c>
      <c r="F179" s="16"/>
      <c r="G179" s="45">
        <v>70000</v>
      </c>
    </row>
    <row r="180" spans="1:7" ht="17.25" customHeight="1" x14ac:dyDescent="0.25">
      <c r="A180" s="14"/>
      <c r="B180" s="15" t="s">
        <v>40</v>
      </c>
      <c r="C180" s="16"/>
      <c r="D180" s="15" t="s">
        <v>41</v>
      </c>
      <c r="E180" s="24"/>
      <c r="F180" s="16"/>
      <c r="G180" s="35">
        <f>SUM(G181:G182)</f>
        <v>15000</v>
      </c>
    </row>
    <row r="181" spans="1:7" ht="17.25" customHeight="1" x14ac:dyDescent="0.25">
      <c r="A181" s="14"/>
      <c r="B181" s="15"/>
      <c r="C181" s="16" t="s">
        <v>49</v>
      </c>
      <c r="D181" s="16" t="s">
        <v>125</v>
      </c>
      <c r="E181" s="24"/>
      <c r="F181" s="16"/>
      <c r="G181" s="45">
        <v>5000</v>
      </c>
    </row>
    <row r="182" spans="1:7" ht="17.25" customHeight="1" x14ac:dyDescent="0.25">
      <c r="A182" s="14"/>
      <c r="B182" s="16"/>
      <c r="C182" s="16" t="s">
        <v>51</v>
      </c>
      <c r="D182" s="16" t="s">
        <v>52</v>
      </c>
      <c r="E182" s="22"/>
      <c r="F182" s="16"/>
      <c r="G182" s="45">
        <v>10000</v>
      </c>
    </row>
    <row r="183" spans="1:7" ht="17.25" customHeight="1" x14ac:dyDescent="0.25">
      <c r="A183" s="14"/>
      <c r="B183" s="15" t="s">
        <v>106</v>
      </c>
      <c r="C183" s="15"/>
      <c r="D183" s="15" t="s">
        <v>126</v>
      </c>
      <c r="E183" s="24"/>
      <c r="F183" s="15"/>
      <c r="G183" s="35">
        <f>SUM(G184)</f>
        <v>10000</v>
      </c>
    </row>
    <row r="184" spans="1:7" ht="17.25" customHeight="1" x14ac:dyDescent="0.25">
      <c r="A184" s="14"/>
      <c r="B184" s="16"/>
      <c r="C184" s="16" t="s">
        <v>127</v>
      </c>
      <c r="D184" s="16" t="s">
        <v>128</v>
      </c>
      <c r="E184" s="22"/>
      <c r="F184" s="16"/>
      <c r="G184" s="45">
        <v>10000</v>
      </c>
    </row>
    <row r="185" spans="1:7" ht="15.75" customHeight="1" x14ac:dyDescent="0.25">
      <c r="A185" s="14"/>
      <c r="B185" s="15" t="s">
        <v>27</v>
      </c>
      <c r="C185" s="24"/>
      <c r="D185" s="15" t="s">
        <v>28</v>
      </c>
      <c r="E185" s="24"/>
      <c r="F185" s="16"/>
      <c r="G185" s="35">
        <f>SUM(G186)</f>
        <v>50000</v>
      </c>
    </row>
    <row r="186" spans="1:7" ht="15.75" customHeight="1" x14ac:dyDescent="0.25">
      <c r="A186" s="14"/>
      <c r="B186" s="16"/>
      <c r="C186" s="16" t="s">
        <v>29</v>
      </c>
      <c r="D186" s="16" t="s">
        <v>30</v>
      </c>
      <c r="E186" s="16"/>
      <c r="F186" s="16"/>
      <c r="G186" s="45">
        <v>50000</v>
      </c>
    </row>
    <row r="187" spans="1:7" ht="15.75" customHeight="1" x14ac:dyDescent="0.25">
      <c r="A187" s="14"/>
      <c r="B187" s="16"/>
      <c r="C187" s="16"/>
      <c r="D187" s="16"/>
      <c r="E187" s="16"/>
      <c r="F187" s="16"/>
      <c r="G187" s="45"/>
    </row>
    <row r="188" spans="1:7" ht="15.75" customHeight="1" x14ac:dyDescent="0.25">
      <c r="A188" s="49" t="s">
        <v>129</v>
      </c>
      <c r="B188" s="43"/>
      <c r="C188" s="43"/>
      <c r="D188" s="43"/>
      <c r="E188" s="43"/>
      <c r="F188" s="50">
        <v>1</v>
      </c>
      <c r="G188" s="51">
        <f>SUM(G189+G195+G199)</f>
        <v>5632000</v>
      </c>
    </row>
    <row r="189" spans="1:7" ht="15.75" customHeight="1" x14ac:dyDescent="0.25">
      <c r="A189" s="19" t="s">
        <v>8</v>
      </c>
      <c r="B189" s="15"/>
      <c r="C189" s="15" t="s">
        <v>9</v>
      </c>
      <c r="D189" s="15"/>
      <c r="E189" s="15"/>
      <c r="F189" s="52"/>
      <c r="G189" s="13">
        <f>SUM(G190)</f>
        <v>4076000</v>
      </c>
    </row>
    <row r="190" spans="1:7" ht="15.75" customHeight="1" x14ac:dyDescent="0.25">
      <c r="A190" s="14"/>
      <c r="B190" s="15" t="s">
        <v>66</v>
      </c>
      <c r="C190" s="15"/>
      <c r="D190" s="15" t="s">
        <v>67</v>
      </c>
      <c r="E190" s="15"/>
      <c r="F190" s="52"/>
      <c r="G190" s="13">
        <f>SUM(G191:G194)</f>
        <v>4076000</v>
      </c>
    </row>
    <row r="191" spans="1:7" ht="15.75" customHeight="1" x14ac:dyDescent="0.25">
      <c r="A191" s="14"/>
      <c r="B191" s="16"/>
      <c r="C191" s="16" t="s">
        <v>68</v>
      </c>
      <c r="D191" s="16" t="s">
        <v>69</v>
      </c>
      <c r="E191" s="16"/>
      <c r="F191" s="52"/>
      <c r="G191" s="53">
        <v>3655000</v>
      </c>
    </row>
    <row r="192" spans="1:7" ht="17.25" customHeight="1" x14ac:dyDescent="0.25">
      <c r="A192" s="14"/>
      <c r="B192" s="16"/>
      <c r="C192" s="16" t="s">
        <v>92</v>
      </c>
      <c r="D192" s="16" t="s">
        <v>93</v>
      </c>
      <c r="E192" s="16"/>
      <c r="F192" s="52"/>
      <c r="G192" s="53">
        <v>219000</v>
      </c>
    </row>
    <row r="193" spans="1:7" ht="15.75" customHeight="1" x14ac:dyDescent="0.25">
      <c r="A193" s="14"/>
      <c r="B193" s="16"/>
      <c r="C193" s="16" t="s">
        <v>94</v>
      </c>
      <c r="D193" s="16" t="s">
        <v>95</v>
      </c>
      <c r="E193" s="16"/>
      <c r="F193" s="52"/>
      <c r="G193" s="53">
        <v>152000</v>
      </c>
    </row>
    <row r="194" spans="1:7" ht="15.75" customHeight="1" x14ac:dyDescent="0.25">
      <c r="A194" s="14"/>
      <c r="B194" s="16"/>
      <c r="C194" s="14" t="s">
        <v>70</v>
      </c>
      <c r="D194" s="16" t="s">
        <v>67</v>
      </c>
      <c r="E194" s="16"/>
      <c r="F194" s="52"/>
      <c r="G194" s="53">
        <v>50000</v>
      </c>
    </row>
    <row r="195" spans="1:7" ht="15.75" customHeight="1" x14ac:dyDescent="0.25">
      <c r="A195" s="19" t="s">
        <v>14</v>
      </c>
      <c r="B195" s="15"/>
      <c r="C195" s="15" t="s">
        <v>15</v>
      </c>
      <c r="D195" s="20"/>
      <c r="E195" s="20"/>
      <c r="F195" s="16"/>
      <c r="G195" s="17">
        <f>SUM(G196:G198)</f>
        <v>634000</v>
      </c>
    </row>
    <row r="196" spans="1:7" ht="15.75" customHeight="1" x14ac:dyDescent="0.25">
      <c r="A196" s="14"/>
      <c r="B196" s="16"/>
      <c r="C196" s="16"/>
      <c r="D196" s="22" t="s">
        <v>16</v>
      </c>
      <c r="E196" s="16"/>
      <c r="F196" s="16"/>
      <c r="G196" s="18">
        <v>632000</v>
      </c>
    </row>
    <row r="197" spans="1:7" ht="15.75" customHeight="1" x14ac:dyDescent="0.25">
      <c r="A197" s="14"/>
      <c r="B197" s="16"/>
      <c r="C197" s="16"/>
      <c r="D197" s="22" t="s">
        <v>124</v>
      </c>
      <c r="E197" s="16"/>
      <c r="F197" s="16"/>
      <c r="G197" s="18"/>
    </row>
    <row r="198" spans="1:7" ht="15.75" customHeight="1" x14ac:dyDescent="0.25">
      <c r="A198" s="14"/>
      <c r="B198" s="16"/>
      <c r="C198" s="16"/>
      <c r="D198" s="22" t="s">
        <v>17</v>
      </c>
      <c r="E198" s="16"/>
      <c r="F198" s="16"/>
      <c r="G198" s="18">
        <v>2000</v>
      </c>
    </row>
    <row r="199" spans="1:7" ht="15.75" customHeight="1" x14ac:dyDescent="0.25">
      <c r="A199" s="19" t="s">
        <v>18</v>
      </c>
      <c r="B199" s="16"/>
      <c r="C199" s="15" t="s">
        <v>19</v>
      </c>
      <c r="D199" s="15"/>
      <c r="E199" s="15"/>
      <c r="F199" s="16"/>
      <c r="G199" s="35">
        <f>SUM(G200+G202+G207+G211)</f>
        <v>922000</v>
      </c>
    </row>
    <row r="200" spans="1:7" ht="15.75" customHeight="1" x14ac:dyDescent="0.25">
      <c r="A200" s="14"/>
      <c r="B200" s="15" t="s">
        <v>36</v>
      </c>
      <c r="C200" s="24"/>
      <c r="D200" s="15" t="s">
        <v>37</v>
      </c>
      <c r="E200" s="30"/>
      <c r="F200" s="16"/>
      <c r="G200" s="35">
        <f>SUM(G201)</f>
        <v>300000</v>
      </c>
    </row>
    <row r="201" spans="1:7" ht="15.75" customHeight="1" x14ac:dyDescent="0.25">
      <c r="A201" s="14"/>
      <c r="B201" s="16"/>
      <c r="C201" s="16" t="s">
        <v>38</v>
      </c>
      <c r="D201" s="16" t="s">
        <v>39</v>
      </c>
      <c r="E201" s="16"/>
      <c r="F201" s="16"/>
      <c r="G201" s="45">
        <v>300000</v>
      </c>
    </row>
    <row r="202" spans="1:7" ht="15.75" customHeight="1" x14ac:dyDescent="0.25">
      <c r="A202" s="14"/>
      <c r="B202" s="15" t="s">
        <v>20</v>
      </c>
      <c r="C202" s="16"/>
      <c r="D202" s="15" t="s">
        <v>21</v>
      </c>
      <c r="E202" s="16"/>
      <c r="F202" s="16"/>
      <c r="G202" s="35">
        <f>SUM(G203+G205)</f>
        <v>57000</v>
      </c>
    </row>
    <row r="203" spans="1:7" ht="15.75" customHeight="1" x14ac:dyDescent="0.25">
      <c r="A203" s="14"/>
      <c r="B203" s="15"/>
      <c r="C203" s="16" t="s">
        <v>22</v>
      </c>
      <c r="D203" s="16" t="s">
        <v>23</v>
      </c>
      <c r="E203" s="15"/>
      <c r="F203" s="16"/>
      <c r="G203" s="45">
        <f>SUM(G204)</f>
        <v>7000</v>
      </c>
    </row>
    <row r="204" spans="1:7" ht="15.75" customHeight="1" x14ac:dyDescent="0.25">
      <c r="A204" s="14"/>
      <c r="B204" s="15"/>
      <c r="C204" s="16"/>
      <c r="D204" s="16"/>
      <c r="E204" s="16" t="s">
        <v>130</v>
      </c>
      <c r="F204" s="16"/>
      <c r="G204" s="45">
        <v>7000</v>
      </c>
    </row>
    <row r="205" spans="1:7" ht="15.75" customHeight="1" x14ac:dyDescent="0.25">
      <c r="A205" s="23"/>
      <c r="B205" s="15"/>
      <c r="C205" s="16" t="s">
        <v>24</v>
      </c>
      <c r="D205" s="16" t="s">
        <v>25</v>
      </c>
      <c r="E205" s="15"/>
      <c r="F205" s="16"/>
      <c r="G205" s="45">
        <f>SUM(G206)</f>
        <v>50000</v>
      </c>
    </row>
    <row r="206" spans="1:7" ht="15.75" customHeight="1" x14ac:dyDescent="0.25">
      <c r="A206" s="14"/>
      <c r="B206" s="16"/>
      <c r="C206" s="16"/>
      <c r="D206" s="16"/>
      <c r="E206" s="22" t="s">
        <v>26</v>
      </c>
      <c r="F206" s="16"/>
      <c r="G206" s="45">
        <v>50000</v>
      </c>
    </row>
    <row r="207" spans="1:7" ht="17.25" customHeight="1" x14ac:dyDescent="0.25">
      <c r="A207" s="14"/>
      <c r="B207" s="15" t="s">
        <v>40</v>
      </c>
      <c r="C207" s="24"/>
      <c r="D207" s="15" t="s">
        <v>41</v>
      </c>
      <c r="E207" s="24"/>
      <c r="F207" s="16"/>
      <c r="G207" s="35">
        <f>SUM(G208:G210)</f>
        <v>410000</v>
      </c>
    </row>
    <row r="208" spans="1:7" ht="15.75" customHeight="1" x14ac:dyDescent="0.25">
      <c r="A208" s="14"/>
      <c r="B208" s="15"/>
      <c r="C208" s="16" t="s">
        <v>49</v>
      </c>
      <c r="D208" s="16" t="s">
        <v>50</v>
      </c>
      <c r="E208" s="22"/>
      <c r="F208" s="16"/>
      <c r="G208" s="45">
        <v>200000</v>
      </c>
    </row>
    <row r="209" spans="1:7" ht="15.75" customHeight="1" x14ac:dyDescent="0.25">
      <c r="A209" s="14"/>
      <c r="B209" s="16"/>
      <c r="C209" s="16" t="s">
        <v>51</v>
      </c>
      <c r="D209" s="16" t="s">
        <v>52</v>
      </c>
      <c r="E209" s="16"/>
      <c r="F209" s="16"/>
      <c r="G209" s="45"/>
    </row>
    <row r="210" spans="1:7" ht="15.75" customHeight="1" x14ac:dyDescent="0.25">
      <c r="A210" s="14"/>
      <c r="B210" s="16"/>
      <c r="C210" s="16" t="s">
        <v>51</v>
      </c>
      <c r="D210" s="16" t="s">
        <v>105</v>
      </c>
      <c r="E210" s="22"/>
      <c r="F210" s="16"/>
      <c r="G210" s="45">
        <v>210000</v>
      </c>
    </row>
    <row r="211" spans="1:7" ht="15.75" customHeight="1" x14ac:dyDescent="0.25">
      <c r="A211" s="14"/>
      <c r="B211" s="15" t="s">
        <v>27</v>
      </c>
      <c r="C211" s="24"/>
      <c r="D211" s="15" t="s">
        <v>28</v>
      </c>
      <c r="E211" s="24"/>
      <c r="F211" s="16"/>
      <c r="G211" s="35">
        <f>SUM(G212:G213)</f>
        <v>155000</v>
      </c>
    </row>
    <row r="212" spans="1:7" ht="15.75" customHeight="1" x14ac:dyDescent="0.25">
      <c r="A212" s="14"/>
      <c r="B212" s="16"/>
      <c r="C212" s="16" t="s">
        <v>29</v>
      </c>
      <c r="D212" s="16" t="s">
        <v>30</v>
      </c>
      <c r="E212" s="16"/>
      <c r="F212" s="16"/>
      <c r="G212" s="45">
        <v>150000</v>
      </c>
    </row>
    <row r="213" spans="1:7" ht="15.75" customHeight="1" x14ac:dyDescent="0.25">
      <c r="A213" s="14"/>
      <c r="B213" s="16"/>
      <c r="C213" s="16" t="s">
        <v>81</v>
      </c>
      <c r="D213" s="16" t="s">
        <v>87</v>
      </c>
      <c r="E213" s="16"/>
      <c r="F213" s="16"/>
      <c r="G213" s="45">
        <v>5000</v>
      </c>
    </row>
    <row r="214" spans="1:7" ht="15.75" customHeight="1" x14ac:dyDescent="0.25">
      <c r="A214" s="54"/>
      <c r="B214" s="55"/>
      <c r="C214" s="16"/>
      <c r="D214" s="16"/>
      <c r="E214" s="16"/>
      <c r="F214" s="16"/>
      <c r="G214" s="45"/>
    </row>
    <row r="215" spans="1:7" ht="15.75" customHeight="1" x14ac:dyDescent="0.25">
      <c r="A215" s="8" t="s">
        <v>131</v>
      </c>
      <c r="B215" s="27"/>
      <c r="C215" s="27"/>
      <c r="D215" s="27"/>
      <c r="E215" s="27"/>
      <c r="F215" s="34"/>
      <c r="G215" s="10">
        <f>SUM(G216+G229)</f>
        <v>1835000</v>
      </c>
    </row>
    <row r="216" spans="1:7" ht="15.75" customHeight="1" x14ac:dyDescent="0.25">
      <c r="A216" s="19" t="s">
        <v>132</v>
      </c>
      <c r="B216" s="16"/>
      <c r="C216" s="15" t="s">
        <v>133</v>
      </c>
      <c r="D216" s="15"/>
      <c r="E216" s="15"/>
      <c r="F216" s="16"/>
      <c r="G216" s="17">
        <f>SUM(G217+G219)</f>
        <v>1835000</v>
      </c>
    </row>
    <row r="217" spans="1:7" ht="15.75" customHeight="1" x14ac:dyDescent="0.25">
      <c r="A217" s="19"/>
      <c r="B217" s="15" t="s">
        <v>134</v>
      </c>
      <c r="C217" s="15"/>
      <c r="D217" s="15" t="s">
        <v>135</v>
      </c>
      <c r="E217" s="15"/>
      <c r="F217" s="16"/>
      <c r="G217" s="17"/>
    </row>
    <row r="218" spans="1:7" ht="15.75" customHeight="1" x14ac:dyDescent="0.25">
      <c r="A218" s="19"/>
      <c r="B218" s="16"/>
      <c r="C218" s="16" t="s">
        <v>136</v>
      </c>
      <c r="D218" s="15"/>
      <c r="E218" s="16" t="s">
        <v>137</v>
      </c>
      <c r="F218" s="16"/>
      <c r="G218" s="18"/>
    </row>
    <row r="219" spans="1:7" ht="15.75" customHeight="1" x14ac:dyDescent="0.25">
      <c r="A219" s="14"/>
      <c r="B219" s="15" t="s">
        <v>138</v>
      </c>
      <c r="C219" s="15"/>
      <c r="D219" s="15" t="s">
        <v>139</v>
      </c>
      <c r="E219" s="15"/>
      <c r="F219" s="16"/>
      <c r="G219" s="17">
        <f>SUM(G220:G226)</f>
        <v>1835000</v>
      </c>
    </row>
    <row r="220" spans="1:7" ht="15.75" customHeight="1" x14ac:dyDescent="0.25">
      <c r="A220" s="14"/>
      <c r="B220" s="16"/>
      <c r="C220" s="16"/>
      <c r="D220" s="16"/>
      <c r="E220" s="16" t="s">
        <v>140</v>
      </c>
      <c r="F220" s="16"/>
      <c r="G220" s="18"/>
    </row>
    <row r="221" spans="1:7" ht="15.75" customHeight="1" x14ac:dyDescent="0.25">
      <c r="A221" s="14"/>
      <c r="B221" s="16"/>
      <c r="C221" s="16"/>
      <c r="D221" s="16"/>
      <c r="E221" s="16" t="s">
        <v>141</v>
      </c>
      <c r="F221" s="16"/>
      <c r="G221" s="18">
        <v>50000</v>
      </c>
    </row>
    <row r="222" spans="1:7" ht="15.75" customHeight="1" x14ac:dyDescent="0.25">
      <c r="A222" s="14"/>
      <c r="B222" s="16"/>
      <c r="C222" s="16"/>
      <c r="D222" s="16"/>
      <c r="E222" s="16" t="s">
        <v>142</v>
      </c>
      <c r="F222" s="16"/>
      <c r="G222" s="18">
        <v>550000</v>
      </c>
    </row>
    <row r="223" spans="1:7" ht="15.75" customHeight="1" x14ac:dyDescent="0.25">
      <c r="A223" s="14"/>
      <c r="B223" s="16"/>
      <c r="C223" s="16"/>
      <c r="D223" s="16"/>
      <c r="E223" s="16" t="s">
        <v>143</v>
      </c>
      <c r="F223" s="16"/>
      <c r="G223" s="18">
        <v>150000</v>
      </c>
    </row>
    <row r="224" spans="1:7" ht="15.75" customHeight="1" x14ac:dyDescent="0.25">
      <c r="A224" s="14"/>
      <c r="B224" s="16"/>
      <c r="C224" s="16"/>
      <c r="D224" s="16"/>
      <c r="E224" s="16" t="s">
        <v>144</v>
      </c>
      <c r="F224" s="16"/>
      <c r="G224" s="18">
        <v>300000</v>
      </c>
    </row>
    <row r="225" spans="1:7" ht="15.75" customHeight="1" x14ac:dyDescent="0.25">
      <c r="A225" s="14"/>
      <c r="B225" s="16"/>
      <c r="C225" s="16"/>
      <c r="D225" s="16"/>
      <c r="E225" s="16" t="s">
        <v>145</v>
      </c>
      <c r="F225" s="16"/>
      <c r="G225" s="18">
        <v>200000</v>
      </c>
    </row>
    <row r="226" spans="1:7" ht="15.75" customHeight="1" x14ac:dyDescent="0.25">
      <c r="A226" s="14"/>
      <c r="B226" s="16"/>
      <c r="C226" s="16"/>
      <c r="D226" s="16"/>
      <c r="E226" s="16" t="s">
        <v>146</v>
      </c>
      <c r="F226" s="16"/>
      <c r="G226" s="18">
        <v>585000</v>
      </c>
    </row>
    <row r="227" spans="1:7" ht="15.75" customHeight="1" x14ac:dyDescent="0.25">
      <c r="A227" s="14"/>
      <c r="B227" s="16"/>
      <c r="C227" s="16"/>
      <c r="D227" s="16"/>
      <c r="E227" s="15" t="s">
        <v>147</v>
      </c>
      <c r="F227" s="15"/>
      <c r="G227" s="17"/>
    </row>
    <row r="228" spans="1:7" ht="15.75" customHeight="1" x14ac:dyDescent="0.25">
      <c r="A228" s="14"/>
      <c r="B228" s="16"/>
      <c r="C228" s="16"/>
      <c r="D228" s="16"/>
      <c r="E228" s="16" t="s">
        <v>148</v>
      </c>
      <c r="F228" s="16"/>
      <c r="G228" s="18"/>
    </row>
    <row r="229" spans="1:7" ht="15.75" customHeight="1" x14ac:dyDescent="0.25">
      <c r="A229" s="19" t="s">
        <v>18</v>
      </c>
      <c r="B229" s="16"/>
      <c r="C229" s="15" t="s">
        <v>19</v>
      </c>
      <c r="D229" s="15"/>
      <c r="E229" s="15"/>
      <c r="F229" s="16"/>
      <c r="G229" s="35">
        <f>SUM(G230+G232+G235)</f>
        <v>0</v>
      </c>
    </row>
    <row r="230" spans="1:7" ht="15.75" customHeight="1" x14ac:dyDescent="0.25">
      <c r="A230" s="14"/>
      <c r="B230" s="15" t="s">
        <v>36</v>
      </c>
      <c r="C230" s="24"/>
      <c r="D230" s="15" t="s">
        <v>37</v>
      </c>
      <c r="E230" s="30"/>
      <c r="F230" s="16"/>
      <c r="G230" s="35">
        <f>SUM(G231)</f>
        <v>0</v>
      </c>
    </row>
    <row r="231" spans="1:7" ht="15.75" customHeight="1" x14ac:dyDescent="0.25">
      <c r="A231" s="14"/>
      <c r="B231" s="16"/>
      <c r="C231" s="16" t="s">
        <v>38</v>
      </c>
      <c r="D231" s="16" t="s">
        <v>149</v>
      </c>
      <c r="E231" s="16"/>
      <c r="F231" s="16"/>
      <c r="G231" s="45"/>
    </row>
    <row r="232" spans="1:7" ht="15.75" customHeight="1" x14ac:dyDescent="0.25">
      <c r="A232" s="14"/>
      <c r="B232" s="15" t="s">
        <v>40</v>
      </c>
      <c r="C232" s="16"/>
      <c r="D232" s="15" t="s">
        <v>41</v>
      </c>
      <c r="E232" s="15"/>
      <c r="F232" s="16"/>
      <c r="G232" s="45">
        <f>SUM(G233)</f>
        <v>0</v>
      </c>
    </row>
    <row r="233" spans="1:7" ht="15.75" customHeight="1" x14ac:dyDescent="0.25">
      <c r="A233" s="14"/>
      <c r="B233" s="16"/>
      <c r="C233" s="16" t="s">
        <v>51</v>
      </c>
      <c r="D233" s="16" t="s">
        <v>150</v>
      </c>
      <c r="E233" s="16"/>
      <c r="F233" s="16"/>
      <c r="G233" s="45">
        <f>SUM(G234)</f>
        <v>0</v>
      </c>
    </row>
    <row r="234" spans="1:7" ht="15.75" customHeight="1" x14ac:dyDescent="0.25">
      <c r="A234" s="14"/>
      <c r="B234" s="16"/>
      <c r="C234" s="16"/>
      <c r="D234" s="16"/>
      <c r="E234" s="16" t="s">
        <v>151</v>
      </c>
      <c r="F234" s="16"/>
      <c r="G234" s="45"/>
    </row>
    <row r="235" spans="1:7" ht="15.75" customHeight="1" x14ac:dyDescent="0.25">
      <c r="A235" s="14"/>
      <c r="B235" s="15" t="s">
        <v>27</v>
      </c>
      <c r="C235" s="24"/>
      <c r="D235" s="15" t="s">
        <v>28</v>
      </c>
      <c r="E235" s="24"/>
      <c r="F235" s="16"/>
      <c r="G235" s="35">
        <f>SUM(G236)</f>
        <v>0</v>
      </c>
    </row>
    <row r="236" spans="1:7" ht="15.75" customHeight="1" x14ac:dyDescent="0.25">
      <c r="A236" s="14"/>
      <c r="B236" s="16"/>
      <c r="C236" s="16" t="s">
        <v>29</v>
      </c>
      <c r="D236" s="16" t="s">
        <v>30</v>
      </c>
      <c r="E236" s="16"/>
      <c r="F236" s="16"/>
      <c r="G236" s="45"/>
    </row>
    <row r="237" spans="1:7" ht="15.75" customHeight="1" x14ac:dyDescent="0.25">
      <c r="A237" s="56"/>
      <c r="B237" s="57"/>
      <c r="C237" s="57"/>
      <c r="D237" s="57"/>
      <c r="E237" s="57"/>
      <c r="F237" s="57"/>
      <c r="G237" s="58"/>
    </row>
    <row r="238" spans="1:7" ht="15.75" customHeight="1" x14ac:dyDescent="0.25">
      <c r="A238" s="59" t="s">
        <v>152</v>
      </c>
      <c r="B238" s="60"/>
      <c r="C238" s="60"/>
      <c r="D238" s="60"/>
      <c r="E238" s="60"/>
      <c r="F238" s="61"/>
      <c r="G238" s="62">
        <f>SUM(G239)</f>
        <v>875009</v>
      </c>
    </row>
    <row r="239" spans="1:7" ht="15.75" customHeight="1" x14ac:dyDescent="0.25">
      <c r="A239" s="19" t="s">
        <v>153</v>
      </c>
      <c r="B239" s="15"/>
      <c r="C239" s="15" t="s">
        <v>154</v>
      </c>
      <c r="D239" s="16"/>
      <c r="E239" s="22"/>
      <c r="F239" s="16"/>
      <c r="G239" s="17">
        <f>SUM(G240)</f>
        <v>875009</v>
      </c>
    </row>
    <row r="240" spans="1:7" ht="15.75" customHeight="1" x14ac:dyDescent="0.25">
      <c r="A240" s="19"/>
      <c r="B240" s="15"/>
      <c r="C240" s="16" t="s">
        <v>155</v>
      </c>
      <c r="D240" s="16" t="s">
        <v>156</v>
      </c>
      <c r="E240" s="22"/>
      <c r="F240" s="16"/>
      <c r="G240" s="18">
        <v>875009</v>
      </c>
    </row>
    <row r="241" spans="1:7" ht="15.75" customHeight="1" x14ac:dyDescent="0.25">
      <c r="A241" s="19"/>
      <c r="B241" s="15"/>
      <c r="C241" s="16"/>
      <c r="D241" s="16"/>
      <c r="E241" s="22"/>
      <c r="F241" s="16"/>
      <c r="G241" s="18"/>
    </row>
    <row r="242" spans="1:7" ht="15.75" customHeight="1" x14ac:dyDescent="0.25">
      <c r="A242" s="63" t="s">
        <v>157</v>
      </c>
      <c r="B242" s="60" t="s">
        <v>158</v>
      </c>
      <c r="C242" s="60"/>
      <c r="D242" s="60"/>
      <c r="E242" s="64"/>
      <c r="F242" s="61"/>
      <c r="G242" s="62">
        <f>SUM(G243)</f>
        <v>4175000</v>
      </c>
    </row>
    <row r="243" spans="1:7" ht="15.75" customHeight="1" x14ac:dyDescent="0.25">
      <c r="A243" s="19" t="s">
        <v>31</v>
      </c>
      <c r="B243" s="15"/>
      <c r="C243" s="15" t="s">
        <v>159</v>
      </c>
      <c r="D243" s="16"/>
      <c r="E243" s="23"/>
      <c r="F243" s="16"/>
      <c r="G243" s="17">
        <f>SUM(G245:G248)</f>
        <v>4175000</v>
      </c>
    </row>
    <row r="244" spans="1:7" ht="15.75" customHeight="1" x14ac:dyDescent="0.25">
      <c r="A244" s="19"/>
      <c r="B244" s="15"/>
      <c r="C244" s="16" t="s">
        <v>160</v>
      </c>
      <c r="D244" s="16" t="s">
        <v>161</v>
      </c>
      <c r="E244" s="23"/>
      <c r="F244" s="16"/>
      <c r="G244" s="18"/>
    </row>
    <row r="245" spans="1:7" ht="15.75" customHeight="1" x14ac:dyDescent="0.25">
      <c r="A245" s="19"/>
      <c r="B245" s="15"/>
      <c r="C245" s="16"/>
      <c r="D245" s="16"/>
      <c r="E245" s="23" t="s">
        <v>162</v>
      </c>
      <c r="F245" s="16"/>
      <c r="G245" s="18">
        <v>100000</v>
      </c>
    </row>
    <row r="246" spans="1:7" ht="15.75" customHeight="1" x14ac:dyDescent="0.25">
      <c r="A246" s="14"/>
      <c r="B246" s="16"/>
      <c r="C246" s="16"/>
      <c r="D246" s="16"/>
      <c r="E246" s="23" t="s">
        <v>163</v>
      </c>
      <c r="F246" s="16"/>
      <c r="G246" s="18">
        <v>3075000</v>
      </c>
    </row>
    <row r="247" spans="1:7" ht="15.75" customHeight="1" x14ac:dyDescent="0.25">
      <c r="A247" s="14"/>
      <c r="B247" s="16"/>
      <c r="C247" s="16"/>
      <c r="D247" s="16"/>
      <c r="E247" s="23" t="s">
        <v>164</v>
      </c>
      <c r="F247" s="16"/>
      <c r="G247" s="18">
        <v>1000000</v>
      </c>
    </row>
    <row r="248" spans="1:7" ht="15.75" customHeight="1" x14ac:dyDescent="0.25">
      <c r="A248" s="14"/>
      <c r="B248" s="16"/>
      <c r="C248" s="16"/>
      <c r="D248" s="16"/>
      <c r="E248" s="23" t="s">
        <v>165</v>
      </c>
      <c r="F248" s="16"/>
      <c r="G248" s="18"/>
    </row>
    <row r="249" spans="1:7" ht="15.75" customHeight="1" x14ac:dyDescent="0.25">
      <c r="A249" s="14"/>
      <c r="B249" s="16"/>
      <c r="C249" s="16"/>
      <c r="D249" s="16"/>
      <c r="E249" s="23"/>
      <c r="F249" s="16"/>
      <c r="G249" s="18"/>
    </row>
    <row r="250" spans="1:7" ht="15.75" customHeight="1" x14ac:dyDescent="0.25">
      <c r="A250" s="65" t="s">
        <v>166</v>
      </c>
      <c r="B250" s="66" t="s">
        <v>167</v>
      </c>
      <c r="C250" s="66"/>
      <c r="D250" s="66"/>
      <c r="E250" s="67"/>
      <c r="F250" s="66"/>
      <c r="G250" s="68">
        <f>SUM(G251)</f>
        <v>3000000</v>
      </c>
    </row>
    <row r="251" spans="1:7" ht="15.75" customHeight="1" x14ac:dyDescent="0.25">
      <c r="A251" s="19" t="s">
        <v>59</v>
      </c>
      <c r="B251" s="15"/>
      <c r="C251" s="15" t="s">
        <v>168</v>
      </c>
      <c r="D251" s="15"/>
      <c r="E251" s="30"/>
      <c r="F251" s="15"/>
      <c r="G251" s="17">
        <f>SUM(G252:G253)</f>
        <v>3000000</v>
      </c>
    </row>
    <row r="252" spans="1:7" ht="15.75" customHeight="1" x14ac:dyDescent="0.25">
      <c r="A252" s="14"/>
      <c r="B252" s="16" t="s">
        <v>61</v>
      </c>
      <c r="C252" s="16"/>
      <c r="D252" s="16" t="s">
        <v>169</v>
      </c>
      <c r="E252" s="30"/>
      <c r="F252" s="15"/>
      <c r="G252" s="18">
        <v>2362204</v>
      </c>
    </row>
    <row r="253" spans="1:7" ht="15.75" customHeight="1" x14ac:dyDescent="0.25">
      <c r="A253" s="14"/>
      <c r="B253" s="16" t="s">
        <v>63</v>
      </c>
      <c r="C253" s="16"/>
      <c r="D253" s="16" t="s">
        <v>170</v>
      </c>
      <c r="E253" s="23"/>
      <c r="F253" s="16"/>
      <c r="G253" s="18">
        <v>637796</v>
      </c>
    </row>
    <row r="254" spans="1:7" ht="15.75" customHeight="1" x14ac:dyDescent="0.25">
      <c r="A254" s="14"/>
      <c r="B254" s="16"/>
      <c r="C254" s="16"/>
      <c r="D254" s="16"/>
      <c r="E254" s="23"/>
      <c r="F254" s="16"/>
      <c r="G254" s="18"/>
    </row>
    <row r="255" spans="1:7" ht="15.75" customHeight="1" x14ac:dyDescent="0.25">
      <c r="A255" s="19"/>
      <c r="B255" s="15"/>
      <c r="C255" s="15"/>
      <c r="D255" s="16"/>
      <c r="E255" s="23"/>
      <c r="F255" s="16"/>
      <c r="G255" s="18"/>
    </row>
    <row r="256" spans="1:7" ht="15.75" customHeight="1" x14ac:dyDescent="0.25">
      <c r="A256" s="14"/>
      <c r="B256" s="16"/>
      <c r="C256" s="16"/>
      <c r="D256" s="16"/>
      <c r="E256" s="23"/>
      <c r="F256" s="16"/>
      <c r="G256" s="18"/>
    </row>
    <row r="257" spans="1:7" ht="15.75" customHeight="1" x14ac:dyDescent="0.25">
      <c r="A257" s="14"/>
      <c r="B257" s="16"/>
      <c r="C257" s="16"/>
      <c r="D257" s="16"/>
      <c r="E257" s="23"/>
      <c r="F257" s="16"/>
      <c r="G257" s="18"/>
    </row>
    <row r="258" spans="1:7" ht="15.75" customHeight="1" x14ac:dyDescent="0.25">
      <c r="A258" s="14"/>
      <c r="B258" s="16"/>
      <c r="C258" s="16"/>
      <c r="D258" s="16"/>
      <c r="E258" s="23"/>
      <c r="F258" s="16"/>
      <c r="G258" s="18"/>
    </row>
    <row r="259" spans="1:7" ht="15.75" customHeight="1" x14ac:dyDescent="0.25">
      <c r="A259" s="14"/>
      <c r="B259" s="16"/>
      <c r="C259" s="15"/>
      <c r="D259" s="15"/>
      <c r="E259" s="15"/>
      <c r="F259" s="69"/>
      <c r="G259" s="17"/>
    </row>
    <row r="260" spans="1:7" ht="15.75" customHeight="1" x14ac:dyDescent="0.25">
      <c r="A260" s="19" t="s">
        <v>8</v>
      </c>
      <c r="B260" s="15"/>
      <c r="C260" s="15" t="s">
        <v>9</v>
      </c>
      <c r="D260" s="15"/>
      <c r="E260" s="15"/>
      <c r="F260" s="16"/>
      <c r="G260" s="18">
        <f>SUM(G9+G47+G117+G163+G189)</f>
        <v>18519000</v>
      </c>
    </row>
    <row r="261" spans="1:7" ht="15.75" customHeight="1" x14ac:dyDescent="0.25">
      <c r="A261" s="19" t="s">
        <v>14</v>
      </c>
      <c r="B261" s="15"/>
      <c r="C261" s="15" t="s">
        <v>15</v>
      </c>
      <c r="D261" s="20"/>
      <c r="E261" s="20"/>
      <c r="F261" s="16"/>
      <c r="G261" s="18">
        <f>SUM(G12+G51+G126+G170+G195)</f>
        <v>3052000</v>
      </c>
    </row>
    <row r="262" spans="1:7" ht="15.75" customHeight="1" x14ac:dyDescent="0.25">
      <c r="A262" s="19" t="s">
        <v>18</v>
      </c>
      <c r="B262" s="15"/>
      <c r="C262" s="15" t="s">
        <v>19</v>
      </c>
      <c r="D262" s="15"/>
      <c r="E262" s="15"/>
      <c r="F262" s="16"/>
      <c r="G262" s="18">
        <f>SUM(G15+G26+G53+G60+G76+G87+G98+G129+G174+G199+G229)</f>
        <v>17279354</v>
      </c>
    </row>
    <row r="263" spans="1:7" ht="15.75" customHeight="1" x14ac:dyDescent="0.25">
      <c r="A263" s="19" t="s">
        <v>132</v>
      </c>
      <c r="B263" s="16"/>
      <c r="C263" s="15" t="s">
        <v>133</v>
      </c>
      <c r="D263" s="15"/>
      <c r="E263" s="15"/>
      <c r="F263" s="16"/>
      <c r="G263" s="18">
        <f>SUM(G216)</f>
        <v>1835000</v>
      </c>
    </row>
    <row r="264" spans="1:7" ht="15.75" customHeight="1" x14ac:dyDescent="0.25">
      <c r="A264" s="19" t="s">
        <v>31</v>
      </c>
      <c r="B264" s="15"/>
      <c r="C264" s="15" t="s">
        <v>32</v>
      </c>
      <c r="D264" s="15"/>
      <c r="E264" s="15"/>
      <c r="F264" s="70"/>
      <c r="G264" s="18">
        <f>SUM(G22+G151+G243)</f>
        <v>28109778</v>
      </c>
    </row>
    <row r="265" spans="1:7" ht="15.75" customHeight="1" x14ac:dyDescent="0.25">
      <c r="A265" s="19" t="s">
        <v>53</v>
      </c>
      <c r="B265" s="15"/>
      <c r="C265" s="71" t="s">
        <v>54</v>
      </c>
      <c r="D265" s="71"/>
      <c r="E265" s="71"/>
      <c r="F265" s="16"/>
      <c r="G265" s="18">
        <f>SUM(G39+G68+G154)</f>
        <v>3143000</v>
      </c>
    </row>
    <row r="266" spans="1:7" ht="15.75" customHeight="1" x14ac:dyDescent="0.25">
      <c r="A266" s="19" t="s">
        <v>59</v>
      </c>
      <c r="B266" s="15"/>
      <c r="C266" s="71" t="s">
        <v>171</v>
      </c>
      <c r="D266" s="71"/>
      <c r="E266" s="71"/>
      <c r="F266" s="16"/>
      <c r="G266" s="18">
        <f>SUM(G42+G71+G111+G157+G251)</f>
        <v>6101000</v>
      </c>
    </row>
    <row r="267" spans="1:7" ht="15.75" customHeight="1" x14ac:dyDescent="0.25">
      <c r="A267" s="19" t="s">
        <v>172</v>
      </c>
      <c r="B267" s="15"/>
      <c r="C267" s="15" t="s">
        <v>173</v>
      </c>
      <c r="D267" s="15"/>
      <c r="E267" s="15"/>
      <c r="F267" s="70"/>
      <c r="G267" s="18"/>
    </row>
    <row r="268" spans="1:7" ht="15.75" customHeight="1" x14ac:dyDescent="0.25">
      <c r="A268" s="19" t="s">
        <v>153</v>
      </c>
      <c r="B268" s="15"/>
      <c r="C268" s="15" t="s">
        <v>154</v>
      </c>
      <c r="D268" s="15"/>
      <c r="E268" s="15"/>
      <c r="F268" s="16"/>
      <c r="G268" s="18">
        <f>SUM(G239)</f>
        <v>875009</v>
      </c>
    </row>
    <row r="269" spans="1:7" ht="15.75" customHeight="1" x14ac:dyDescent="0.25">
      <c r="A269" s="19"/>
      <c r="B269" s="15"/>
      <c r="C269" s="15" t="s">
        <v>174</v>
      </c>
      <c r="D269" s="15"/>
      <c r="E269" s="15"/>
      <c r="F269" s="15"/>
      <c r="G269" s="17">
        <f>SUM(G260:G268)</f>
        <v>78914141</v>
      </c>
    </row>
    <row r="270" spans="1:7" ht="15.75" customHeight="1" x14ac:dyDescent="0.25">
      <c r="A270" s="11"/>
      <c r="B270" s="52"/>
      <c r="C270" s="72"/>
      <c r="D270" s="72"/>
      <c r="E270" s="72"/>
      <c r="F270" s="72"/>
      <c r="G270" s="73"/>
    </row>
    <row r="271" spans="1:7" ht="15.75" customHeight="1" x14ac:dyDescent="0.25">
      <c r="A271" s="11"/>
      <c r="B271" s="72"/>
      <c r="C271" s="72"/>
      <c r="D271" s="72"/>
      <c r="E271" s="72"/>
      <c r="F271" s="72"/>
      <c r="G271" s="73"/>
    </row>
    <row r="272" spans="1:7" ht="15" customHeight="1" x14ac:dyDescent="0.25">
      <c r="A272" s="74"/>
      <c r="B272" s="52"/>
      <c r="C272" s="72"/>
      <c r="D272" s="72"/>
      <c r="E272" s="72"/>
      <c r="F272" s="72"/>
      <c r="G272" s="73"/>
    </row>
  </sheetData>
  <sheetProtection selectLockedCells="1" selectUnlockedCells="1"/>
  <mergeCells count="10">
    <mergeCell ref="C265:E265"/>
    <mergeCell ref="C266:E266"/>
    <mergeCell ref="A1:G1"/>
    <mergeCell ref="A2:G2"/>
    <mergeCell ref="A3:G3"/>
    <mergeCell ref="A4:G4"/>
    <mergeCell ref="F5:G5"/>
    <mergeCell ref="A6:E7"/>
    <mergeCell ref="F6:F7"/>
    <mergeCell ref="G6:G7"/>
  </mergeCells>
  <pageMargins left="0.7" right="0.7" top="0.75" bottom="0.75" header="0.51180555555555551" footer="0.51180555555555551"/>
  <pageSetup paperSize="9" scale="8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Takacsne</cp:lastModifiedBy>
  <dcterms:created xsi:type="dcterms:W3CDTF">2021-07-29T11:53:13Z</dcterms:created>
  <dcterms:modified xsi:type="dcterms:W3CDTF">2021-07-29T11:53:35Z</dcterms:modified>
</cp:coreProperties>
</file>